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M:\Education\Exams\0-Examinations\Exams\2026\03-MAR 26\"/>
    </mc:Choice>
  </mc:AlternateContent>
  <xr:revisionPtr revIDLastSave="0" documentId="13_ncr:1_{D66F9359-1397-4F98-BE14-6F81915110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estion 1 (a)" sheetId="38" r:id="rId1"/>
    <sheet name="Question 1 (b)" sheetId="39" r:id="rId2"/>
    <sheet name="Question 1 (c)" sheetId="40" r:id="rId3"/>
    <sheet name="Question 3 (b)" sheetId="41" r:id="rId4"/>
    <sheet name="Question 5 Information" sheetId="24" r:id="rId5"/>
    <sheet name="Question 5 (b)(i)" sheetId="26" r:id="rId6"/>
    <sheet name="Question 5 (b)(ii)" sheetId="29" r:id="rId7"/>
    <sheet name="Question 6 (a)" sheetId="34" r:id="rId8"/>
    <sheet name="Question 7 (a)" sheetId="42" r:id="rId9"/>
    <sheet name="Question 7 (b)" sheetId="43" r:id="rId10"/>
  </sheets>
  <externalReferences>
    <externalReference r:id="rId11"/>
    <externalReference r:id="rId12"/>
  </externalReferences>
  <definedNames>
    <definedName name="AmtReinsured">'[1]Q2 Assumptions'!$B$17</definedName>
    <definedName name="CededPrem_Yr1">'[1]Q2 Assumptions'!$B$19</definedName>
    <definedName name="CededPrem_Yr2">'[1]Q2 Assumptions'!$B$20</definedName>
    <definedName name="CededRsv">'[2]WL-2-2024 Assumption'!$B$27</definedName>
    <definedName name="CededRsv_Yr1">'[1]Q2 Assumptions'!$B$23</definedName>
    <definedName name="CededRsv_Yr2">'[1]Q2 Assumptions'!$B$24</definedName>
    <definedName name="CessionFee">'[1]Q2 Assumptions'!$B$21</definedName>
    <definedName name="CognitiveLevels">'[2]syllabus list'!$B$86:$B$89</definedName>
    <definedName name="CoinsurancePrem">'[2]WL-2-2024 Assumption'!$B$26</definedName>
    <definedName name="Comm_Yr1">'[1]Q2 Assumptions'!$B$9</definedName>
    <definedName name="Comm_Yr2">'[1]Q2 Assumptions'!$B$10</definedName>
    <definedName name="Death_Yr1">#REF!</definedName>
    <definedName name="Death_Yr2">'[1]Q2 Assumptions'!$G$3</definedName>
    <definedName name="DirectRsv">'[2]WL-2-2024 Assumption'!$B$6</definedName>
    <definedName name="DirectRsv_Yr1">'[1]Q2 Assumptions'!$B$6</definedName>
    <definedName name="DirectRsv_Yr2">'[1]Q2 Assumptions'!$B$7</definedName>
    <definedName name="EOYInforce_Yr1">'[1]Q2 Assumptions'!$F$2</definedName>
    <definedName name="EOYInforce_Yr2">'[1]Q2 Assumptions'!$F$3</definedName>
    <definedName name="FA">'[1]Q2 Assumptions'!$B$2</definedName>
    <definedName name="GrossPrem">'[1]Q2 Assumptions'!$B$3</definedName>
    <definedName name="IntRate_Direct">'[1]Q2 Assumptions'!$F$7</definedName>
    <definedName name="IntRate_Reins">'[1]Q2 Assumptions'!$G$7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utcomeList">'[2]syllabus list'!$A$86:$A$90</definedName>
    <definedName name="MaintExp">'[1]Q2 Assumptions'!$B$14</definedName>
    <definedName name="PolicyFee">'[1]Q2 Assumptions'!$B$4</definedName>
    <definedName name="PremTax">'[1]Q2 Assumptions'!$B$11</definedName>
    <definedName name="Q_sources">'[2]AL-2-2024'!$C$9:$L$16</definedName>
    <definedName name="ReinsExp_Issue">'[1]Q2 Assumptions'!$B$26</definedName>
    <definedName name="ReinsExp_Maint">'[1]Q2 Assumptions'!$B$27</definedName>
    <definedName name="SourceList">#REF!</definedName>
    <definedName name="Surplus_Direct">'[1]Q2 Assumptions'!$F$6</definedName>
    <definedName name="Surplus_Reins">'[1]Q2 Assumptions'!$G$6</definedName>
    <definedName name="SyllabusListing">'[2]syllabus list'!$B$4:$B$84</definedName>
    <definedName name="UWExp">'[1]Q2 Assumptions'!$B$13</definedName>
    <definedName name="Year">[2]Instructions!$E$2</definedName>
    <definedName name="YRTFA">'[2]WL-2-2024 Assumption'!$B$22</definedName>
    <definedName name="YRTPrem">'[2]WL-2-2024 Assumption'!$B$25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24" l="1"/>
  <c r="E70" i="24"/>
  <c r="E68" i="24"/>
  <c r="E46" i="24"/>
  <c r="E48" i="24" s="1"/>
  <c r="E34" i="24"/>
  <c r="E33" i="24"/>
  <c r="E32" i="24"/>
  <c r="E31" i="24"/>
  <c r="E35" i="24" s="1"/>
  <c r="E24" i="24"/>
  <c r="E61" i="24" s="1"/>
  <c r="I14" i="24"/>
  <c r="E13" i="24"/>
  <c r="E15" i="24" s="1"/>
  <c r="E9" i="24"/>
  <c r="E11" i="24" s="1"/>
  <c r="E18" i="24" s="1"/>
  <c r="E72" i="24" l="1"/>
  <c r="E63" i="24"/>
  <c r="E65" i="24" s="1"/>
  <c r="E26" i="24"/>
  <c r="E28" i="24" s="1"/>
  <c r="E37" i="24" s="1"/>
  <c r="I18" i="24" s="1"/>
  <c r="I19" i="24" s="1"/>
  <c r="I13" i="24"/>
  <c r="I15" i="24" s="1"/>
  <c r="I16" i="24" s="1"/>
  <c r="I21" i="24" l="1"/>
  <c r="E51" i="24"/>
  <c r="I8" i="24"/>
  <c r="I9" i="24" s="1"/>
  <c r="I50" i="24"/>
  <c r="I52" i="24" s="1"/>
  <c r="I53" i="24" s="1"/>
  <c r="E50" i="24"/>
  <c r="E52" i="24" s="1"/>
  <c r="E55" i="24" s="1"/>
  <c r="E74" i="24" s="1"/>
  <c r="I55" i="24" s="1"/>
  <c r="I56" i="24" s="1"/>
  <c r="I45" i="24" l="1"/>
  <c r="I46" i="24" s="1"/>
  <c r="I58" i="24"/>
</calcChain>
</file>

<file path=xl/sharedStrings.xml><?xml version="1.0" encoding="utf-8"?>
<sst xmlns="http://schemas.openxmlformats.org/spreadsheetml/2006/main" count="593" uniqueCount="183">
  <si>
    <t>ANSWER:</t>
  </si>
  <si>
    <t>(a)</t>
  </si>
  <si>
    <t>Question 7 (a)</t>
  </si>
  <si>
    <t>(b)</t>
  </si>
  <si>
    <t>Question 1 (b)</t>
  </si>
  <si>
    <t>Annual Policy Fee</t>
  </si>
  <si>
    <t>Premium Tax</t>
  </si>
  <si>
    <t>Policy Assumptions</t>
  </si>
  <si>
    <t>Gain From Operations</t>
  </si>
  <si>
    <t>Balance Sheet</t>
  </si>
  <si>
    <t>Face Amount</t>
  </si>
  <si>
    <t>No Reinsurance</t>
  </si>
  <si>
    <t>Premium Rate per 1000</t>
  </si>
  <si>
    <t>Year 1</t>
  </si>
  <si>
    <t>ABC Life</t>
  </si>
  <si>
    <t>Mean Reserves per 1000</t>
  </si>
  <si>
    <t>Revenue:</t>
  </si>
  <si>
    <t>Assets:</t>
  </si>
  <si>
    <t xml:space="preserve">            Year 1:</t>
  </si>
  <si>
    <t xml:space="preserve">  Premiums:</t>
  </si>
  <si>
    <t>   Invested Assets</t>
  </si>
  <si>
    <t xml:space="preserve">            Year 2:</t>
  </si>
  <si>
    <t>   Gross</t>
  </si>
  <si>
    <t>Total Assets</t>
  </si>
  <si>
    <t>Commissions</t>
  </si>
  <si>
    <t>   Ceded</t>
  </si>
  <si>
    <t>   Net</t>
  </si>
  <si>
    <t xml:space="preserve"> Liabilities and Capital   </t>
  </si>
  <si>
    <t xml:space="preserve">  Investment Income:</t>
  </si>
  <si>
    <t xml:space="preserve">   Policy Reserves:   </t>
  </si>
  <si>
    <t>   Surplus</t>
  </si>
  <si>
    <t xml:space="preserve">    Gross    </t>
  </si>
  <si>
    <t>   Reserves</t>
  </si>
  <si>
    <t xml:space="preserve">    Ceded     </t>
  </si>
  <si>
    <t>Proposed Reinsurance Transaction Assumptions</t>
  </si>
  <si>
    <t>   Total</t>
  </si>
  <si>
    <t xml:space="preserve">    Net     </t>
  </si>
  <si>
    <t>YRT Retention Limit</t>
  </si>
  <si>
    <t>Reinsurance Allowance</t>
  </si>
  <si>
    <t xml:space="preserve"> Total Liabilities</t>
  </si>
  <si>
    <t>YRT Premium per 1000</t>
  </si>
  <si>
    <t>Mod-co Adjustment</t>
  </si>
  <si>
    <t xml:space="preserve">              Year 1</t>
  </si>
  <si>
    <t>Total Revenue</t>
  </si>
  <si>
    <t xml:space="preserve"> Surplus     </t>
  </si>
  <si>
    <t xml:space="preserve">              Year 2</t>
  </si>
  <si>
    <t xml:space="preserve"> Total Capital</t>
  </si>
  <si>
    <t>YRT Mean Reserves per 1000</t>
  </si>
  <si>
    <t xml:space="preserve"> Benefits:   </t>
  </si>
  <si>
    <t xml:space="preserve">    Claims    </t>
  </si>
  <si>
    <t xml:space="preserve"> Total Liabilities and Capital</t>
  </si>
  <si>
    <t xml:space="preserve">    Surrenders    </t>
  </si>
  <si>
    <t>Annual Cession Fee</t>
  </si>
  <si>
    <t xml:space="preserve"> Reserve Increase:   </t>
  </si>
  <si>
    <t>Coinsurance Percentage</t>
  </si>
  <si>
    <t xml:space="preserve">    Gross     </t>
  </si>
  <si>
    <t>Coinsurance expense allowance</t>
  </si>
  <si>
    <t xml:space="preserve">    Ceded    </t>
  </si>
  <si>
    <t xml:space="preserve"> Mod-co Adjustment    </t>
  </si>
  <si>
    <t xml:space="preserve"> Total Benefits</t>
  </si>
  <si>
    <t>Initial Surplus</t>
  </si>
  <si>
    <t xml:space="preserve"> Expenses:   </t>
  </si>
  <si>
    <t>Investment Return</t>
  </si>
  <si>
    <t xml:space="preserve">    Commissions     </t>
  </si>
  <si>
    <t>Underwriting and Issue Expenses (per policy)</t>
  </si>
  <si>
    <t xml:space="preserve">    Acquisition     </t>
  </si>
  <si>
    <t>Maintenance Expenses (per policy annually)</t>
  </si>
  <si>
    <t xml:space="preserve">    Maintenance    </t>
  </si>
  <si>
    <t xml:space="preserve">    Premium Tax     </t>
  </si>
  <si>
    <t>XZY Re</t>
  </si>
  <si>
    <t xml:space="preserve"> Total Expenses</t>
  </si>
  <si>
    <t xml:space="preserve"> Gain From Operations</t>
  </si>
  <si>
    <t>Issue Expenses</t>
  </si>
  <si>
    <t>Maintenance Expenses</t>
  </si>
  <si>
    <t>Year 2</t>
  </si>
  <si>
    <t>Question 5</t>
  </si>
  <si>
    <t>BLR Life</t>
  </si>
  <si>
    <t>CBA Re</t>
  </si>
  <si>
    <t>BCA Re</t>
  </si>
  <si>
    <t>YRT</t>
  </si>
  <si>
    <t>Coinsurance</t>
  </si>
  <si>
    <t>Question 5 (b)(i)</t>
  </si>
  <si>
    <t>Question 5 (b)(ii)</t>
  </si>
  <si>
    <t>i. (2.5 points) Construct the year 1 and 2 Gain from Operations and Balance sheet for BLR Life and CBA Re using YRT.</t>
  </si>
  <si>
    <t>(b) (i)</t>
  </si>
  <si>
    <t>(b) (ii)</t>
  </si>
  <si>
    <t>ii. (2.5 points) Construct the year 1 and 2 Gain from Operations and Balance sheet for BLR Life and CBA Re using coinsurance.</t>
  </si>
  <si>
    <t>Question 1 (a)</t>
  </si>
  <si>
    <t>Question 1 (c)</t>
  </si>
  <si>
    <t>Question 3 (b)</t>
  </si>
  <si>
    <t>(c)</t>
  </si>
  <si>
    <t>Question 6 (a)</t>
  </si>
  <si>
    <t>Question 7 (b)</t>
  </si>
  <si>
    <t xml:space="preserve">Initial Premium </t>
  </si>
  <si>
    <t>M&amp;E Fee (% of fund value)</t>
  </si>
  <si>
    <t>Rider Fee (% of fund value)</t>
  </si>
  <si>
    <t>GMAB Term (years)</t>
  </si>
  <si>
    <t>GMAB Accumulation Rate</t>
  </si>
  <si>
    <t>Acquisition Expense (% of initial premium)</t>
  </si>
  <si>
    <t>Annual Maintenance Expense</t>
  </si>
  <si>
    <t>Annual Decrement Rate (at end of year)</t>
  </si>
  <si>
    <t>Annual Fund Return</t>
  </si>
  <si>
    <t>Implied Market Volatility of Fund</t>
  </si>
  <si>
    <t>Annual Risk-Free Rate</t>
  </si>
  <si>
    <t xml:space="preserve">Your company sells a variable single premium deferred annuity (SPDA) with a guaranteed minimum accumulation benefit (GMAB). The GMAB guarantees the single premium accumulated at the GMAB accumulation rate. </t>
  </si>
  <si>
    <t>You are given the following:</t>
  </si>
  <si>
    <t>You are given the following information for a cohort of 10-year term policies: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</si>
  <si>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Premiums are level for the duration of the term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</si>
  <si>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Benefits are level for the duration of the term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</si>
  <si>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No cash values are applicable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</si>
  <si>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Premiums are annual and paid at the beginning of the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</si>
  <si>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Death benefits are paid at the end of the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</si>
  <si>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 xml:space="preserve">Assume no lapses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</si>
  <si>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Current discount rate is the same as the constant locked-in discount rate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</si>
  <si>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Number of policies in cohort: 1,000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</si>
  <si>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Average units per policy: 100</t>
    </r>
  </si>
  <si>
    <t>Policy Year</t>
  </si>
  <si>
    <t>2-10</t>
  </si>
  <si>
    <t>Per Policy Mortality Rate</t>
  </si>
  <si>
    <t>Premium per Unit</t>
  </si>
  <si>
    <t>Locked-in Discount Rate</t>
  </si>
  <si>
    <t>Commission Rate (% of Premium)</t>
  </si>
  <si>
    <t>Per Policy Total Acquisition Expense</t>
  </si>
  <si>
    <t>Per Policy Direct Acquisition Expense</t>
  </si>
  <si>
    <t>Per Policy Maintenance Expense</t>
  </si>
  <si>
    <t>Per Death Claims Expense</t>
  </si>
  <si>
    <t>(a) (3 points) Calculate the US GAAP net premium ratio at issue for the term cohort.</t>
  </si>
  <si>
    <t>Show work below</t>
  </si>
  <si>
    <t>US GAAP net premium ratio at issue:</t>
  </si>
  <si>
    <t>(b) (2 points) Calculate the US GAAP reserve at issue for the term cohort.</t>
  </si>
  <si>
    <t>US GAAP reserve at issue:</t>
  </si>
  <si>
    <t>(c) (2 points) Calculate the DAC amortization for year 1 for the term cohort.</t>
  </si>
  <si>
    <t>DAC amortization for year 1:</t>
  </si>
  <si>
    <t>Responses for part (d) are to be provided in the Word document.</t>
  </si>
  <si>
    <t>You are given the following information about a single-premium permanent life insurance policy: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</si>
  <si>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The death benefit is 1,000 and level in all years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</si>
  <si>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The cash value at the time of issue is 250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</si>
  <si>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The guaranteed nonforfeiture interest rate is 5%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</si>
  <si>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 xml:space="preserve">The policy qualifies as life insurance under section 7702 using the Cash Value Accumulation Test (CVAT) 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</si>
  <si>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Times New Roman"/>
        <family val="1"/>
      </rPr>
      <t>The net single premium for the policy 7 years after issue is 500 when calculated using the assumptions applicable to the CVAT</t>
    </r>
  </si>
  <si>
    <t>Age</t>
  </si>
  <si>
    <t>Mortality Rate</t>
  </si>
  <si>
    <t>x</t>
  </si>
  <si>
    <t>x+1</t>
  </si>
  <si>
    <t>x+2</t>
  </si>
  <si>
    <t>x+3</t>
  </si>
  <si>
    <t>x+4</t>
  </si>
  <si>
    <t>x+5</t>
  </si>
  <si>
    <t>x+6</t>
  </si>
  <si>
    <t>(b) (3 points) Calculate the following values at issue:</t>
  </si>
  <si>
    <t>i. (1 point) Initial CVAT net single premium</t>
  </si>
  <si>
    <t xml:space="preserve">ii. (1 point) Initial minimum death benefit under CVAT </t>
  </si>
  <si>
    <t xml:space="preserve">iii. (1 point) Initial 7-pay annual premium </t>
  </si>
  <si>
    <t>i. Initial CVAT net single premium:</t>
  </si>
  <si>
    <t>ii. Initial minimum death benefit under CVAT:</t>
  </si>
  <si>
    <t>iii. Initial 7-pay annual premium:</t>
  </si>
  <si>
    <t>Responses for part (a) are to be provided in the Word document.</t>
  </si>
  <si>
    <t xml:space="preserve">You are given the following financial information on QWG Life: </t>
  </si>
  <si>
    <t>Cash Flows (in $m):</t>
  </si>
  <si>
    <t xml:space="preserve">Year t </t>
  </si>
  <si>
    <t>Premiums</t>
  </si>
  <si>
    <t>Benefits</t>
  </si>
  <si>
    <t>Expenses</t>
  </si>
  <si>
    <t>Investment Income on Solvency Reserves</t>
  </si>
  <si>
    <t xml:space="preserve">Investment Income on Required Capital </t>
  </si>
  <si>
    <t>Deferred Tax Provision</t>
  </si>
  <si>
    <t>Tax on Pre Tax Solvency Earnings</t>
  </si>
  <si>
    <t>Tax on Inv Income from Required Capital</t>
  </si>
  <si>
    <t>Reserves &amp; Balances at EOY ( (in $m):</t>
  </si>
  <si>
    <t xml:space="preserve">Policy Year t </t>
  </si>
  <si>
    <t>Solvency Reserves</t>
  </si>
  <si>
    <t>Benefit Reserves</t>
  </si>
  <si>
    <t>Required Capital</t>
  </si>
  <si>
    <t>Deferred Acquisition Costs (DAC)</t>
  </si>
  <si>
    <r>
      <t xml:space="preserve">(a) </t>
    </r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after-tax stockholder earnings for years 1 through 6.</t>
    </r>
  </si>
  <si>
    <t>After-tax stockholder earnings for years 1 through 6:</t>
  </si>
  <si>
    <t>Responses for part (c) are to be provided in the Word document.</t>
  </si>
  <si>
    <r>
      <t>(b)</t>
    </r>
    <r>
      <rPr>
        <i/>
        <sz val="12"/>
        <color theme="1"/>
        <rFont val="Times New Roman"/>
        <family val="1"/>
      </rPr>
      <t xml:space="preserve"> (3 points) </t>
    </r>
    <r>
      <rPr>
        <sz val="12"/>
        <color theme="1"/>
        <rFont val="Times New Roman"/>
        <family val="1"/>
      </rPr>
      <t xml:space="preserve">Calculate return on equity for years 1 through 6, where equity is defined as the average of stockholder equity at the beginning and end of the year. </t>
    </r>
  </si>
  <si>
    <t>Return on equity for years 1 through 6:</t>
  </si>
  <si>
    <t>Responses for part (a) and (c) are to be provided in the Word document.</t>
  </si>
  <si>
    <t>Responses for part (b) and (c) are to be provided in the Word document.</t>
  </si>
  <si>
    <t>•	All fees and expenses occur at the beginning of the year</t>
  </si>
  <si>
    <t>(a) 	(3 points)  Calculate the present value of the expected profit to the insurer at time 0. Show all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</si>
</sst>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;[Red]\-&quot;$&quot;#,##0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2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164" fontId="3" fillId="2" borderId="0" xfId="9" applyNumberFormat="1" applyFont="1" applyFill="1"/>
    <xf numFmtId="9" fontId="3" fillId="2" borderId="7" xfId="0" applyNumberFormat="1" applyFont="1" applyFill="1" applyBorder="1" applyAlignment="1">
      <alignment vertical="center" wrapText="1"/>
    </xf>
    <xf numFmtId="166" fontId="3" fillId="2" borderId="7" xfId="0" applyNumberFormat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3" xfId="0" applyFont="1" applyFill="1" applyBorder="1" applyAlignment="1">
      <alignment vertical="center" wrapText="1"/>
    </xf>
    <xf numFmtId="0" fontId="3" fillId="2" borderId="9" xfId="0" applyFont="1" applyFill="1" applyBorder="1"/>
    <xf numFmtId="165" fontId="3" fillId="2" borderId="7" xfId="0" applyNumberFormat="1" applyFont="1" applyFill="1" applyBorder="1" applyAlignment="1">
      <alignment horizontal="center"/>
    </xf>
    <xf numFmtId="164" fontId="3" fillId="2" borderId="11" xfId="9" applyNumberFormat="1" applyFont="1" applyFill="1" applyBorder="1" applyAlignment="1">
      <alignment vertical="center" wrapText="1"/>
    </xf>
    <xf numFmtId="164" fontId="3" fillId="2" borderId="7" xfId="9" applyNumberFormat="1" applyFont="1" applyFill="1" applyBorder="1"/>
    <xf numFmtId="164" fontId="2" fillId="2" borderId="11" xfId="9" applyNumberFormat="1" applyFont="1" applyFill="1" applyBorder="1" applyAlignment="1">
      <alignment horizontal="right" vertical="center" wrapText="1"/>
    </xf>
    <xf numFmtId="164" fontId="3" fillId="2" borderId="11" xfId="9" applyNumberFormat="1" applyFont="1" applyFill="1" applyBorder="1"/>
    <xf numFmtId="164" fontId="2" fillId="2" borderId="11" xfId="9" applyNumberFormat="1" applyFont="1" applyFill="1" applyBorder="1"/>
    <xf numFmtId="164" fontId="2" fillId="2" borderId="11" xfId="9" applyNumberFormat="1" applyFont="1" applyFill="1" applyBorder="1" applyAlignment="1">
      <alignment horizontal="right"/>
    </xf>
    <xf numFmtId="164" fontId="2" fillId="2" borderId="12" xfId="9" applyNumberFormat="1" applyFont="1" applyFill="1" applyBorder="1" applyAlignment="1">
      <alignment horizontal="right"/>
    </xf>
    <xf numFmtId="164" fontId="3" fillId="2" borderId="4" xfId="9" applyNumberFormat="1" applyFont="1" applyFill="1" applyBorder="1"/>
    <xf numFmtId="164" fontId="3" fillId="2" borderId="1" xfId="9" applyNumberFormat="1" applyFont="1" applyFill="1" applyBorder="1"/>
    <xf numFmtId="164" fontId="3" fillId="2" borderId="13" xfId="9" applyNumberFormat="1" applyFont="1" applyFill="1" applyBorder="1" applyAlignment="1">
      <alignment vertical="center" wrapText="1"/>
    </xf>
    <xf numFmtId="164" fontId="3" fillId="2" borderId="9" xfId="9" applyNumberFormat="1" applyFont="1" applyFill="1" applyBorder="1"/>
    <xf numFmtId="164" fontId="3" fillId="2" borderId="7" xfId="9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vertical="center" wrapText="1"/>
    </xf>
    <xf numFmtId="165" fontId="3" fillId="2" borderId="7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vertical="center" wrapText="1"/>
    </xf>
    <xf numFmtId="0" fontId="3" fillId="2" borderId="11" xfId="0" applyFont="1" applyFill="1" applyBorder="1"/>
    <xf numFmtId="0" fontId="3" fillId="2" borderId="7" xfId="0" applyFont="1" applyFill="1" applyBorder="1"/>
    <xf numFmtId="165" fontId="3" fillId="2" borderId="7" xfId="0" applyNumberFormat="1" applyFont="1" applyFill="1" applyBorder="1"/>
    <xf numFmtId="0" fontId="2" fillId="2" borderId="11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165" fontId="3" fillId="2" borderId="4" xfId="0" applyNumberFormat="1" applyFont="1" applyFill="1" applyBorder="1"/>
    <xf numFmtId="0" fontId="3" fillId="2" borderId="6" xfId="0" applyFont="1" applyFill="1" applyBorder="1"/>
    <xf numFmtId="0" fontId="3" fillId="2" borderId="8" xfId="0" applyFont="1" applyFill="1" applyBorder="1"/>
    <xf numFmtId="164" fontId="3" fillId="2" borderId="8" xfId="9" applyNumberFormat="1" applyFont="1" applyFill="1" applyBorder="1"/>
    <xf numFmtId="164" fontId="3" fillId="2" borderId="8" xfId="9" applyNumberFormat="1" applyFont="1" applyFill="1" applyBorder="1" applyAlignment="1">
      <alignment horizontal="right"/>
    </xf>
    <xf numFmtId="164" fontId="3" fillId="2" borderId="8" xfId="9" applyNumberFormat="1" applyFont="1" applyFill="1" applyBorder="1" applyAlignment="1">
      <alignment horizontal="center"/>
    </xf>
    <xf numFmtId="164" fontId="3" fillId="2" borderId="3" xfId="9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vertical="center" wrapText="1"/>
    </xf>
    <xf numFmtId="164" fontId="3" fillId="2" borderId="8" xfId="9" applyNumberFormat="1" applyFont="1" applyFill="1" applyBorder="1" applyAlignment="1">
      <alignment vertical="center" wrapText="1"/>
    </xf>
    <xf numFmtId="164" fontId="2" fillId="2" borderId="8" xfId="9" applyNumberFormat="1" applyFont="1" applyFill="1" applyBorder="1" applyAlignment="1">
      <alignment vertical="center" wrapText="1"/>
    </xf>
    <xf numFmtId="164" fontId="3" fillId="2" borderId="3" xfId="9" applyNumberFormat="1" applyFont="1" applyFill="1" applyBorder="1"/>
    <xf numFmtId="164" fontId="3" fillId="2" borderId="6" xfId="9" applyNumberFormat="1" applyFont="1" applyFill="1" applyBorder="1"/>
    <xf numFmtId="3" fontId="3" fillId="2" borderId="9" xfId="0" applyNumberFormat="1" applyFont="1" applyFill="1" applyBorder="1" applyAlignment="1">
      <alignment vertical="center" wrapText="1"/>
    </xf>
    <xf numFmtId="0" fontId="0" fillId="2" borderId="0" xfId="0" applyFill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6" xfId="0" applyFont="1" applyBorder="1"/>
    <xf numFmtId="0" fontId="3" fillId="0" borderId="9" xfId="0" applyFont="1" applyBorder="1"/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/>
    <xf numFmtId="165" fontId="3" fillId="0" borderId="7" xfId="0" applyNumberFormat="1" applyFont="1" applyBorder="1" applyAlignment="1">
      <alignment horizontal="center"/>
    </xf>
    <xf numFmtId="164" fontId="3" fillId="0" borderId="8" xfId="9" applyNumberFormat="1" applyFont="1" applyFill="1" applyBorder="1" applyAlignment="1">
      <alignment vertical="center" wrapText="1"/>
    </xf>
    <xf numFmtId="165" fontId="3" fillId="0" borderId="7" xfId="0" applyNumberFormat="1" applyFont="1" applyBorder="1" applyAlignment="1">
      <alignment vertical="center" wrapText="1"/>
    </xf>
    <xf numFmtId="164" fontId="3" fillId="0" borderId="11" xfId="9" applyNumberFormat="1" applyFont="1" applyFill="1" applyBorder="1" applyAlignment="1">
      <alignment vertical="center" wrapText="1"/>
    </xf>
    <xf numFmtId="164" fontId="3" fillId="0" borderId="8" xfId="9" applyNumberFormat="1" applyFont="1" applyFill="1" applyBorder="1"/>
    <xf numFmtId="164" fontId="3" fillId="0" borderId="7" xfId="9" applyNumberFormat="1" applyFont="1" applyFill="1" applyBorder="1"/>
    <xf numFmtId="0" fontId="2" fillId="0" borderId="11" xfId="0" applyFont="1" applyBorder="1" applyAlignment="1">
      <alignment horizontal="right" vertical="center" wrapText="1"/>
    </xf>
    <xf numFmtId="164" fontId="2" fillId="0" borderId="8" xfId="9" applyNumberFormat="1" applyFont="1" applyFill="1" applyBorder="1" applyAlignment="1">
      <alignment vertical="center" wrapText="1"/>
    </xf>
    <xf numFmtId="165" fontId="2" fillId="0" borderId="7" xfId="0" applyNumberFormat="1" applyFont="1" applyBorder="1" applyAlignment="1">
      <alignment vertical="center" wrapText="1"/>
    </xf>
    <xf numFmtId="164" fontId="3" fillId="0" borderId="8" xfId="9" applyNumberFormat="1" applyFont="1" applyFill="1" applyBorder="1" applyAlignment="1">
      <alignment horizontal="right"/>
    </xf>
    <xf numFmtId="0" fontId="3" fillId="0" borderId="11" xfId="0" applyFont="1" applyBorder="1"/>
    <xf numFmtId="0" fontId="3" fillId="0" borderId="7" xfId="0" applyFont="1" applyBorder="1"/>
    <xf numFmtId="165" fontId="3" fillId="0" borderId="7" xfId="0" applyNumberFormat="1" applyFont="1" applyBorder="1"/>
    <xf numFmtId="0" fontId="2" fillId="0" borderId="11" xfId="0" applyFont="1" applyBorder="1" applyAlignment="1">
      <alignment horizontal="right"/>
    </xf>
    <xf numFmtId="164" fontId="2" fillId="0" borderId="11" xfId="9" applyNumberFormat="1" applyFont="1" applyFill="1" applyBorder="1" applyAlignment="1">
      <alignment horizontal="right" vertical="center" wrapText="1"/>
    </xf>
    <xf numFmtId="164" fontId="3" fillId="0" borderId="11" xfId="9" applyNumberFormat="1" applyFont="1" applyFill="1" applyBorder="1"/>
    <xf numFmtId="164" fontId="3" fillId="0" borderId="8" xfId="9" applyNumberFormat="1" applyFont="1" applyFill="1" applyBorder="1" applyAlignment="1">
      <alignment horizontal="center"/>
    </xf>
    <xf numFmtId="164" fontId="2" fillId="0" borderId="11" xfId="9" applyNumberFormat="1" applyFont="1" applyFill="1" applyBorder="1"/>
    <xf numFmtId="0" fontId="2" fillId="0" borderId="12" xfId="0" applyFont="1" applyBorder="1" applyAlignment="1">
      <alignment horizontal="right"/>
    </xf>
    <xf numFmtId="164" fontId="3" fillId="0" borderId="3" xfId="9" applyNumberFormat="1" applyFont="1" applyFill="1" applyBorder="1"/>
    <xf numFmtId="165" fontId="3" fillId="0" borderId="4" xfId="0" applyNumberFormat="1" applyFont="1" applyBorder="1"/>
    <xf numFmtId="164" fontId="2" fillId="0" borderId="11" xfId="9" applyNumberFormat="1" applyFont="1" applyFill="1" applyBorder="1" applyAlignment="1">
      <alignment horizontal="right"/>
    </xf>
    <xf numFmtId="164" fontId="2" fillId="0" borderId="12" xfId="9" applyNumberFormat="1" applyFont="1" applyFill="1" applyBorder="1" applyAlignment="1">
      <alignment horizontal="right"/>
    </xf>
    <xf numFmtId="164" fontId="3" fillId="0" borderId="3" xfId="9" applyNumberFormat="1" applyFont="1" applyFill="1" applyBorder="1" applyAlignment="1">
      <alignment horizontal="right"/>
    </xf>
    <xf numFmtId="164" fontId="3" fillId="0" borderId="4" xfId="9" applyNumberFormat="1" applyFont="1" applyFill="1" applyBorder="1"/>
    <xf numFmtId="164" fontId="3" fillId="0" borderId="0" xfId="9" applyNumberFormat="1" applyFont="1" applyFill="1"/>
    <xf numFmtId="164" fontId="3" fillId="0" borderId="1" xfId="9" applyNumberFormat="1" applyFont="1" applyFill="1" applyBorder="1"/>
    <xf numFmtId="164" fontId="3" fillId="0" borderId="13" xfId="9" applyNumberFormat="1" applyFont="1" applyFill="1" applyBorder="1" applyAlignment="1">
      <alignment vertical="center" wrapText="1"/>
    </xf>
    <xf numFmtId="164" fontId="3" fillId="0" borderId="6" xfId="9" applyNumberFormat="1" applyFont="1" applyFill="1" applyBorder="1"/>
    <xf numFmtId="164" fontId="3" fillId="0" borderId="9" xfId="9" applyNumberFormat="1" applyFont="1" applyFill="1" applyBorder="1"/>
    <xf numFmtId="164" fontId="3" fillId="0" borderId="7" xfId="9" applyNumberFormat="1" applyFont="1" applyFill="1" applyBorder="1" applyAlignment="1">
      <alignment horizontal="center"/>
    </xf>
    <xf numFmtId="0" fontId="3" fillId="3" borderId="0" xfId="0" applyFont="1" applyFill="1"/>
    <xf numFmtId="0" fontId="3" fillId="3" borderId="14" xfId="0" applyFont="1" applyFill="1" applyBorder="1" applyAlignment="1">
      <alignment vertical="center" wrapText="1"/>
    </xf>
    <xf numFmtId="3" fontId="3" fillId="3" borderId="15" xfId="0" applyNumberFormat="1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 wrapText="1"/>
    </xf>
    <xf numFmtId="10" fontId="3" fillId="3" borderId="17" xfId="0" applyNumberFormat="1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9" fontId="3" fillId="3" borderId="17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4" fillId="4" borderId="0" xfId="0" applyFont="1" applyFill="1" applyAlignment="1">
      <alignment vertical="center"/>
    </xf>
    <xf numFmtId="0" fontId="6" fillId="4" borderId="0" xfId="0" applyFont="1" applyFill="1"/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16" fontId="2" fillId="4" borderId="2" xfId="0" quotePrefix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right" vertical="center" wrapText="1"/>
    </xf>
    <xf numFmtId="10" fontId="3" fillId="4" borderId="4" xfId="0" applyNumberFormat="1" applyFont="1" applyFill="1" applyBorder="1" applyAlignment="1">
      <alignment horizontal="center" vertical="center" wrapText="1"/>
    </xf>
    <xf numFmtId="9" fontId="3" fillId="4" borderId="4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10" fillId="0" borderId="0" xfId="0" applyFont="1"/>
    <xf numFmtId="0" fontId="11" fillId="0" borderId="0" xfId="0" applyFont="1"/>
    <xf numFmtId="0" fontId="6" fillId="0" borderId="1" xfId="0" applyFont="1" applyBorder="1"/>
    <xf numFmtId="0" fontId="2" fillId="4" borderId="0" xfId="0" applyFont="1" applyFill="1"/>
    <xf numFmtId="0" fontId="12" fillId="4" borderId="1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3" fontId="3" fillId="4" borderId="0" xfId="1" applyNumberFormat="1" applyFont="1" applyFill="1"/>
    <xf numFmtId="0" fontId="3" fillId="4" borderId="0" xfId="0" applyFont="1" applyFill="1"/>
    <xf numFmtId="0" fontId="3" fillId="4" borderId="5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2" xfId="0" applyFont="1" applyFill="1" applyBorder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12" xfId="0" applyFont="1" applyFill="1" applyBorder="1"/>
    <xf numFmtId="0" fontId="3" fillId="4" borderId="18" xfId="0" applyFont="1" applyFill="1" applyBorder="1"/>
    <xf numFmtId="0" fontId="3" fillId="4" borderId="4" xfId="0" applyFont="1" applyFill="1" applyBorder="1"/>
    <xf numFmtId="3" fontId="3" fillId="4" borderId="0" xfId="0" applyNumberFormat="1" applyFont="1" applyFill="1" applyAlignment="1">
      <alignment vertical="center" wrapText="1"/>
    </xf>
    <xf numFmtId="0" fontId="6" fillId="5" borderId="0" xfId="0" applyFont="1" applyFill="1"/>
    <xf numFmtId="0" fontId="3" fillId="6" borderId="0" xfId="0" applyFont="1" applyFill="1"/>
    <xf numFmtId="0" fontId="2" fillId="2" borderId="5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5" xfId="9" applyNumberFormat="1" applyFont="1" applyFill="1" applyBorder="1" applyAlignment="1">
      <alignment horizontal="center"/>
    </xf>
    <xf numFmtId="164" fontId="2" fillId="2" borderId="10" xfId="9" applyNumberFormat="1" applyFont="1" applyFill="1" applyBorder="1" applyAlignment="1">
      <alignment horizontal="center"/>
    </xf>
    <xf numFmtId="164" fontId="2" fillId="2" borderId="2" xfId="9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5" xfId="9" applyNumberFormat="1" applyFont="1" applyFill="1" applyBorder="1" applyAlignment="1">
      <alignment horizontal="center" wrapText="1"/>
    </xf>
    <xf numFmtId="164" fontId="2" fillId="2" borderId="10" xfId="9" applyNumberFormat="1" applyFont="1" applyFill="1" applyBorder="1" applyAlignment="1">
      <alignment horizontal="center" wrapText="1"/>
    </xf>
    <xf numFmtId="164" fontId="2" fillId="2" borderId="2" xfId="9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64" fontId="2" fillId="0" borderId="5" xfId="9" applyNumberFormat="1" applyFont="1" applyFill="1" applyBorder="1" applyAlignment="1">
      <alignment horizontal="center"/>
    </xf>
    <xf numFmtId="164" fontId="2" fillId="0" borderId="10" xfId="9" applyNumberFormat="1" applyFont="1" applyFill="1" applyBorder="1" applyAlignment="1">
      <alignment horizontal="center"/>
    </xf>
    <xf numFmtId="164" fontId="2" fillId="0" borderId="2" xfId="9" applyNumberFormat="1" applyFont="1" applyFill="1" applyBorder="1" applyAlignment="1">
      <alignment horizontal="center"/>
    </xf>
    <xf numFmtId="164" fontId="2" fillId="0" borderId="5" xfId="9" applyNumberFormat="1" applyFont="1" applyFill="1" applyBorder="1" applyAlignment="1">
      <alignment horizontal="center" wrapText="1"/>
    </xf>
    <xf numFmtId="164" fontId="2" fillId="0" borderId="10" xfId="9" applyNumberFormat="1" applyFont="1" applyFill="1" applyBorder="1" applyAlignment="1">
      <alignment horizontal="center" wrapText="1"/>
    </xf>
    <xf numFmtId="164" fontId="2" fillId="0" borderId="2" xfId="9" applyNumberFormat="1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3" borderId="0" xfId="0" applyFont="1" applyFill="1" applyAlignment="1">
      <alignment horizontal="left" wrapText="1"/>
    </xf>
  </cellXfs>
  <cellStyles count="10">
    <cellStyle name="Comma" xfId="9" builtinId="3"/>
    <cellStyle name="Comma 10 2" xfId="4" xr:uid="{BA188B69-FE7F-4E7D-8CB2-A0CAC63EA9BA}"/>
    <cellStyle name="Comma 2" xfId="7" xr:uid="{7FDC9F71-6DAF-40B2-B617-095CB90FAE7A}"/>
    <cellStyle name="Comma 3 2" xfId="5" xr:uid="{E35F78C4-70AE-4CE6-8DB6-C285A81B32D6}"/>
    <cellStyle name="Normal" xfId="0" builtinId="0"/>
    <cellStyle name="Normal 2" xfId="6" xr:uid="{A9B35BAB-477B-499C-A18E-9CE5ADD09B3C}"/>
    <cellStyle name="Normal 2 2" xfId="3" xr:uid="{D095B7C2-1F87-4AB2-9882-671F794A2E56}"/>
    <cellStyle name="Normal 7 3" xfId="1" xr:uid="{75DB22FD-961A-466F-9696-3EEF6D6F9AE2}"/>
    <cellStyle name="Percent 2" xfId="8" xr:uid="{B84BC38F-2B94-4207-868E-1F362A5B2E38}"/>
    <cellStyle name="Percent 3 2" xfId="2" xr:uid="{CC538809-3C7B-44CC-B74C-A8D84E888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ersonal\Profession\SOA\Exam%20Writing%20&amp;%20Grading\ILA_2024%20Fall\Suki\Calc.xlsx" TargetMode="External"/><Relationship Id="rId1" Type="http://schemas.openxmlformats.org/officeDocument/2006/relationships/externalLinkPath" Target="file:///H:\Personal\Profession\SOA\Exam%20Writing%20&amp;%20Grading\ILA_2024%20Fall\Suki\Cal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\Downloads\Summary%20ILA-LPM%20Fall%202024%20Spring%202025%20Rubrics%20-%20Consolidated%20(3).xlsm" TargetMode="External"/><Relationship Id="rId1" Type="http://schemas.openxmlformats.org/officeDocument/2006/relationships/externalLinkPath" Target="file:///C:\Users\chris\Downloads\Summary%20ILA-LPM%20Fall%202024%20Spring%202025%20Rubrics%20-%20Consolidated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1"/>
      <sheetName val="Q2"/>
      <sheetName val="Sheet1"/>
      <sheetName val="Q2 Assumptions"/>
      <sheetName val="example"/>
    </sheetNames>
    <sheetDataSet>
      <sheetData sheetId="0"/>
      <sheetData sheetId="1"/>
      <sheetData sheetId="2"/>
      <sheetData sheetId="3">
        <row r="2">
          <cell r="B2">
            <v>500000</v>
          </cell>
          <cell r="F2">
            <v>100</v>
          </cell>
        </row>
        <row r="3">
          <cell r="B3">
            <v>10</v>
          </cell>
          <cell r="F3">
            <v>99</v>
          </cell>
          <cell r="G3">
            <v>1</v>
          </cell>
        </row>
        <row r="4">
          <cell r="B4">
            <v>25</v>
          </cell>
        </row>
        <row r="6">
          <cell r="B6">
            <v>0.8</v>
          </cell>
          <cell r="F6">
            <v>150000</v>
          </cell>
          <cell r="G6">
            <v>400000</v>
          </cell>
        </row>
        <row r="7">
          <cell r="B7">
            <v>8.56</v>
          </cell>
          <cell r="F7">
            <v>0.05</v>
          </cell>
          <cell r="G7">
            <v>0.05</v>
          </cell>
        </row>
        <row r="9">
          <cell r="B9">
            <v>0.9</v>
          </cell>
        </row>
        <row r="10">
          <cell r="B10">
            <v>0.1</v>
          </cell>
        </row>
        <row r="11">
          <cell r="B11">
            <v>0.02</v>
          </cell>
        </row>
        <row r="13">
          <cell r="B13">
            <v>500</v>
          </cell>
        </row>
        <row r="14">
          <cell r="B14">
            <v>25</v>
          </cell>
        </row>
        <row r="17">
          <cell r="B17">
            <v>400000</v>
          </cell>
        </row>
        <row r="19">
          <cell r="B19">
            <v>0.65</v>
          </cell>
        </row>
        <row r="20">
          <cell r="B20">
            <v>0.8</v>
          </cell>
        </row>
        <row r="21">
          <cell r="B21">
            <v>15</v>
          </cell>
        </row>
        <row r="23">
          <cell r="B23">
            <v>0.8</v>
          </cell>
        </row>
        <row r="24">
          <cell r="B24">
            <v>0.85</v>
          </cell>
        </row>
        <row r="26">
          <cell r="B26">
            <v>30</v>
          </cell>
        </row>
        <row r="27">
          <cell r="B27">
            <v>15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Exec Instructions"/>
      <sheetName val="Summary"/>
      <sheetName val="Coverage"/>
      <sheetName val="LOutcome Checklist"/>
      <sheetName val="Fall 2024 &gt;&gt;&gt;"/>
      <sheetName val="AT-1-2024"/>
      <sheetName val="DK-1-2024"/>
      <sheetName val="BL-1-2024"/>
      <sheetName val="DM-1-2024"/>
      <sheetName val="WL-1-2024"/>
      <sheetName val="WL-1-2024 c.i"/>
      <sheetName val="WL-1-2024 c.ii"/>
      <sheetName val="WL-1-2024 d"/>
      <sheetName val="EP-1-2024"/>
      <sheetName val="EP-1-2024 Calc"/>
      <sheetName val="KG-2-2024"/>
      <sheetName val="Spring 2025 &gt;&gt;&gt;"/>
      <sheetName val="TBC-2-2024"/>
      <sheetName val="DF-1-2024"/>
      <sheetName val="DF-1-2024 Calculations"/>
      <sheetName val="SX-1-2024"/>
      <sheetName val="MD-1-2024"/>
      <sheetName val="DM-2-2024"/>
      <sheetName val="RR-1-2024"/>
      <sheetName val="KG-1-2024"/>
      <sheetName val="SX-2-2024"/>
      <sheetName val="Bank 2024 &gt;&gt;&gt;"/>
      <sheetName val="AL-1-2024"/>
      <sheetName val="AL-1-2024 Calc Part a"/>
      <sheetName val="AL-1-2024 Calc Part b"/>
      <sheetName val="AL-2-2024"/>
      <sheetName val="BP-1-2024"/>
      <sheetName val="BP-1-2024 Calc"/>
      <sheetName val="BL-2-2024"/>
      <sheetName val="WL-2-2024"/>
      <sheetName val="WL-2-2024 Assumption"/>
      <sheetName val="WL-2-2024 Calc"/>
      <sheetName val="DF-2-2024"/>
      <sheetName val="SY-1-2024"/>
      <sheetName val="SY-1-2024 Calc"/>
      <sheetName val="SY-2-2024"/>
      <sheetName val="SY-2-2024 Assumption"/>
      <sheetName val="SY-2-2024 Calc"/>
      <sheetName val="Bank &gt;&gt;&gt;"/>
      <sheetName val="AW-1-2023"/>
      <sheetName val="BL-1-2023"/>
      <sheetName val="JKW-2-2023"/>
      <sheetName val="WYW-1-2023"/>
      <sheetName val="WYW-1-2023 Calc"/>
      <sheetName val="DF-1-2022"/>
      <sheetName val="BL-2-2022"/>
      <sheetName val="Rubric Template"/>
      <sheetName val="Calcs 1"/>
      <sheetName val="Calcs 2"/>
      <sheetName val="Calcs 3"/>
      <sheetName val="syllabus list"/>
      <sheetName val="LO"/>
    </sheetNames>
    <sheetDataSet>
      <sheetData sheetId="0">
        <row r="2">
          <cell r="E2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9">
          <cell r="C9" t="str">
            <v>LO#1-13</v>
          </cell>
          <cell r="D9">
            <v>5.666666666666667</v>
          </cell>
          <cell r="E9" t="str">
            <v>Pension Risk Transfer in Canada and the U.S., SOA Research Institute, Simmons, 2022</v>
          </cell>
        </row>
        <row r="10">
          <cell r="C10" t="str">
            <v>LO#4-3</v>
          </cell>
          <cell r="D10">
            <v>0.66666666666666663</v>
          </cell>
          <cell r="E10" t="str">
            <v>Life, Health &amp; Annuity Reinsurance, Tiller, John E. and Tiller, Denise, 4th Edition, 2015 - Ch. 6: Assumption</v>
          </cell>
        </row>
        <row r="11">
          <cell r="C11" t="str">
            <v>LO#4-4</v>
          </cell>
          <cell r="D11">
            <v>3.6666666666666665</v>
          </cell>
          <cell r="E11" t="str">
            <v>Life, Health &amp; Annuity Reinsurance, Tiller, John E. and Tiller, Denise, 4th Edition, 2015 - Ch. 7: Reinsurance of Inforce Risks</v>
          </cell>
        </row>
        <row r="12">
          <cell r="C12" t="e">
            <v>#N/A</v>
          </cell>
          <cell r="D12">
            <v>0</v>
          </cell>
        </row>
        <row r="13">
          <cell r="C13" t="e">
            <v>#N/A</v>
          </cell>
          <cell r="D13">
            <v>0</v>
          </cell>
        </row>
        <row r="14">
          <cell r="C14" t="e">
            <v>#N/A</v>
          </cell>
          <cell r="D14">
            <v>0</v>
          </cell>
        </row>
        <row r="15">
          <cell r="C15" t="e">
            <v>#N/A</v>
          </cell>
          <cell r="D15">
            <v>0</v>
          </cell>
        </row>
        <row r="16">
          <cell r="C16" t="e">
            <v>#N/A</v>
          </cell>
          <cell r="D16">
            <v>0</v>
          </cell>
        </row>
      </sheetData>
      <sheetData sheetId="32"/>
      <sheetData sheetId="33"/>
      <sheetData sheetId="34"/>
      <sheetData sheetId="35"/>
      <sheetData sheetId="36">
        <row r="6">
          <cell r="B6">
            <v>0.8</v>
          </cell>
        </row>
        <row r="22">
          <cell r="B22">
            <v>400000</v>
          </cell>
        </row>
        <row r="25">
          <cell r="B25">
            <v>0.65</v>
          </cell>
        </row>
        <row r="26">
          <cell r="B26">
            <v>3000</v>
          </cell>
        </row>
        <row r="27">
          <cell r="B27">
            <v>0.75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4">
          <cell r="B4" t="str">
            <v xml:space="preserve">LPM-107-07: Experience Assumptions for Individual Life Insurance and Annuities </v>
          </cell>
        </row>
        <row r="5">
          <cell r="B5" t="str">
            <v>LPM-121-13: Life Insurance and Annuity Non-forfeiture Practices</v>
          </cell>
        </row>
        <row r="6">
          <cell r="B6" t="str">
            <v>LPM-142-16: Malcolm Life Enhances Its Variable Annuities, 2010 </v>
          </cell>
        </row>
        <row r="7">
          <cell r="B7" t="str">
            <v>LPM-148-19: Ch. 9 of Life Insurance Products and Finance, Atkinson and Dallas</v>
          </cell>
        </row>
        <row r="8">
          <cell r="B8" t="str">
            <v>LPM-149-22: Ch. 11, pp. 499-512 of Life Insurance Products and Finance, Atkinson and Dallas</v>
          </cell>
        </row>
        <row r="9">
          <cell r="B9" t="str">
            <v>LPM-152-19: Lapse Supported Insurance Analysis</v>
          </cell>
        </row>
        <row r="10">
          <cell r="B10" t="str">
            <v>LPM-165-20: Life Products and Features</v>
          </cell>
        </row>
        <row r="11">
          <cell r="B11" t="str">
            <v>LPM-166-20: Annuity Product and Features</v>
          </cell>
        </row>
        <row r="12">
          <cell r="B12" t="str">
            <v>LPM-171-21: Excerpts from Ch. 12 and Ch. 18 Statutory Valuation of Individual Life and Annuity Contracts, Claire, Lombardi and Summers, 5th Edition (sections 12.2 &amp; 12.4 and sections 18.2, 18.3.2 &amp; 18.3.3 only)</v>
          </cell>
        </row>
        <row r="13">
          <cell r="B13" t="str">
            <v>LPM-XX-24: Market Trends and Product Designs: Considerations when Interest Rates are Rising, Sun, Moench, Strother, Lee, and Mu, 2021</v>
          </cell>
        </row>
        <row r="14">
          <cell r="B14" t="str">
            <v>LPM-XXX-23: Registered Index-Linked Annuities, SOA Research Institute, Carbo, Elliot, and McGarr, 2022</v>
          </cell>
        </row>
        <row r="15">
          <cell r="B15" t="str">
            <v>Structured Settlement Annuities, SOA Research Institute, Sklar, 2022</v>
          </cell>
        </row>
        <row r="16">
          <cell r="B16" t="str">
            <v>Pension Risk Transfer in Canada and the U.S., SOA Research Institute, Simmons, 2022</v>
          </cell>
        </row>
        <row r="17">
          <cell r="B17" t="str">
            <v xml:space="preserve">Standards of Practice, Canadian Institute of Actuaries Actuarial Standards Board, 2022, Section 1600 </v>
          </cell>
        </row>
        <row r="18">
          <cell r="B18" t="str">
            <v>ASOP 54: Pricing of Life and Annuity Products, Jun 2018</v>
          </cell>
        </row>
        <row r="19">
          <cell r="B19" t="str">
            <v xml:space="preserve">Impact of VM-20 on Life Insurance Product Development, SOA Research, Nov 2016, pp. 1-31 (excluding discussion of 20-year term) </v>
          </cell>
        </row>
        <row r="20">
          <cell r="B20" t="str">
            <v xml:space="preserve">The Use of Predictive Analytics in the Development of Experience Studies, The Actuary, Oct/Nov 2015, pp. 26-34 </v>
          </cell>
        </row>
        <row r="21">
          <cell r="B21" t="str">
            <v>Variable Annuity Guaranteed Living Benefits Utilization, SOA LIMRA Research, 2018, Executive Summary only (pp. 19-32)</v>
          </cell>
        </row>
        <row r="22">
          <cell r="B22" t="str">
            <v>Predictive Modeling for Life Insurance: Ways Life Insurers Can Participate in the Business Analytics Revolution, Product Matters, Jun 2018</v>
          </cell>
        </row>
        <row r="23">
          <cell r="B23" t="str">
            <v>Life Insurance Acceleration Riders, SOA Reinsurance News, 2013, pp. 35-38</v>
          </cell>
        </row>
        <row r="24">
          <cell r="B24" t="str">
            <v xml:space="preserve">The Response of Life Insurance Pricing to Life Settlements, Product Matters, Sep 2006  </v>
          </cell>
        </row>
        <row r="25">
          <cell r="B25" t="str">
            <v>Term Conversions: Pricing and Reserving, Product Matters, Mar 2017</v>
          </cell>
        </row>
        <row r="26">
          <cell r="B26" t="str">
            <v>Ending the Mortality Table, Living to 100 Symposium</v>
          </cell>
        </row>
        <row r="27">
          <cell r="B27" t="str">
            <v xml:space="preserve">Level Term Lapse Rates – Lessons Learned Here and in Canada, Product Matters, Oct 2011, pp. 11-14 </v>
          </cell>
        </row>
        <row r="28">
          <cell r="B28" t="str">
            <v>What if Mortality Stops Improving? Introducing a Product Idea that Shares the Risks and Benefits of Changes in Mortality Rates, Product Matters, Aug 2023</v>
          </cell>
        </row>
        <row r="29">
          <cell r="B29" t="str">
            <v xml:space="preserve">Report on Premium Persistency Assumptions Study of Flexible Premium Universal Life Products, May 2012, pp. 9-15 </v>
          </cell>
        </row>
        <row r="30">
          <cell r="B30" t="str">
            <v xml:space="preserve">Understanding the Volatility Experience and Pricing Assumptions in Long-Term Care Insurance, 2014, pp. 4-46 </v>
          </cell>
        </row>
        <row r="31">
          <cell r="B31" t="str">
            <v>Long-Term Care Insurance: The SOA Pricing Project, 2016</v>
          </cell>
        </row>
        <row r="32">
          <cell r="B32" t="str">
            <v>Table Development, Feb 2018 (excluding Appendices C, D, F, G &amp; H)</v>
          </cell>
        </row>
        <row r="33">
          <cell r="B33" t="str">
            <v>CIA Educational Note: Selective Lapsation for Renewable Term Insurance Products, Feb 2017</v>
          </cell>
        </row>
        <row r="34">
          <cell r="B34" t="str">
            <v>Overview of Non-guaranteed Elements (NGEs), SOA Research Institute, Cook, Koon, Motiwalla, and Rudolph, 2022</v>
          </cell>
        </row>
        <row r="35">
          <cell r="B35" t="str">
            <v>Predictive Models on Conversion Studies for the Level Term Premium Plans, Society of Actuaries, March 2022</v>
          </cell>
        </row>
        <row r="36">
          <cell r="B36" t="str">
            <v>LPM-113-09: Economics of Insurance: How Insurers Create Value for Shareholders, pp. 4-31</v>
          </cell>
        </row>
        <row r="37">
          <cell r="B37" t="str">
            <v>LPM-153-19: Life in-force Management: Improving Consumer Value and Long-Term Profitability</v>
          </cell>
        </row>
        <row r="38">
          <cell r="B38" t="str">
            <v>LPM-155-19: Understanding Profitability in Life Insurance</v>
          </cell>
        </row>
        <row r="39">
          <cell r="B39" t="str">
            <v>Evolving Strategies to Improve Inforce Post-Level Term Profitability, Product Matters, Feb 2015, pp. 23-29</v>
          </cell>
        </row>
        <row r="40">
          <cell r="B40" t="str">
            <v>LPM-147-17: Life Insurance: Focusing on the Consumer (excluding Appendices)</v>
          </cell>
        </row>
        <row r="41">
          <cell r="B41" t="str">
            <v>LPM-156-19: The Impact of Stochastic Volatility on Pricing, Hedging and Hedge Efficiency of Withdrawal Benefit Guarantees in Variable Annuities (Note: Candidates not responsible for mathematical derivations or detailed results, but should understand concepts and methodology)</v>
          </cell>
        </row>
        <row r="42">
          <cell r="B42" t="str">
            <v>LPM-157-19: Diversification of Longevity and Mortality Risk</v>
          </cell>
        </row>
        <row r="43">
          <cell r="B43" t="str">
            <v>LPM-168-20: LexisNexis® Risk Classifier – Stratifying Mortality Risk Using Alternative Data Sources</v>
          </cell>
        </row>
        <row r="44">
          <cell r="B44" t="str">
            <v>LPM-172-23: Canadian Life and Health Insurance Guidelines (CLHIA) - Guideline G-6 – Illustrations</v>
          </cell>
        </row>
        <row r="45">
          <cell r="B45" t="str">
            <v>LPM-171-21: Excerpts from Ch. 12 of Statutory Valuation of Individual Life and Annuity Contracts, Claire, Lombardi and Summers, 5th Edition (sections 12.3 &amp; 12.4 only)</v>
          </cell>
        </row>
        <row r="46">
          <cell r="B46" t="str">
            <v>Credibility Methods Applied to Life, Health, and Pensions, Society of Actuaries, 2019 (only pages 1-25)</v>
          </cell>
        </row>
        <row r="47">
          <cell r="B47" t="str">
            <v>The Application of Credibility Theory in the Canadian Life Insurance Industry, Society of Actuaries and Canadian Institute of Actuaries, 2019 (excluding appendices)</v>
          </cell>
        </row>
        <row r="48">
          <cell r="B48" t="str">
            <v>Mechanics of Dividends, SOA Research Institute, Dale Hagstrom, Mar 2022</v>
          </cell>
        </row>
        <row r="49">
          <cell r="B49" t="str">
            <v>Experience Study Calculations, Oct 2016, sections 2-4, 11, 12 15, 17 &amp; 18 (excluding 18.2, 18.8 &amp; 18.9)</v>
          </cell>
        </row>
        <row r="50">
          <cell r="B50" t="str">
            <v>Actuarial Guideline XLIX (AG49): Past, Present and Future, Product Matters, Jun 2023</v>
          </cell>
        </row>
        <row r="51">
          <cell r="B51" t="str">
            <v>ASOP 24: Compliance with the NAIC Life Illustrations Model Regulation , December 2016</v>
          </cell>
        </row>
        <row r="52">
          <cell r="B52" t="str">
            <v>Life Insurance for the Digital Age:  An End-to-End View , Product Matters, Nov 2017</v>
          </cell>
        </row>
        <row r="53">
          <cell r="B53" t="str">
            <v>NAIC Accelerated Underwriting In Life Insurance Educational Report (excluding appendix A), April 2022</v>
          </cell>
        </row>
        <row r="54">
          <cell r="B54" t="str">
            <v>Life, Health &amp; Annuity Reinsurance, Tiller, John E. and Tiller, Denise, 4th Edition, 2015 - Ch. 4: Basic Methods of Reinsurance</v>
          </cell>
        </row>
        <row r="55">
          <cell r="B55" t="str">
            <v>Life, Health &amp; Annuity Reinsurance, Tiller, John E. and Tiller, Denise, 4th Edition, 2015 - Ch. 5: Advanced Methods and Structures of Reinsurance</v>
          </cell>
        </row>
        <row r="56">
          <cell r="B56" t="str">
            <v>Life, Health &amp; Annuity Reinsurance, Tiller, John E. and Tiller, Denise, 4th Edition, 2015 - Ch. 6: Assumption</v>
          </cell>
        </row>
        <row r="57">
          <cell r="B57" t="str">
            <v>Life, Health &amp; Annuity Reinsurance, Tiller, John E. and Tiller, Denise, 4th Edition, 2015 - Ch. 7: Reinsurance of Inforce Risks</v>
          </cell>
        </row>
        <row r="58">
          <cell r="B58" t="str">
            <v>Life, Health &amp; Annuity Reinsurance, Tiller, John E. and Tiller, Denise, 4th Edition, 2015 - Ch. 9: Risk Transfer Considerations (pp. 269-280)</v>
          </cell>
        </row>
        <row r="59">
          <cell r="B59" t="str">
            <v>Life, Health &amp; Annuity Reinsurance, Tiller, John E. and Tiller, Denise, 4th Edition, 2015 - Ch. 17: Nonproportional Reinsurance</v>
          </cell>
        </row>
        <row r="60">
          <cell r="B60" t="str">
            <v>LPM-160-19: Strategic Reinsurance and Insurance: The Increasing Trend of Customized Solutions, pp. 1-4, 14-15 &amp; 18-31</v>
          </cell>
        </row>
        <row r="86">
          <cell r="A86" t="str">
            <v>LO#1</v>
          </cell>
          <cell r="B86" t="str">
            <v>Retrieval</v>
          </cell>
        </row>
        <row r="87">
          <cell r="A87" t="str">
            <v>LO#2</v>
          </cell>
          <cell r="B87" t="str">
            <v>Comprehension</v>
          </cell>
        </row>
        <row r="88">
          <cell r="A88" t="str">
            <v>LO#3</v>
          </cell>
          <cell r="B88" t="str">
            <v>Analysis</v>
          </cell>
        </row>
        <row r="89">
          <cell r="A89" t="str">
            <v>LO#4</v>
          </cell>
          <cell r="B89" t="str">
            <v>Knowledge Utilization</v>
          </cell>
        </row>
      </sheetData>
      <sheetData sheetId="5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214D-4B25-402D-95C9-3FF6ABADDFED}">
  <dimension ref="A1:M45"/>
  <sheetViews>
    <sheetView tabSelected="1" workbookViewId="0"/>
  </sheetViews>
  <sheetFormatPr defaultColWidth="9.109375" defaultRowHeight="13.8" x14ac:dyDescent="0.25"/>
  <cols>
    <col min="1" max="1" width="39.5546875" style="2" customWidth="1"/>
    <col min="2" max="5" width="8.33203125" style="2" customWidth="1"/>
    <col min="6" max="6" width="13.44140625" style="2" customWidth="1"/>
    <col min="7" max="7" width="26.109375" style="2" bestFit="1" customWidth="1"/>
    <col min="8" max="16384" width="9.109375" style="2"/>
  </cols>
  <sheetData>
    <row r="1" spans="1:13" ht="17.399999999999999" x14ac:dyDescent="0.25">
      <c r="A1" s="106" t="s">
        <v>87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</row>
    <row r="2" spans="1:13" ht="17.399999999999999" x14ac:dyDescent="0.25">
      <c r="A2" s="106"/>
      <c r="B2" s="107"/>
      <c r="C2" s="107"/>
      <c r="D2" s="107"/>
      <c r="E2" s="107"/>
      <c r="F2" s="107"/>
      <c r="G2" s="108"/>
      <c r="H2" s="108"/>
      <c r="I2" s="108"/>
      <c r="J2" s="108"/>
      <c r="K2" s="108"/>
      <c r="L2" s="108"/>
      <c r="M2" s="108"/>
    </row>
    <row r="3" spans="1:13" ht="17.399999999999999" x14ac:dyDescent="0.25">
      <c r="A3" s="106" t="s">
        <v>106</v>
      </c>
      <c r="B3" s="107"/>
      <c r="C3" s="107"/>
      <c r="D3" s="107"/>
      <c r="E3" s="107"/>
      <c r="F3" s="107"/>
      <c r="G3" s="108"/>
      <c r="H3" s="108"/>
      <c r="I3" s="108"/>
      <c r="J3" s="108"/>
      <c r="K3" s="108"/>
      <c r="L3" s="108"/>
      <c r="M3" s="108"/>
    </row>
    <row r="4" spans="1:13" ht="17.399999999999999" x14ac:dyDescent="0.25">
      <c r="A4" s="106" t="s">
        <v>107</v>
      </c>
      <c r="B4" s="107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</row>
    <row r="5" spans="1:13" ht="17.399999999999999" x14ac:dyDescent="0.25">
      <c r="A5" s="106" t="s">
        <v>108</v>
      </c>
      <c r="B5" s="109"/>
      <c r="C5" s="109"/>
      <c r="D5" s="109"/>
      <c r="E5" s="109"/>
      <c r="F5" s="109"/>
      <c r="G5" s="108"/>
      <c r="H5" s="108"/>
      <c r="I5" s="108"/>
      <c r="J5" s="108"/>
      <c r="K5" s="108"/>
      <c r="L5" s="108"/>
      <c r="M5" s="108"/>
    </row>
    <row r="6" spans="1:13" s="3" customFormat="1" ht="17.399999999999999" x14ac:dyDescent="0.3">
      <c r="A6" s="106" t="s">
        <v>109</v>
      </c>
      <c r="B6" s="109"/>
      <c r="C6" s="109"/>
      <c r="D6" s="109"/>
      <c r="E6" s="109"/>
      <c r="F6" s="109"/>
      <c r="G6" s="108"/>
      <c r="H6" s="108"/>
      <c r="I6" s="108"/>
      <c r="J6" s="108"/>
      <c r="K6" s="108"/>
      <c r="L6" s="108"/>
      <c r="M6" s="108"/>
    </row>
    <row r="7" spans="1:13" s="3" customFormat="1" ht="17.399999999999999" x14ac:dyDescent="0.3">
      <c r="A7" s="106" t="s">
        <v>110</v>
      </c>
      <c r="B7" s="109"/>
      <c r="C7" s="109"/>
      <c r="D7" s="109"/>
      <c r="E7" s="109"/>
      <c r="F7" s="109"/>
      <c r="G7" s="108"/>
      <c r="H7" s="108"/>
      <c r="I7" s="108"/>
      <c r="J7" s="108"/>
      <c r="K7" s="108"/>
      <c r="L7" s="108"/>
      <c r="M7" s="108"/>
    </row>
    <row r="8" spans="1:13" s="1" customFormat="1" ht="17.399999999999999" x14ac:dyDescent="0.3">
      <c r="A8" s="106" t="s">
        <v>111</v>
      </c>
      <c r="B8" s="109"/>
      <c r="C8" s="109"/>
      <c r="D8" s="109"/>
      <c r="E8" s="109"/>
      <c r="F8" s="109"/>
      <c r="G8" s="108"/>
      <c r="H8" s="108"/>
      <c r="I8" s="108"/>
      <c r="J8" s="108"/>
      <c r="K8" s="108"/>
      <c r="L8" s="108"/>
      <c r="M8" s="108"/>
    </row>
    <row r="9" spans="1:13" s="1" customFormat="1" ht="17.399999999999999" x14ac:dyDescent="0.3">
      <c r="A9" s="106" t="s">
        <v>112</v>
      </c>
      <c r="B9" s="109"/>
      <c r="C9" s="109"/>
      <c r="D9" s="109"/>
      <c r="E9" s="109"/>
      <c r="F9" s="109"/>
      <c r="G9" s="108"/>
      <c r="H9" s="108"/>
      <c r="I9" s="108"/>
      <c r="J9" s="108"/>
      <c r="K9" s="108"/>
      <c r="L9" s="108"/>
      <c r="M9" s="108"/>
    </row>
    <row r="10" spans="1:13" s="1" customFormat="1" ht="17.399999999999999" x14ac:dyDescent="0.3">
      <c r="A10" s="106" t="s">
        <v>113</v>
      </c>
      <c r="B10" s="109"/>
      <c r="C10" s="109"/>
      <c r="D10" s="109"/>
      <c r="E10" s="109"/>
      <c r="F10" s="109"/>
      <c r="G10" s="108"/>
      <c r="H10" s="108"/>
      <c r="I10" s="108"/>
      <c r="J10" s="108"/>
      <c r="K10" s="108"/>
      <c r="L10" s="108"/>
      <c r="M10" s="108"/>
    </row>
    <row r="11" spans="1:13" s="1" customFormat="1" ht="15.75" customHeight="1" x14ac:dyDescent="0.3">
      <c r="A11" s="106" t="s">
        <v>114</v>
      </c>
      <c r="B11" s="109"/>
      <c r="C11" s="109"/>
      <c r="D11" s="109"/>
      <c r="E11" s="109"/>
      <c r="F11" s="109"/>
      <c r="G11" s="108"/>
      <c r="H11" s="108"/>
      <c r="I11" s="108"/>
      <c r="J11" s="108"/>
      <c r="K11" s="108"/>
      <c r="L11" s="108"/>
      <c r="M11" s="108"/>
    </row>
    <row r="12" spans="1:13" s="3" customFormat="1" ht="17.399999999999999" x14ac:dyDescent="0.3">
      <c r="A12" s="106" t="s">
        <v>115</v>
      </c>
      <c r="B12" s="109"/>
      <c r="C12" s="109"/>
      <c r="D12" s="109"/>
      <c r="E12" s="109"/>
      <c r="F12" s="109"/>
      <c r="G12" s="108"/>
      <c r="H12" s="108"/>
      <c r="I12" s="108"/>
      <c r="J12" s="108"/>
      <c r="K12" s="108"/>
      <c r="L12" s="108"/>
      <c r="M12" s="108"/>
    </row>
    <row r="13" spans="1:13" s="3" customFormat="1" ht="18" thickBot="1" x14ac:dyDescent="0.35">
      <c r="A13" s="106"/>
      <c r="B13" s="109"/>
      <c r="C13" s="109"/>
      <c r="D13" s="109"/>
      <c r="E13" s="109"/>
      <c r="F13" s="109"/>
      <c r="G13" s="108"/>
      <c r="H13" s="108"/>
      <c r="I13" s="108"/>
      <c r="J13" s="108"/>
      <c r="K13" s="108"/>
      <c r="L13" s="108"/>
      <c r="M13" s="108"/>
    </row>
    <row r="14" spans="1:13" s="3" customFormat="1" ht="16.2" thickBot="1" x14ac:dyDescent="0.35">
      <c r="A14" s="110" t="s">
        <v>116</v>
      </c>
      <c r="B14" s="111">
        <v>1</v>
      </c>
      <c r="C14" s="112" t="s">
        <v>117</v>
      </c>
      <c r="D14" s="109"/>
      <c r="E14" s="109"/>
      <c r="F14" s="110" t="s">
        <v>116</v>
      </c>
      <c r="G14" s="113" t="s">
        <v>118</v>
      </c>
      <c r="H14" s="108"/>
      <c r="I14" s="108"/>
      <c r="J14" s="108"/>
      <c r="K14" s="108"/>
      <c r="L14" s="108"/>
      <c r="M14" s="108"/>
    </row>
    <row r="15" spans="1:13" s="3" customFormat="1" ht="16.2" thickBot="1" x14ac:dyDescent="0.35">
      <c r="A15" s="114" t="s">
        <v>119</v>
      </c>
      <c r="B15" s="115">
        <v>3</v>
      </c>
      <c r="C15" s="115">
        <v>3</v>
      </c>
      <c r="D15" s="109"/>
      <c r="E15" s="109"/>
      <c r="F15" s="116">
        <v>1</v>
      </c>
      <c r="G15" s="117">
        <v>1.6999999999999999E-3</v>
      </c>
      <c r="H15" s="108"/>
      <c r="I15" s="108"/>
      <c r="J15" s="108"/>
      <c r="K15" s="108"/>
      <c r="L15" s="108"/>
      <c r="M15" s="108"/>
    </row>
    <row r="16" spans="1:13" s="3" customFormat="1" ht="16.2" thickBot="1" x14ac:dyDescent="0.35">
      <c r="A16" s="114" t="s">
        <v>120</v>
      </c>
      <c r="B16" s="118">
        <v>0.03</v>
      </c>
      <c r="C16" s="118">
        <v>0.03</v>
      </c>
      <c r="D16" s="109"/>
      <c r="E16" s="109"/>
      <c r="F16" s="116">
        <v>2</v>
      </c>
      <c r="G16" s="117">
        <v>2.0999999999999999E-3</v>
      </c>
      <c r="H16" s="108"/>
      <c r="I16" s="108"/>
      <c r="J16" s="108"/>
      <c r="K16" s="108"/>
      <c r="L16" s="108"/>
      <c r="M16" s="108"/>
    </row>
    <row r="17" spans="1:13" s="3" customFormat="1" ht="16.2" thickBot="1" x14ac:dyDescent="0.35">
      <c r="A17" s="114" t="s">
        <v>121</v>
      </c>
      <c r="B17" s="119">
        <v>0.8</v>
      </c>
      <c r="C17" s="119">
        <v>0.02</v>
      </c>
      <c r="D17" s="109"/>
      <c r="E17" s="109"/>
      <c r="F17" s="116">
        <v>3</v>
      </c>
      <c r="G17" s="117">
        <v>2.5000000000000001E-3</v>
      </c>
      <c r="H17" s="108"/>
      <c r="I17" s="108"/>
      <c r="J17" s="108"/>
      <c r="K17" s="108"/>
      <c r="L17" s="108"/>
      <c r="M17" s="108"/>
    </row>
    <row r="18" spans="1:13" s="3" customFormat="1" ht="16.2" thickBot="1" x14ac:dyDescent="0.35">
      <c r="A18" s="114" t="s">
        <v>122</v>
      </c>
      <c r="B18" s="115">
        <v>100</v>
      </c>
      <c r="C18" s="115">
        <v>0</v>
      </c>
      <c r="D18" s="109"/>
      <c r="E18" s="109"/>
      <c r="F18" s="116">
        <v>4</v>
      </c>
      <c r="G18" s="117">
        <v>2.8E-3</v>
      </c>
      <c r="H18" s="120"/>
      <c r="I18" s="108"/>
      <c r="J18" s="108"/>
      <c r="K18" s="108"/>
      <c r="L18" s="108"/>
      <c r="M18" s="108"/>
    </row>
    <row r="19" spans="1:13" s="3" customFormat="1" ht="16.2" thickBot="1" x14ac:dyDescent="0.35">
      <c r="A19" s="114" t="s">
        <v>123</v>
      </c>
      <c r="B19" s="115">
        <v>50</v>
      </c>
      <c r="C19" s="115">
        <v>0</v>
      </c>
      <c r="D19" s="109"/>
      <c r="E19" s="109"/>
      <c r="F19" s="116">
        <v>5</v>
      </c>
      <c r="G19" s="117">
        <v>2.8999999999999998E-3</v>
      </c>
      <c r="H19" s="108"/>
      <c r="I19" s="108"/>
      <c r="J19" s="108"/>
      <c r="K19" s="108"/>
      <c r="L19" s="108"/>
      <c r="M19" s="108"/>
    </row>
    <row r="20" spans="1:13" s="3" customFormat="1" ht="16.2" thickBot="1" x14ac:dyDescent="0.35">
      <c r="A20" s="114" t="s">
        <v>124</v>
      </c>
      <c r="B20" s="115">
        <v>35</v>
      </c>
      <c r="C20" s="115">
        <v>35</v>
      </c>
      <c r="D20" s="109"/>
      <c r="E20" s="109"/>
      <c r="F20" s="116">
        <v>6</v>
      </c>
      <c r="G20" s="117">
        <v>3.5000000000000001E-3</v>
      </c>
      <c r="H20" s="108"/>
      <c r="I20" s="108"/>
      <c r="J20" s="108"/>
      <c r="K20" s="108"/>
      <c r="L20" s="108"/>
      <c r="M20" s="108"/>
    </row>
    <row r="21" spans="1:13" s="3" customFormat="1" ht="16.2" thickBot="1" x14ac:dyDescent="0.35">
      <c r="A21" s="114" t="s">
        <v>125</v>
      </c>
      <c r="B21" s="121">
        <v>1000</v>
      </c>
      <c r="C21" s="121">
        <v>1000</v>
      </c>
      <c r="D21" s="109"/>
      <c r="E21" s="109"/>
      <c r="F21" s="116">
        <v>7</v>
      </c>
      <c r="G21" s="117">
        <v>3.7000000000000002E-3</v>
      </c>
      <c r="H21" s="108"/>
      <c r="I21" s="108"/>
      <c r="J21" s="108"/>
      <c r="K21" s="108"/>
      <c r="L21" s="108"/>
      <c r="M21" s="108"/>
    </row>
    <row r="22" spans="1:13" s="3" customFormat="1" ht="16.2" thickBot="1" x14ac:dyDescent="0.35">
      <c r="A22" s="114" t="s">
        <v>6</v>
      </c>
      <c r="B22" s="118">
        <v>2.2499999999999999E-2</v>
      </c>
      <c r="C22" s="118">
        <v>2.2499999999999999E-2</v>
      </c>
      <c r="D22" s="109"/>
      <c r="E22" s="109"/>
      <c r="F22" s="116">
        <v>8</v>
      </c>
      <c r="G22" s="117">
        <v>3.8999999999999998E-3</v>
      </c>
      <c r="H22" s="108"/>
      <c r="I22" s="108"/>
      <c r="J22" s="108"/>
      <c r="K22" s="108"/>
      <c r="L22" s="108"/>
      <c r="M22" s="108"/>
    </row>
    <row r="23" spans="1:13" s="3" customFormat="1" ht="16.2" thickBot="1" x14ac:dyDescent="0.35">
      <c r="A23" s="122"/>
      <c r="B23" s="109"/>
      <c r="C23" s="109"/>
      <c r="D23" s="109"/>
      <c r="E23" s="109"/>
      <c r="F23" s="116">
        <v>9</v>
      </c>
      <c r="G23" s="117">
        <v>4.1000000000000003E-3</v>
      </c>
      <c r="H23" s="108"/>
      <c r="I23" s="108"/>
      <c r="J23" s="108"/>
      <c r="K23" s="108"/>
      <c r="L23" s="108"/>
      <c r="M23" s="108"/>
    </row>
    <row r="24" spans="1:13" ht="16.2" thickBot="1" x14ac:dyDescent="0.3">
      <c r="A24" s="108"/>
      <c r="B24" s="108"/>
      <c r="C24" s="108"/>
      <c r="D24" s="108"/>
      <c r="E24" s="108"/>
      <c r="F24" s="116">
        <v>10</v>
      </c>
      <c r="G24" s="117">
        <v>4.4999999999999997E-3</v>
      </c>
      <c r="H24" s="108"/>
      <c r="I24" s="108"/>
      <c r="J24" s="108"/>
      <c r="K24" s="108"/>
      <c r="L24" s="108"/>
      <c r="M24" s="108"/>
    </row>
    <row r="25" spans="1:13" ht="15.6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15.6" x14ac:dyDescent="0.25">
      <c r="A26" s="108" t="s">
        <v>126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</row>
    <row r="27" spans="1:13" ht="15.6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9" spans="1:13" ht="15.6" x14ac:dyDescent="0.25">
      <c r="A29" s="1" t="s">
        <v>0</v>
      </c>
    </row>
    <row r="30" spans="1:13" x14ac:dyDescent="0.25">
      <c r="B30" s="123"/>
    </row>
    <row r="31" spans="1:13" x14ac:dyDescent="0.25">
      <c r="A31" s="2" t="s">
        <v>1</v>
      </c>
      <c r="B31" s="123" t="s">
        <v>127</v>
      </c>
    </row>
    <row r="32" spans="1:13" x14ac:dyDescent="0.25">
      <c r="B32" s="123"/>
    </row>
    <row r="33" spans="1:4" x14ac:dyDescent="0.25">
      <c r="B33" s="123"/>
    </row>
    <row r="34" spans="1:4" x14ac:dyDescent="0.25">
      <c r="B34" s="123"/>
    </row>
    <row r="35" spans="1:4" x14ac:dyDescent="0.25">
      <c r="B35" s="123"/>
    </row>
    <row r="36" spans="1:4" x14ac:dyDescent="0.25">
      <c r="B36" s="123"/>
    </row>
    <row r="37" spans="1:4" x14ac:dyDescent="0.25">
      <c r="B37" s="123"/>
    </row>
    <row r="38" spans="1:4" x14ac:dyDescent="0.25">
      <c r="B38" s="123"/>
    </row>
    <row r="39" spans="1:4" x14ac:dyDescent="0.25">
      <c r="B39" s="123"/>
    </row>
    <row r="40" spans="1:4" x14ac:dyDescent="0.25">
      <c r="B40" s="123"/>
    </row>
    <row r="41" spans="1:4" x14ac:dyDescent="0.25">
      <c r="B41" s="123"/>
    </row>
    <row r="42" spans="1:4" ht="14.4" thickBot="1" x14ac:dyDescent="0.3">
      <c r="A42" s="124"/>
    </row>
    <row r="43" spans="1:4" ht="14.4" thickBot="1" x14ac:dyDescent="0.3">
      <c r="A43" s="124" t="s">
        <v>128</v>
      </c>
      <c r="B43" s="125"/>
    </row>
    <row r="45" spans="1:4" ht="15.6" x14ac:dyDescent="0.3">
      <c r="A45" s="126" t="s">
        <v>133</v>
      </c>
      <c r="B45" s="145"/>
      <c r="C45" s="145"/>
      <c r="D45" s="145"/>
    </row>
  </sheetData>
  <pageMargins left="0.7" right="0.7" top="0.75" bottom="0.75" header="0.3" footer="0.3"/>
  <pageSetup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4ACF-53BF-47E6-AE47-E5FF6011C2F9}">
  <dimension ref="A1:M42"/>
  <sheetViews>
    <sheetView workbookViewId="0"/>
  </sheetViews>
  <sheetFormatPr defaultColWidth="9.109375" defaultRowHeight="13.8" x14ac:dyDescent="0.25"/>
  <cols>
    <col min="1" max="1" width="39.5546875" style="2" customWidth="1"/>
    <col min="2" max="7" width="8.33203125" style="2" customWidth="1"/>
    <col min="8" max="16384" width="9.109375" style="2"/>
  </cols>
  <sheetData>
    <row r="1" spans="1:13" ht="17.399999999999999" x14ac:dyDescent="0.25">
      <c r="A1" s="106" t="s">
        <v>92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</row>
    <row r="2" spans="1:13" ht="17.399999999999999" x14ac:dyDescent="0.25">
      <c r="A2" s="106"/>
      <c r="B2" s="107"/>
      <c r="C2" s="107"/>
      <c r="D2" s="107"/>
      <c r="E2" s="107"/>
      <c r="F2" s="107"/>
      <c r="G2" s="108"/>
      <c r="H2" s="108"/>
      <c r="I2" s="108"/>
      <c r="J2" s="108"/>
      <c r="K2" s="108"/>
      <c r="L2" s="108"/>
      <c r="M2" s="108"/>
    </row>
    <row r="3" spans="1:13" ht="15.6" x14ac:dyDescent="0.25">
      <c r="A3" s="108" t="s">
        <v>157</v>
      </c>
      <c r="B3" s="107"/>
      <c r="C3" s="107"/>
      <c r="D3" s="107"/>
      <c r="E3" s="107"/>
      <c r="F3" s="107"/>
      <c r="G3" s="108"/>
      <c r="H3" s="108"/>
      <c r="I3" s="108"/>
      <c r="J3" s="108"/>
      <c r="K3" s="108"/>
      <c r="L3" s="108"/>
      <c r="M3" s="108"/>
    </row>
    <row r="4" spans="1:13" ht="15.6" x14ac:dyDescent="0.25">
      <c r="A4" s="108"/>
      <c r="B4" s="107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</row>
    <row r="5" spans="1:13" ht="16.2" thickBot="1" x14ac:dyDescent="0.3">
      <c r="A5" s="122" t="s">
        <v>158</v>
      </c>
      <c r="B5" s="109"/>
      <c r="C5" s="109"/>
      <c r="D5" s="109"/>
      <c r="E5" s="109"/>
      <c r="F5" s="109"/>
      <c r="G5" s="108"/>
      <c r="H5" s="108"/>
      <c r="I5" s="108"/>
      <c r="J5" s="108"/>
      <c r="K5" s="108"/>
      <c r="L5" s="108"/>
      <c r="M5" s="108"/>
    </row>
    <row r="6" spans="1:13" s="3" customFormat="1" ht="16.2" thickBot="1" x14ac:dyDescent="0.35">
      <c r="A6" s="136" t="s">
        <v>159</v>
      </c>
      <c r="B6" s="137">
        <v>1</v>
      </c>
      <c r="C6" s="137">
        <v>2</v>
      </c>
      <c r="D6" s="137">
        <v>3</v>
      </c>
      <c r="E6" s="137">
        <v>4</v>
      </c>
      <c r="F6" s="137">
        <v>5</v>
      </c>
      <c r="G6" s="138">
        <v>6</v>
      </c>
      <c r="H6" s="108"/>
      <c r="I6" s="108"/>
      <c r="J6" s="108"/>
      <c r="K6" s="108"/>
      <c r="L6" s="108"/>
      <c r="M6" s="108"/>
    </row>
    <row r="7" spans="1:13" s="3" customFormat="1" ht="15.6" x14ac:dyDescent="0.3">
      <c r="A7" s="139" t="s">
        <v>160</v>
      </c>
      <c r="B7" s="135">
        <v>650</v>
      </c>
      <c r="C7" s="135">
        <v>530</v>
      </c>
      <c r="D7" s="135">
        <v>479</v>
      </c>
      <c r="E7" s="135">
        <v>440</v>
      </c>
      <c r="F7" s="135">
        <v>410</v>
      </c>
      <c r="G7" s="140">
        <v>390</v>
      </c>
      <c r="H7" s="108"/>
      <c r="I7" s="108"/>
      <c r="J7" s="108"/>
      <c r="K7" s="108"/>
      <c r="L7" s="108"/>
      <c r="M7" s="108"/>
    </row>
    <row r="8" spans="1:13" s="1" customFormat="1" ht="15.6" x14ac:dyDescent="0.3">
      <c r="A8" s="139" t="s">
        <v>161</v>
      </c>
      <c r="B8" s="135">
        <v>90</v>
      </c>
      <c r="C8" s="135">
        <v>115</v>
      </c>
      <c r="D8" s="135">
        <v>143</v>
      </c>
      <c r="E8" s="135">
        <v>161</v>
      </c>
      <c r="F8" s="135">
        <v>170</v>
      </c>
      <c r="G8" s="140">
        <v>180</v>
      </c>
      <c r="H8" s="108"/>
      <c r="I8" s="108"/>
      <c r="J8" s="108"/>
      <c r="K8" s="108"/>
      <c r="L8" s="108"/>
      <c r="M8" s="108"/>
    </row>
    <row r="9" spans="1:13" s="1" customFormat="1" ht="15.6" x14ac:dyDescent="0.3">
      <c r="A9" s="139" t="s">
        <v>162</v>
      </c>
      <c r="B9" s="135">
        <v>1300</v>
      </c>
      <c r="C9" s="135">
        <v>125</v>
      </c>
      <c r="D9" s="135">
        <v>110</v>
      </c>
      <c r="E9" s="135">
        <v>70</v>
      </c>
      <c r="F9" s="135">
        <v>65</v>
      </c>
      <c r="G9" s="140">
        <v>55</v>
      </c>
      <c r="H9" s="108"/>
      <c r="I9" s="108"/>
      <c r="J9" s="108"/>
      <c r="K9" s="108"/>
      <c r="L9" s="108"/>
      <c r="M9" s="108"/>
    </row>
    <row r="10" spans="1:13" s="1" customFormat="1" ht="15.6" x14ac:dyDescent="0.3">
      <c r="A10" s="139" t="s">
        <v>163</v>
      </c>
      <c r="B10" s="135">
        <v>-49</v>
      </c>
      <c r="C10" s="135">
        <v>33</v>
      </c>
      <c r="D10" s="135">
        <v>38</v>
      </c>
      <c r="E10" s="135">
        <v>44</v>
      </c>
      <c r="F10" s="135">
        <v>46</v>
      </c>
      <c r="G10" s="140">
        <v>45</v>
      </c>
      <c r="H10" s="108"/>
      <c r="I10" s="108"/>
      <c r="J10" s="108"/>
      <c r="K10" s="108"/>
      <c r="L10" s="108"/>
      <c r="M10" s="108"/>
    </row>
    <row r="11" spans="1:13" s="1" customFormat="1" ht="15.75" customHeight="1" x14ac:dyDescent="0.3">
      <c r="A11" s="139" t="s">
        <v>164</v>
      </c>
      <c r="B11" s="135">
        <v>0</v>
      </c>
      <c r="C11" s="135">
        <v>8</v>
      </c>
      <c r="D11" s="135">
        <v>7</v>
      </c>
      <c r="E11" s="135">
        <v>7</v>
      </c>
      <c r="F11" s="135">
        <v>7</v>
      </c>
      <c r="G11" s="140">
        <v>7</v>
      </c>
      <c r="H11" s="108"/>
      <c r="I11" s="108"/>
      <c r="J11" s="108"/>
      <c r="K11" s="108"/>
      <c r="L11" s="108"/>
      <c r="M11" s="108"/>
    </row>
    <row r="12" spans="1:13" s="3" customFormat="1" ht="15.6" x14ac:dyDescent="0.3">
      <c r="A12" s="139" t="s">
        <v>165</v>
      </c>
      <c r="B12" s="135">
        <v>369</v>
      </c>
      <c r="C12" s="135">
        <v>-37</v>
      </c>
      <c r="D12" s="135">
        <v>-27</v>
      </c>
      <c r="E12" s="135">
        <v>-35</v>
      </c>
      <c r="F12" s="135">
        <v>-36</v>
      </c>
      <c r="G12" s="140">
        <v>-38</v>
      </c>
      <c r="H12" s="108"/>
      <c r="I12" s="108"/>
      <c r="J12" s="108"/>
      <c r="K12" s="108"/>
      <c r="L12" s="108"/>
      <c r="M12" s="108"/>
    </row>
    <row r="13" spans="1:13" s="3" customFormat="1" ht="15.6" x14ac:dyDescent="0.3">
      <c r="A13" s="139" t="s">
        <v>166</v>
      </c>
      <c r="B13" s="135">
        <v>-351</v>
      </c>
      <c r="C13" s="135">
        <v>79</v>
      </c>
      <c r="D13" s="135">
        <v>71</v>
      </c>
      <c r="E13" s="135">
        <v>78</v>
      </c>
      <c r="F13" s="135">
        <v>76</v>
      </c>
      <c r="G13" s="140">
        <v>77</v>
      </c>
      <c r="H13" s="108"/>
      <c r="I13" s="108"/>
      <c r="J13" s="108"/>
      <c r="K13" s="108"/>
      <c r="L13" s="108"/>
      <c r="M13" s="108"/>
    </row>
    <row r="14" spans="1:13" s="3" customFormat="1" ht="16.2" thickBot="1" x14ac:dyDescent="0.35">
      <c r="A14" s="141" t="s">
        <v>167</v>
      </c>
      <c r="B14" s="142">
        <v>0</v>
      </c>
      <c r="C14" s="142">
        <v>4</v>
      </c>
      <c r="D14" s="142">
        <v>3</v>
      </c>
      <c r="E14" s="142">
        <v>3</v>
      </c>
      <c r="F14" s="142">
        <v>3</v>
      </c>
      <c r="G14" s="143">
        <v>3</v>
      </c>
      <c r="H14" s="108"/>
      <c r="I14" s="108"/>
      <c r="J14" s="108"/>
      <c r="K14" s="108"/>
      <c r="L14" s="108"/>
      <c r="M14" s="108"/>
    </row>
    <row r="15" spans="1:13" s="3" customFormat="1" ht="15.6" x14ac:dyDescent="0.3">
      <c r="A15" s="109"/>
      <c r="B15" s="134"/>
      <c r="C15" s="134"/>
      <c r="D15" s="135"/>
      <c r="E15" s="134"/>
      <c r="F15" s="135"/>
      <c r="G15" s="108"/>
      <c r="H15" s="108"/>
      <c r="I15" s="108"/>
      <c r="J15" s="108"/>
      <c r="K15" s="108"/>
      <c r="L15" s="108"/>
      <c r="M15" s="108"/>
    </row>
    <row r="16" spans="1:13" s="3" customFormat="1" ht="16.2" thickBot="1" x14ac:dyDescent="0.35">
      <c r="A16" s="108" t="s">
        <v>168</v>
      </c>
      <c r="B16" s="109"/>
      <c r="C16" s="109"/>
      <c r="D16" s="109"/>
      <c r="E16" s="109"/>
      <c r="F16" s="109"/>
      <c r="G16" s="108"/>
      <c r="H16" s="108"/>
      <c r="I16" s="108"/>
      <c r="J16" s="108"/>
      <c r="K16" s="108"/>
      <c r="L16" s="108"/>
      <c r="M16" s="108"/>
    </row>
    <row r="17" spans="1:13" s="3" customFormat="1" ht="16.2" thickBot="1" x14ac:dyDescent="0.35">
      <c r="A17" s="136" t="s">
        <v>169</v>
      </c>
      <c r="B17" s="137">
        <v>1</v>
      </c>
      <c r="C17" s="137">
        <v>2</v>
      </c>
      <c r="D17" s="137">
        <v>3</v>
      </c>
      <c r="E17" s="137">
        <v>4</v>
      </c>
      <c r="F17" s="137">
        <v>5</v>
      </c>
      <c r="G17" s="138">
        <v>6</v>
      </c>
      <c r="H17" s="108"/>
      <c r="I17" s="108"/>
      <c r="J17" s="108"/>
      <c r="K17" s="108"/>
      <c r="L17" s="108"/>
      <c r="M17" s="108"/>
    </row>
    <row r="18" spans="1:13" s="3" customFormat="1" ht="15.6" x14ac:dyDescent="0.3">
      <c r="A18" s="139" t="s">
        <v>170</v>
      </c>
      <c r="B18" s="135">
        <v>120</v>
      </c>
      <c r="C18" s="135">
        <v>240</v>
      </c>
      <c r="D18" s="135">
        <v>330</v>
      </c>
      <c r="E18" s="135">
        <v>380</v>
      </c>
      <c r="F18" s="135">
        <v>400</v>
      </c>
      <c r="G18" s="140">
        <v>390</v>
      </c>
      <c r="H18" s="108"/>
      <c r="I18" s="108"/>
      <c r="J18" s="108"/>
      <c r="K18" s="108"/>
      <c r="L18" s="108"/>
      <c r="M18" s="108"/>
    </row>
    <row r="19" spans="1:13" s="3" customFormat="1" ht="15.6" x14ac:dyDescent="0.3">
      <c r="A19" s="139" t="s">
        <v>171</v>
      </c>
      <c r="B19" s="135">
        <v>190</v>
      </c>
      <c r="C19" s="135">
        <v>310</v>
      </c>
      <c r="D19" s="135">
        <v>380</v>
      </c>
      <c r="E19" s="135">
        <v>400</v>
      </c>
      <c r="F19" s="135">
        <v>410</v>
      </c>
      <c r="G19" s="140">
        <v>380</v>
      </c>
      <c r="H19" s="108"/>
      <c r="I19" s="108"/>
      <c r="J19" s="108"/>
      <c r="K19" s="108"/>
      <c r="L19" s="108"/>
      <c r="M19" s="108"/>
    </row>
    <row r="20" spans="1:13" s="3" customFormat="1" ht="28.5" customHeight="1" x14ac:dyDescent="0.3">
      <c r="A20" s="139" t="s">
        <v>172</v>
      </c>
      <c r="B20" s="135">
        <v>102</v>
      </c>
      <c r="C20" s="135">
        <v>99</v>
      </c>
      <c r="D20" s="135">
        <v>97</v>
      </c>
      <c r="E20" s="135">
        <v>93</v>
      </c>
      <c r="F20" s="135">
        <v>90</v>
      </c>
      <c r="G20" s="140">
        <v>87</v>
      </c>
      <c r="H20" s="108"/>
      <c r="I20" s="108"/>
      <c r="J20" s="108"/>
      <c r="K20" s="108"/>
      <c r="L20" s="108"/>
      <c r="M20" s="108"/>
    </row>
    <row r="21" spans="1:13" s="3" customFormat="1" ht="16.2" thickBot="1" x14ac:dyDescent="0.35">
      <c r="A21" s="141" t="s">
        <v>173</v>
      </c>
      <c r="B21" s="142">
        <v>1050</v>
      </c>
      <c r="C21" s="142">
        <v>950</v>
      </c>
      <c r="D21" s="142">
        <v>870</v>
      </c>
      <c r="E21" s="142">
        <v>750</v>
      </c>
      <c r="F21" s="142">
        <v>630</v>
      </c>
      <c r="G21" s="143">
        <v>510</v>
      </c>
      <c r="H21" s="108"/>
      <c r="I21" s="108"/>
      <c r="J21" s="108"/>
      <c r="K21" s="108"/>
      <c r="L21" s="108"/>
      <c r="M21" s="108"/>
    </row>
    <row r="22" spans="1:13" s="3" customFormat="1" ht="15.6" x14ac:dyDescent="0.3">
      <c r="A22" s="109"/>
      <c r="B22" s="134"/>
      <c r="C22" s="134"/>
      <c r="D22" s="135"/>
      <c r="E22" s="134"/>
      <c r="F22" s="135"/>
      <c r="G22" s="108"/>
      <c r="H22" s="108"/>
      <c r="I22" s="108"/>
      <c r="J22" s="108"/>
      <c r="K22" s="108"/>
      <c r="L22" s="108"/>
      <c r="M22" s="108"/>
    </row>
    <row r="23" spans="1:13" s="3" customFormat="1" ht="15.6" x14ac:dyDescent="0.3">
      <c r="A23" s="135" t="s">
        <v>177</v>
      </c>
      <c r="B23" s="144"/>
      <c r="C23" s="122"/>
      <c r="D23" s="122"/>
      <c r="E23" s="134"/>
      <c r="F23" s="135"/>
      <c r="G23" s="108"/>
      <c r="H23" s="108"/>
      <c r="I23" s="108"/>
      <c r="J23" s="108"/>
      <c r="K23" s="108"/>
      <c r="L23" s="108"/>
      <c r="M23" s="108"/>
    </row>
    <row r="24" spans="1:13" ht="15.6" x14ac:dyDescent="0.2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6" spans="1:13" ht="15.6" x14ac:dyDescent="0.25">
      <c r="A26" s="1" t="s">
        <v>0</v>
      </c>
    </row>
    <row r="27" spans="1:13" x14ac:dyDescent="0.25">
      <c r="B27" s="123"/>
    </row>
    <row r="28" spans="1:13" x14ac:dyDescent="0.25">
      <c r="A28" s="2" t="s">
        <v>3</v>
      </c>
      <c r="B28" s="123" t="s">
        <v>127</v>
      </c>
    </row>
    <row r="29" spans="1:13" x14ac:dyDescent="0.25">
      <c r="B29" s="123"/>
    </row>
    <row r="30" spans="1:13" x14ac:dyDescent="0.25">
      <c r="B30" s="123"/>
    </row>
    <row r="31" spans="1:13" x14ac:dyDescent="0.25">
      <c r="B31" s="123"/>
    </row>
    <row r="32" spans="1:13" x14ac:dyDescent="0.25">
      <c r="B32" s="123"/>
    </row>
    <row r="33" spans="1:5" x14ac:dyDescent="0.25">
      <c r="B33" s="123"/>
    </row>
    <row r="34" spans="1:5" x14ac:dyDescent="0.25">
      <c r="B34" s="123"/>
    </row>
    <row r="35" spans="1:5" x14ac:dyDescent="0.25">
      <c r="B35" s="123"/>
    </row>
    <row r="36" spans="1:5" x14ac:dyDescent="0.25">
      <c r="B36" s="123"/>
    </row>
    <row r="37" spans="1:5" x14ac:dyDescent="0.25">
      <c r="B37" s="123"/>
    </row>
    <row r="38" spans="1:5" x14ac:dyDescent="0.25">
      <c r="B38" s="123"/>
    </row>
    <row r="39" spans="1:5" x14ac:dyDescent="0.25">
      <c r="A39" s="124" t="s">
        <v>178</v>
      </c>
    </row>
    <row r="42" spans="1:5" ht="15.6" x14ac:dyDescent="0.3">
      <c r="A42" s="126" t="s">
        <v>176</v>
      </c>
      <c r="B42" s="107"/>
      <c r="C42" s="107"/>
      <c r="D42" s="107"/>
      <c r="E42" s="107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0640-14D9-418C-AE34-1A1E8F77BA73}">
  <dimension ref="A1:M46"/>
  <sheetViews>
    <sheetView workbookViewId="0">
      <selection activeCell="B13" sqref="B13"/>
    </sheetView>
  </sheetViews>
  <sheetFormatPr defaultColWidth="9.109375" defaultRowHeight="13.8" x14ac:dyDescent="0.25"/>
  <cols>
    <col min="1" max="1" width="39.5546875" style="2" customWidth="1"/>
    <col min="2" max="5" width="8.33203125" style="2" customWidth="1"/>
    <col min="6" max="6" width="13.44140625" style="2" customWidth="1"/>
    <col min="7" max="7" width="26.109375" style="2" bestFit="1" customWidth="1"/>
    <col min="8" max="16384" width="9.109375" style="2"/>
  </cols>
  <sheetData>
    <row r="1" spans="1:13" ht="17.399999999999999" x14ac:dyDescent="0.25">
      <c r="A1" s="106" t="s">
        <v>4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</row>
    <row r="2" spans="1:13" ht="17.399999999999999" x14ac:dyDescent="0.25">
      <c r="A2" s="106"/>
      <c r="B2" s="107"/>
      <c r="C2" s="107"/>
      <c r="D2" s="107"/>
      <c r="E2" s="107"/>
      <c r="F2" s="107"/>
      <c r="G2" s="108"/>
      <c r="H2" s="108"/>
      <c r="I2" s="108"/>
      <c r="J2" s="108"/>
      <c r="K2" s="108"/>
      <c r="L2" s="108"/>
      <c r="M2" s="108"/>
    </row>
    <row r="3" spans="1:13" ht="17.399999999999999" x14ac:dyDescent="0.25">
      <c r="A3" s="106" t="s">
        <v>106</v>
      </c>
      <c r="B3" s="107"/>
      <c r="C3" s="107"/>
      <c r="D3" s="107"/>
      <c r="E3" s="107"/>
      <c r="F3" s="107"/>
      <c r="G3" s="108"/>
      <c r="H3" s="108"/>
      <c r="I3" s="108"/>
      <c r="J3" s="108"/>
      <c r="K3" s="108"/>
      <c r="L3" s="108"/>
      <c r="M3" s="108"/>
    </row>
    <row r="4" spans="1:13" ht="17.399999999999999" x14ac:dyDescent="0.25">
      <c r="A4" s="106" t="s">
        <v>107</v>
      </c>
      <c r="B4" s="107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</row>
    <row r="5" spans="1:13" ht="17.399999999999999" x14ac:dyDescent="0.25">
      <c r="A5" s="106" t="s">
        <v>108</v>
      </c>
      <c r="B5" s="109"/>
      <c r="C5" s="109"/>
      <c r="D5" s="109"/>
      <c r="E5" s="109"/>
      <c r="F5" s="109"/>
      <c r="G5" s="108"/>
      <c r="H5" s="108"/>
      <c r="I5" s="108"/>
      <c r="J5" s="108"/>
      <c r="K5" s="108"/>
      <c r="L5" s="108"/>
      <c r="M5" s="108"/>
    </row>
    <row r="6" spans="1:13" s="3" customFormat="1" ht="17.399999999999999" x14ac:dyDescent="0.3">
      <c r="A6" s="106" t="s">
        <v>109</v>
      </c>
      <c r="B6" s="109"/>
      <c r="C6" s="109"/>
      <c r="D6" s="109"/>
      <c r="E6" s="109"/>
      <c r="F6" s="109"/>
      <c r="G6" s="108"/>
      <c r="H6" s="108"/>
      <c r="I6" s="108"/>
      <c r="J6" s="108"/>
      <c r="K6" s="108"/>
      <c r="L6" s="108"/>
      <c r="M6" s="108"/>
    </row>
    <row r="7" spans="1:13" s="3" customFormat="1" ht="17.399999999999999" x14ac:dyDescent="0.3">
      <c r="A7" s="106" t="s">
        <v>110</v>
      </c>
      <c r="B7" s="109"/>
      <c r="C7" s="109"/>
      <c r="D7" s="109"/>
      <c r="E7" s="109"/>
      <c r="F7" s="109"/>
      <c r="G7" s="108"/>
      <c r="H7" s="108"/>
      <c r="I7" s="108"/>
      <c r="J7" s="108"/>
      <c r="K7" s="108"/>
      <c r="L7" s="108"/>
      <c r="M7" s="108"/>
    </row>
    <row r="8" spans="1:13" s="1" customFormat="1" ht="17.399999999999999" x14ac:dyDescent="0.3">
      <c r="A8" s="106" t="s">
        <v>111</v>
      </c>
      <c r="B8" s="109"/>
      <c r="C8" s="109"/>
      <c r="D8" s="109"/>
      <c r="E8" s="109"/>
      <c r="F8" s="109"/>
      <c r="G8" s="108"/>
      <c r="H8" s="108"/>
      <c r="I8" s="108"/>
      <c r="J8" s="108"/>
      <c r="K8" s="108"/>
      <c r="L8" s="108"/>
      <c r="M8" s="108"/>
    </row>
    <row r="9" spans="1:13" s="1" customFormat="1" ht="17.399999999999999" x14ac:dyDescent="0.3">
      <c r="A9" s="106" t="s">
        <v>112</v>
      </c>
      <c r="B9" s="109"/>
      <c r="C9" s="109"/>
      <c r="D9" s="109"/>
      <c r="E9" s="109"/>
      <c r="F9" s="109"/>
      <c r="G9" s="108"/>
      <c r="H9" s="108"/>
      <c r="I9" s="108"/>
      <c r="J9" s="108"/>
      <c r="K9" s="108"/>
      <c r="L9" s="108"/>
      <c r="M9" s="108"/>
    </row>
    <row r="10" spans="1:13" s="1" customFormat="1" ht="17.399999999999999" x14ac:dyDescent="0.3">
      <c r="A10" s="106" t="s">
        <v>113</v>
      </c>
      <c r="B10" s="109"/>
      <c r="C10" s="109"/>
      <c r="D10" s="109"/>
      <c r="E10" s="109"/>
      <c r="F10" s="109"/>
      <c r="G10" s="108"/>
      <c r="H10" s="108"/>
      <c r="I10" s="108"/>
      <c r="J10" s="108"/>
      <c r="K10" s="108"/>
      <c r="L10" s="108"/>
      <c r="M10" s="108"/>
    </row>
    <row r="11" spans="1:13" s="1" customFormat="1" ht="15.75" customHeight="1" x14ac:dyDescent="0.3">
      <c r="A11" s="106" t="s">
        <v>114</v>
      </c>
      <c r="B11" s="109"/>
      <c r="C11" s="109"/>
      <c r="D11" s="109"/>
      <c r="E11" s="109"/>
      <c r="F11" s="109"/>
      <c r="G11" s="108"/>
      <c r="H11" s="108"/>
      <c r="I11" s="108"/>
      <c r="J11" s="108"/>
      <c r="K11" s="108"/>
      <c r="L11" s="108"/>
      <c r="M11" s="108"/>
    </row>
    <row r="12" spans="1:13" s="3" customFormat="1" ht="17.399999999999999" x14ac:dyDescent="0.3">
      <c r="A12" s="106" t="s">
        <v>115</v>
      </c>
      <c r="B12" s="109"/>
      <c r="C12" s="109"/>
      <c r="D12" s="109"/>
      <c r="E12" s="109"/>
      <c r="F12" s="109"/>
      <c r="G12" s="108"/>
      <c r="H12" s="108"/>
      <c r="I12" s="108"/>
      <c r="J12" s="108"/>
      <c r="K12" s="108"/>
      <c r="L12" s="108"/>
      <c r="M12" s="108"/>
    </row>
    <row r="13" spans="1:13" s="3" customFormat="1" ht="18" thickBot="1" x14ac:dyDescent="0.35">
      <c r="A13" s="106"/>
      <c r="B13" s="109"/>
      <c r="C13" s="109"/>
      <c r="D13" s="109"/>
      <c r="E13" s="109"/>
      <c r="F13" s="109"/>
      <c r="G13" s="108"/>
      <c r="H13" s="108"/>
      <c r="I13" s="108"/>
      <c r="J13" s="108"/>
      <c r="K13" s="108"/>
      <c r="L13" s="108"/>
      <c r="M13" s="108"/>
    </row>
    <row r="14" spans="1:13" s="3" customFormat="1" ht="16.2" thickBot="1" x14ac:dyDescent="0.35">
      <c r="A14" s="110" t="s">
        <v>116</v>
      </c>
      <c r="B14" s="111">
        <v>1</v>
      </c>
      <c r="C14" s="112" t="s">
        <v>117</v>
      </c>
      <c r="D14" s="109"/>
      <c r="E14" s="109"/>
      <c r="F14" s="110" t="s">
        <v>116</v>
      </c>
      <c r="G14" s="113" t="s">
        <v>118</v>
      </c>
      <c r="H14" s="108"/>
      <c r="I14" s="108"/>
      <c r="J14" s="108"/>
      <c r="K14" s="108"/>
      <c r="L14" s="108"/>
      <c r="M14" s="108"/>
    </row>
    <row r="15" spans="1:13" s="3" customFormat="1" ht="16.2" thickBot="1" x14ac:dyDescent="0.35">
      <c r="A15" s="114" t="s">
        <v>119</v>
      </c>
      <c r="B15" s="115">
        <v>3</v>
      </c>
      <c r="C15" s="115">
        <v>3</v>
      </c>
      <c r="D15" s="109"/>
      <c r="E15" s="109"/>
      <c r="F15" s="116">
        <v>1</v>
      </c>
      <c r="G15" s="117">
        <v>1.6999999999999999E-3</v>
      </c>
      <c r="H15" s="108"/>
      <c r="I15" s="108"/>
      <c r="J15" s="108"/>
      <c r="K15" s="108"/>
      <c r="L15" s="108"/>
      <c r="M15" s="108"/>
    </row>
    <row r="16" spans="1:13" s="3" customFormat="1" ht="16.2" thickBot="1" x14ac:dyDescent="0.35">
      <c r="A16" s="114" t="s">
        <v>120</v>
      </c>
      <c r="B16" s="118">
        <v>0.03</v>
      </c>
      <c r="C16" s="118">
        <v>0.03</v>
      </c>
      <c r="D16" s="109"/>
      <c r="E16" s="109"/>
      <c r="F16" s="116">
        <v>2</v>
      </c>
      <c r="G16" s="117">
        <v>2.0999999999999999E-3</v>
      </c>
      <c r="H16" s="108"/>
      <c r="I16" s="108"/>
      <c r="J16" s="108"/>
      <c r="K16" s="108"/>
      <c r="L16" s="108"/>
      <c r="M16" s="108"/>
    </row>
    <row r="17" spans="1:13" s="3" customFormat="1" ht="16.2" thickBot="1" x14ac:dyDescent="0.35">
      <c r="A17" s="114" t="s">
        <v>121</v>
      </c>
      <c r="B17" s="119">
        <v>0.8</v>
      </c>
      <c r="C17" s="119">
        <v>0.02</v>
      </c>
      <c r="D17" s="109"/>
      <c r="E17" s="109"/>
      <c r="F17" s="116">
        <v>3</v>
      </c>
      <c r="G17" s="117">
        <v>2.5000000000000001E-3</v>
      </c>
      <c r="H17" s="108"/>
      <c r="I17" s="108"/>
      <c r="J17" s="108"/>
      <c r="K17" s="108"/>
      <c r="L17" s="108"/>
      <c r="M17" s="108"/>
    </row>
    <row r="18" spans="1:13" s="3" customFormat="1" ht="16.2" thickBot="1" x14ac:dyDescent="0.35">
      <c r="A18" s="114" t="s">
        <v>122</v>
      </c>
      <c r="B18" s="115">
        <v>100</v>
      </c>
      <c r="C18" s="115">
        <v>0</v>
      </c>
      <c r="D18" s="109"/>
      <c r="E18" s="109"/>
      <c r="F18" s="116">
        <v>4</v>
      </c>
      <c r="G18" s="117">
        <v>2.8E-3</v>
      </c>
      <c r="H18" s="120"/>
      <c r="I18" s="108"/>
      <c r="J18" s="108"/>
      <c r="K18" s="108"/>
      <c r="L18" s="108"/>
      <c r="M18" s="108"/>
    </row>
    <row r="19" spans="1:13" s="3" customFormat="1" ht="16.2" thickBot="1" x14ac:dyDescent="0.35">
      <c r="A19" s="114" t="s">
        <v>123</v>
      </c>
      <c r="B19" s="115">
        <v>50</v>
      </c>
      <c r="C19" s="115">
        <v>0</v>
      </c>
      <c r="D19" s="109"/>
      <c r="E19" s="109"/>
      <c r="F19" s="116">
        <v>5</v>
      </c>
      <c r="G19" s="117">
        <v>2.8999999999999998E-3</v>
      </c>
      <c r="H19" s="108"/>
      <c r="I19" s="108"/>
      <c r="J19" s="108"/>
      <c r="K19" s="108"/>
      <c r="L19" s="108"/>
      <c r="M19" s="108"/>
    </row>
    <row r="20" spans="1:13" s="3" customFormat="1" ht="16.2" thickBot="1" x14ac:dyDescent="0.35">
      <c r="A20" s="114" t="s">
        <v>124</v>
      </c>
      <c r="B20" s="115">
        <v>35</v>
      </c>
      <c r="C20" s="115">
        <v>35</v>
      </c>
      <c r="D20" s="109"/>
      <c r="E20" s="109"/>
      <c r="F20" s="116">
        <v>6</v>
      </c>
      <c r="G20" s="117">
        <v>3.5000000000000001E-3</v>
      </c>
      <c r="H20" s="108"/>
      <c r="I20" s="108"/>
      <c r="J20" s="108"/>
      <c r="K20" s="108"/>
      <c r="L20" s="108"/>
      <c r="M20" s="108"/>
    </row>
    <row r="21" spans="1:13" s="3" customFormat="1" ht="16.2" thickBot="1" x14ac:dyDescent="0.35">
      <c r="A21" s="114" t="s">
        <v>125</v>
      </c>
      <c r="B21" s="121">
        <v>1000</v>
      </c>
      <c r="C21" s="121">
        <v>1000</v>
      </c>
      <c r="D21" s="109"/>
      <c r="E21" s="109"/>
      <c r="F21" s="116">
        <v>7</v>
      </c>
      <c r="G21" s="117">
        <v>3.7000000000000002E-3</v>
      </c>
      <c r="H21" s="108"/>
      <c r="I21" s="108"/>
      <c r="J21" s="108"/>
      <c r="K21" s="108"/>
      <c r="L21" s="108"/>
      <c r="M21" s="108"/>
    </row>
    <row r="22" spans="1:13" s="3" customFormat="1" ht="16.2" thickBot="1" x14ac:dyDescent="0.35">
      <c r="A22" s="114" t="s">
        <v>6</v>
      </c>
      <c r="B22" s="118">
        <v>2.2499999999999999E-2</v>
      </c>
      <c r="C22" s="118">
        <v>2.2499999999999999E-2</v>
      </c>
      <c r="D22" s="109"/>
      <c r="E22" s="109"/>
      <c r="F22" s="116">
        <v>8</v>
      </c>
      <c r="G22" s="117">
        <v>3.8999999999999998E-3</v>
      </c>
      <c r="H22" s="108"/>
      <c r="I22" s="108"/>
      <c r="J22" s="108"/>
      <c r="K22" s="108"/>
      <c r="L22" s="108"/>
      <c r="M22" s="108"/>
    </row>
    <row r="23" spans="1:13" s="3" customFormat="1" ht="16.2" thickBot="1" x14ac:dyDescent="0.35">
      <c r="A23" s="122"/>
      <c r="B23" s="109"/>
      <c r="C23" s="109"/>
      <c r="D23" s="109"/>
      <c r="E23" s="109"/>
      <c r="F23" s="116">
        <v>9</v>
      </c>
      <c r="G23" s="117">
        <v>4.1000000000000003E-3</v>
      </c>
      <c r="H23" s="108"/>
      <c r="I23" s="108"/>
      <c r="J23" s="108"/>
      <c r="K23" s="108"/>
      <c r="L23" s="108"/>
      <c r="M23" s="108"/>
    </row>
    <row r="24" spans="1:13" ht="16.2" thickBot="1" x14ac:dyDescent="0.3">
      <c r="A24" s="108"/>
      <c r="B24" s="108"/>
      <c r="C24" s="108"/>
      <c r="D24" s="108"/>
      <c r="E24" s="108"/>
      <c r="F24" s="116">
        <v>10</v>
      </c>
      <c r="G24" s="117">
        <v>4.4999999999999997E-3</v>
      </c>
      <c r="H24" s="108"/>
      <c r="I24" s="108"/>
      <c r="J24" s="108"/>
      <c r="K24" s="108"/>
      <c r="L24" s="108"/>
      <c r="M24" s="108"/>
    </row>
    <row r="25" spans="1:13" ht="15.6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15.6" x14ac:dyDescent="0.25">
      <c r="A26" s="108" t="s">
        <v>129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</row>
    <row r="27" spans="1:13" ht="15.6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9" spans="1:13" ht="15.6" x14ac:dyDescent="0.25">
      <c r="A29" s="1" t="s">
        <v>0</v>
      </c>
    </row>
    <row r="30" spans="1:13" x14ac:dyDescent="0.25">
      <c r="B30" s="123"/>
    </row>
    <row r="31" spans="1:13" x14ac:dyDescent="0.25">
      <c r="A31" s="2" t="s">
        <v>3</v>
      </c>
      <c r="B31" s="123" t="s">
        <v>127</v>
      </c>
    </row>
    <row r="32" spans="1:13" x14ac:dyDescent="0.25">
      <c r="B32" s="123"/>
    </row>
    <row r="33" spans="1:4" x14ac:dyDescent="0.25">
      <c r="B33" s="123"/>
    </row>
    <row r="34" spans="1:4" x14ac:dyDescent="0.25">
      <c r="B34" s="123"/>
    </row>
    <row r="35" spans="1:4" x14ac:dyDescent="0.25">
      <c r="B35" s="123"/>
    </row>
    <row r="36" spans="1:4" x14ac:dyDescent="0.25">
      <c r="B36" s="123"/>
    </row>
    <row r="37" spans="1:4" x14ac:dyDescent="0.25">
      <c r="B37" s="123"/>
    </row>
    <row r="38" spans="1:4" x14ac:dyDescent="0.25">
      <c r="B38" s="123"/>
    </row>
    <row r="39" spans="1:4" x14ac:dyDescent="0.25">
      <c r="B39" s="123"/>
    </row>
    <row r="40" spans="1:4" x14ac:dyDescent="0.25">
      <c r="B40" s="123"/>
    </row>
    <row r="41" spans="1:4" x14ac:dyDescent="0.25">
      <c r="B41" s="123"/>
    </row>
    <row r="42" spans="1:4" x14ac:dyDescent="0.25">
      <c r="A42" s="124"/>
    </row>
    <row r="43" spans="1:4" ht="14.4" thickBot="1" x14ac:dyDescent="0.3"/>
    <row r="44" spans="1:4" ht="14.4" thickBot="1" x14ac:dyDescent="0.3">
      <c r="A44" s="124" t="s">
        <v>130</v>
      </c>
      <c r="B44" s="125"/>
    </row>
    <row r="46" spans="1:4" ht="15.6" x14ac:dyDescent="0.3">
      <c r="A46" s="126" t="s">
        <v>133</v>
      </c>
      <c r="B46" s="145"/>
      <c r="C46" s="145"/>
      <c r="D46" s="145"/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EFA27-7DCE-4940-BC47-E56F2D5875A5}">
  <dimension ref="A1:M45"/>
  <sheetViews>
    <sheetView workbookViewId="0">
      <selection activeCell="A44" sqref="A44"/>
    </sheetView>
  </sheetViews>
  <sheetFormatPr defaultColWidth="9.109375" defaultRowHeight="13.8" x14ac:dyDescent="0.25"/>
  <cols>
    <col min="1" max="1" width="39.5546875" style="2" customWidth="1"/>
    <col min="2" max="5" width="8.33203125" style="2" customWidth="1"/>
    <col min="6" max="6" width="13.44140625" style="2" customWidth="1"/>
    <col min="7" max="7" width="26.109375" style="2" bestFit="1" customWidth="1"/>
    <col min="8" max="16384" width="9.109375" style="2"/>
  </cols>
  <sheetData>
    <row r="1" spans="1:13" ht="17.399999999999999" x14ac:dyDescent="0.25">
      <c r="A1" s="106" t="s">
        <v>88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</row>
    <row r="2" spans="1:13" ht="17.399999999999999" x14ac:dyDescent="0.25">
      <c r="A2" s="106"/>
      <c r="B2" s="107"/>
      <c r="C2" s="107"/>
      <c r="D2" s="107"/>
      <c r="E2" s="107"/>
      <c r="F2" s="107"/>
      <c r="G2" s="108"/>
      <c r="H2" s="108"/>
      <c r="I2" s="108"/>
      <c r="J2" s="108"/>
      <c r="K2" s="108"/>
      <c r="L2" s="108"/>
      <c r="M2" s="108"/>
    </row>
    <row r="3" spans="1:13" ht="17.399999999999999" x14ac:dyDescent="0.25">
      <c r="A3" s="106" t="s">
        <v>106</v>
      </c>
      <c r="B3" s="107"/>
      <c r="C3" s="107"/>
      <c r="D3" s="107"/>
      <c r="E3" s="107"/>
      <c r="F3" s="107"/>
      <c r="G3" s="108"/>
      <c r="H3" s="108"/>
      <c r="I3" s="108"/>
      <c r="J3" s="108"/>
      <c r="K3" s="108"/>
      <c r="L3" s="108"/>
      <c r="M3" s="108"/>
    </row>
    <row r="4" spans="1:13" ht="17.399999999999999" x14ac:dyDescent="0.25">
      <c r="A4" s="106" t="s">
        <v>107</v>
      </c>
      <c r="B4" s="107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</row>
    <row r="5" spans="1:13" ht="17.399999999999999" x14ac:dyDescent="0.25">
      <c r="A5" s="106" t="s">
        <v>108</v>
      </c>
      <c r="B5" s="109"/>
      <c r="C5" s="109"/>
      <c r="D5" s="109"/>
      <c r="E5" s="109"/>
      <c r="F5" s="109"/>
      <c r="G5" s="108"/>
      <c r="H5" s="108"/>
      <c r="I5" s="108"/>
      <c r="J5" s="108"/>
      <c r="K5" s="108"/>
      <c r="L5" s="108"/>
      <c r="M5" s="108"/>
    </row>
    <row r="6" spans="1:13" s="3" customFormat="1" ht="17.399999999999999" x14ac:dyDescent="0.3">
      <c r="A6" s="106" t="s">
        <v>109</v>
      </c>
      <c r="B6" s="109"/>
      <c r="C6" s="109"/>
      <c r="D6" s="109"/>
      <c r="E6" s="109"/>
      <c r="F6" s="109"/>
      <c r="G6" s="108"/>
      <c r="H6" s="108"/>
      <c r="I6" s="108"/>
      <c r="J6" s="108"/>
      <c r="K6" s="108"/>
      <c r="L6" s="108"/>
      <c r="M6" s="108"/>
    </row>
    <row r="7" spans="1:13" s="3" customFormat="1" ht="17.399999999999999" x14ac:dyDescent="0.3">
      <c r="A7" s="106" t="s">
        <v>110</v>
      </c>
      <c r="B7" s="109"/>
      <c r="C7" s="109"/>
      <c r="D7" s="109"/>
      <c r="E7" s="109"/>
      <c r="F7" s="109"/>
      <c r="G7" s="108"/>
      <c r="H7" s="108"/>
      <c r="I7" s="108"/>
      <c r="J7" s="108"/>
      <c r="K7" s="108"/>
      <c r="L7" s="108"/>
      <c r="M7" s="108"/>
    </row>
    <row r="8" spans="1:13" s="1" customFormat="1" ht="17.399999999999999" x14ac:dyDescent="0.3">
      <c r="A8" s="106" t="s">
        <v>111</v>
      </c>
      <c r="B8" s="109"/>
      <c r="C8" s="109"/>
      <c r="D8" s="109"/>
      <c r="E8" s="109"/>
      <c r="F8" s="109"/>
      <c r="G8" s="108"/>
      <c r="H8" s="108"/>
      <c r="I8" s="108"/>
      <c r="J8" s="108"/>
      <c r="K8" s="108"/>
      <c r="L8" s="108"/>
      <c r="M8" s="108"/>
    </row>
    <row r="9" spans="1:13" s="1" customFormat="1" ht="17.399999999999999" x14ac:dyDescent="0.3">
      <c r="A9" s="106" t="s">
        <v>112</v>
      </c>
      <c r="B9" s="109"/>
      <c r="C9" s="109"/>
      <c r="D9" s="109"/>
      <c r="E9" s="109"/>
      <c r="F9" s="109"/>
      <c r="G9" s="108"/>
      <c r="H9" s="108"/>
      <c r="I9" s="108"/>
      <c r="J9" s="108"/>
      <c r="K9" s="108"/>
      <c r="L9" s="108"/>
      <c r="M9" s="108"/>
    </row>
    <row r="10" spans="1:13" s="1" customFormat="1" ht="17.399999999999999" x14ac:dyDescent="0.3">
      <c r="A10" s="106" t="s">
        <v>113</v>
      </c>
      <c r="B10" s="109"/>
      <c r="C10" s="109"/>
      <c r="D10" s="109"/>
      <c r="E10" s="109"/>
      <c r="F10" s="109"/>
      <c r="G10" s="108"/>
      <c r="H10" s="108"/>
      <c r="I10" s="108"/>
      <c r="J10" s="108"/>
      <c r="K10" s="108"/>
      <c r="L10" s="108"/>
      <c r="M10" s="108"/>
    </row>
    <row r="11" spans="1:13" s="1" customFormat="1" ht="15.75" customHeight="1" x14ac:dyDescent="0.3">
      <c r="A11" s="106" t="s">
        <v>114</v>
      </c>
      <c r="B11" s="109"/>
      <c r="C11" s="109"/>
      <c r="D11" s="109"/>
      <c r="E11" s="109"/>
      <c r="F11" s="109"/>
      <c r="G11" s="108"/>
      <c r="H11" s="108"/>
      <c r="I11" s="108"/>
      <c r="J11" s="108"/>
      <c r="K11" s="108"/>
      <c r="L11" s="108"/>
      <c r="M11" s="108"/>
    </row>
    <row r="12" spans="1:13" s="3" customFormat="1" ht="17.399999999999999" x14ac:dyDescent="0.3">
      <c r="A12" s="106" t="s">
        <v>115</v>
      </c>
      <c r="B12" s="109"/>
      <c r="C12" s="109"/>
      <c r="D12" s="109"/>
      <c r="E12" s="109"/>
      <c r="F12" s="109"/>
      <c r="G12" s="108"/>
      <c r="H12" s="108"/>
      <c r="I12" s="108"/>
      <c r="J12" s="108"/>
      <c r="K12" s="108"/>
      <c r="L12" s="108"/>
      <c r="M12" s="108"/>
    </row>
    <row r="13" spans="1:13" s="3" customFormat="1" ht="18" thickBot="1" x14ac:dyDescent="0.35">
      <c r="A13" s="106"/>
      <c r="B13" s="109"/>
      <c r="C13" s="109"/>
      <c r="D13" s="109"/>
      <c r="E13" s="109"/>
      <c r="F13" s="109"/>
      <c r="G13" s="108"/>
      <c r="H13" s="108"/>
      <c r="I13" s="108"/>
      <c r="J13" s="108"/>
      <c r="K13" s="108"/>
      <c r="L13" s="108"/>
      <c r="M13" s="108"/>
    </row>
    <row r="14" spans="1:13" s="3" customFormat="1" ht="16.2" thickBot="1" x14ac:dyDescent="0.35">
      <c r="A14" s="110" t="s">
        <v>116</v>
      </c>
      <c r="B14" s="111">
        <v>1</v>
      </c>
      <c r="C14" s="112" t="s">
        <v>117</v>
      </c>
      <c r="D14" s="109"/>
      <c r="E14" s="109"/>
      <c r="F14" s="110" t="s">
        <v>116</v>
      </c>
      <c r="G14" s="113" t="s">
        <v>118</v>
      </c>
      <c r="H14" s="108"/>
      <c r="I14" s="108"/>
      <c r="J14" s="108"/>
      <c r="K14" s="108"/>
      <c r="L14" s="108"/>
      <c r="M14" s="108"/>
    </row>
    <row r="15" spans="1:13" s="3" customFormat="1" ht="16.2" thickBot="1" x14ac:dyDescent="0.35">
      <c r="A15" s="114" t="s">
        <v>119</v>
      </c>
      <c r="B15" s="115">
        <v>3</v>
      </c>
      <c r="C15" s="115">
        <v>3</v>
      </c>
      <c r="D15" s="109"/>
      <c r="E15" s="109"/>
      <c r="F15" s="116">
        <v>1</v>
      </c>
      <c r="G15" s="117">
        <v>1.6999999999999999E-3</v>
      </c>
      <c r="H15" s="108"/>
      <c r="I15" s="108"/>
      <c r="J15" s="108"/>
      <c r="K15" s="108"/>
      <c r="L15" s="108"/>
      <c r="M15" s="108"/>
    </row>
    <row r="16" spans="1:13" s="3" customFormat="1" ht="16.2" thickBot="1" x14ac:dyDescent="0.35">
      <c r="A16" s="114" t="s">
        <v>120</v>
      </c>
      <c r="B16" s="118">
        <v>0.03</v>
      </c>
      <c r="C16" s="118">
        <v>0.03</v>
      </c>
      <c r="D16" s="109"/>
      <c r="E16" s="109"/>
      <c r="F16" s="116">
        <v>2</v>
      </c>
      <c r="G16" s="117">
        <v>2.0999999999999999E-3</v>
      </c>
      <c r="H16" s="108"/>
      <c r="I16" s="108"/>
      <c r="J16" s="108"/>
      <c r="K16" s="108"/>
      <c r="L16" s="108"/>
      <c r="M16" s="108"/>
    </row>
    <row r="17" spans="1:13" s="3" customFormat="1" ht="16.2" thickBot="1" x14ac:dyDescent="0.35">
      <c r="A17" s="114" t="s">
        <v>121</v>
      </c>
      <c r="B17" s="119">
        <v>0.8</v>
      </c>
      <c r="C17" s="119">
        <v>0.02</v>
      </c>
      <c r="D17" s="109"/>
      <c r="E17" s="109"/>
      <c r="F17" s="116">
        <v>3</v>
      </c>
      <c r="G17" s="117">
        <v>2.5000000000000001E-3</v>
      </c>
      <c r="H17" s="108"/>
      <c r="I17" s="108"/>
      <c r="J17" s="108"/>
      <c r="K17" s="108"/>
      <c r="L17" s="108"/>
      <c r="M17" s="108"/>
    </row>
    <row r="18" spans="1:13" s="3" customFormat="1" ht="16.2" thickBot="1" x14ac:dyDescent="0.35">
      <c r="A18" s="114" t="s">
        <v>122</v>
      </c>
      <c r="B18" s="115">
        <v>100</v>
      </c>
      <c r="C18" s="115">
        <v>0</v>
      </c>
      <c r="D18" s="109"/>
      <c r="E18" s="109"/>
      <c r="F18" s="116">
        <v>4</v>
      </c>
      <c r="G18" s="117">
        <v>2.8E-3</v>
      </c>
      <c r="H18" s="120"/>
      <c r="I18" s="108"/>
      <c r="J18" s="108"/>
      <c r="K18" s="108"/>
      <c r="L18" s="108"/>
      <c r="M18" s="108"/>
    </row>
    <row r="19" spans="1:13" s="3" customFormat="1" ht="16.2" thickBot="1" x14ac:dyDescent="0.35">
      <c r="A19" s="114" t="s">
        <v>123</v>
      </c>
      <c r="B19" s="115">
        <v>50</v>
      </c>
      <c r="C19" s="115">
        <v>0</v>
      </c>
      <c r="D19" s="109"/>
      <c r="E19" s="109"/>
      <c r="F19" s="116">
        <v>5</v>
      </c>
      <c r="G19" s="117">
        <v>2.8999999999999998E-3</v>
      </c>
      <c r="H19" s="108"/>
      <c r="I19" s="108"/>
      <c r="J19" s="108"/>
      <c r="K19" s="108"/>
      <c r="L19" s="108"/>
      <c r="M19" s="108"/>
    </row>
    <row r="20" spans="1:13" s="3" customFormat="1" ht="16.2" thickBot="1" x14ac:dyDescent="0.35">
      <c r="A20" s="114" t="s">
        <v>124</v>
      </c>
      <c r="B20" s="115">
        <v>35</v>
      </c>
      <c r="C20" s="115">
        <v>35</v>
      </c>
      <c r="D20" s="109"/>
      <c r="E20" s="109"/>
      <c r="F20" s="116">
        <v>6</v>
      </c>
      <c r="G20" s="117">
        <v>3.5000000000000001E-3</v>
      </c>
      <c r="H20" s="108"/>
      <c r="I20" s="108"/>
      <c r="J20" s="108"/>
      <c r="K20" s="108"/>
      <c r="L20" s="108"/>
      <c r="M20" s="108"/>
    </row>
    <row r="21" spans="1:13" s="3" customFormat="1" ht="16.2" thickBot="1" x14ac:dyDescent="0.35">
      <c r="A21" s="114" t="s">
        <v>125</v>
      </c>
      <c r="B21" s="121">
        <v>1000</v>
      </c>
      <c r="C21" s="121">
        <v>1000</v>
      </c>
      <c r="D21" s="109"/>
      <c r="E21" s="109"/>
      <c r="F21" s="116">
        <v>7</v>
      </c>
      <c r="G21" s="117">
        <v>3.7000000000000002E-3</v>
      </c>
      <c r="H21" s="108"/>
      <c r="I21" s="108"/>
      <c r="J21" s="108"/>
      <c r="K21" s="108"/>
      <c r="L21" s="108"/>
      <c r="M21" s="108"/>
    </row>
    <row r="22" spans="1:13" s="3" customFormat="1" ht="16.2" thickBot="1" x14ac:dyDescent="0.35">
      <c r="A22" s="114" t="s">
        <v>6</v>
      </c>
      <c r="B22" s="118">
        <v>2.2499999999999999E-2</v>
      </c>
      <c r="C22" s="118">
        <v>2.2499999999999999E-2</v>
      </c>
      <c r="D22" s="109"/>
      <c r="E22" s="109"/>
      <c r="F22" s="116">
        <v>8</v>
      </c>
      <c r="G22" s="117">
        <v>3.8999999999999998E-3</v>
      </c>
      <c r="H22" s="108"/>
      <c r="I22" s="108"/>
      <c r="J22" s="108"/>
      <c r="K22" s="108"/>
      <c r="L22" s="108"/>
      <c r="M22" s="108"/>
    </row>
    <row r="23" spans="1:13" s="3" customFormat="1" ht="16.2" thickBot="1" x14ac:dyDescent="0.35">
      <c r="A23" s="122"/>
      <c r="B23" s="109"/>
      <c r="C23" s="109"/>
      <c r="D23" s="109"/>
      <c r="E23" s="109"/>
      <c r="F23" s="116">
        <v>9</v>
      </c>
      <c r="G23" s="117">
        <v>4.1000000000000003E-3</v>
      </c>
      <c r="H23" s="108"/>
      <c r="I23" s="108"/>
      <c r="J23" s="108"/>
      <c r="K23" s="108"/>
      <c r="L23" s="108"/>
      <c r="M23" s="108"/>
    </row>
    <row r="24" spans="1:13" ht="16.2" thickBot="1" x14ac:dyDescent="0.3">
      <c r="A24" s="108"/>
      <c r="B24" s="108"/>
      <c r="C24" s="108"/>
      <c r="D24" s="108"/>
      <c r="E24" s="108"/>
      <c r="F24" s="116">
        <v>10</v>
      </c>
      <c r="G24" s="117">
        <v>4.4999999999999997E-3</v>
      </c>
      <c r="H24" s="108"/>
      <c r="I24" s="108"/>
      <c r="J24" s="108"/>
      <c r="K24" s="108"/>
      <c r="L24" s="108"/>
      <c r="M24" s="108"/>
    </row>
    <row r="25" spans="1:13" ht="15.6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</row>
    <row r="26" spans="1:13" ht="15.6" x14ac:dyDescent="0.25">
      <c r="A26" s="108" t="s">
        <v>131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</row>
    <row r="27" spans="1:13" ht="15.6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9" spans="1:13" ht="15.6" x14ac:dyDescent="0.25">
      <c r="A29" s="1" t="s">
        <v>0</v>
      </c>
    </row>
    <row r="30" spans="1:13" x14ac:dyDescent="0.25">
      <c r="B30" s="123"/>
    </row>
    <row r="31" spans="1:13" x14ac:dyDescent="0.25">
      <c r="A31" s="2" t="s">
        <v>90</v>
      </c>
      <c r="B31" s="123" t="s">
        <v>127</v>
      </c>
    </row>
    <row r="32" spans="1:13" x14ac:dyDescent="0.25">
      <c r="B32" s="123"/>
    </row>
    <row r="33" spans="1:5" x14ac:dyDescent="0.25">
      <c r="B33" s="123"/>
    </row>
    <row r="34" spans="1:5" x14ac:dyDescent="0.25">
      <c r="B34" s="123"/>
    </row>
    <row r="35" spans="1:5" x14ac:dyDescent="0.25">
      <c r="B35" s="123"/>
    </row>
    <row r="36" spans="1:5" x14ac:dyDescent="0.25">
      <c r="B36" s="123"/>
    </row>
    <row r="37" spans="1:5" x14ac:dyDescent="0.25">
      <c r="B37" s="123"/>
    </row>
    <row r="38" spans="1:5" x14ac:dyDescent="0.25">
      <c r="B38" s="123"/>
    </row>
    <row r="39" spans="1:5" x14ac:dyDescent="0.25">
      <c r="B39" s="123"/>
    </row>
    <row r="40" spans="1:5" ht="14.4" thickBot="1" x14ac:dyDescent="0.3">
      <c r="B40" s="123"/>
    </row>
    <row r="41" spans="1:5" ht="14.4" thickBot="1" x14ac:dyDescent="0.3">
      <c r="A41" s="124" t="s">
        <v>132</v>
      </c>
      <c r="B41" s="125"/>
    </row>
    <row r="43" spans="1:5" x14ac:dyDescent="0.25">
      <c r="B43" s="123"/>
    </row>
    <row r="44" spans="1:5" ht="15.6" x14ac:dyDescent="0.3">
      <c r="A44" s="126" t="s">
        <v>133</v>
      </c>
      <c r="B44" s="107"/>
      <c r="C44" s="107"/>
      <c r="D44" s="107"/>
      <c r="E44" s="107"/>
    </row>
    <row r="45" spans="1:5" x14ac:dyDescent="0.25">
      <c r="A45" s="124"/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9759-437E-465E-A955-F409E7901932}">
  <dimension ref="A1:M42"/>
  <sheetViews>
    <sheetView workbookViewId="0">
      <selection activeCell="A42" sqref="A42"/>
    </sheetView>
  </sheetViews>
  <sheetFormatPr defaultColWidth="9.109375" defaultRowHeight="13.8" x14ac:dyDescent="0.25"/>
  <cols>
    <col min="1" max="1" width="9.33203125" style="2" customWidth="1"/>
    <col min="2" max="2" width="42.5546875" style="2" bestFit="1" customWidth="1"/>
    <col min="3" max="7" width="8.33203125" style="2" customWidth="1"/>
    <col min="8" max="16384" width="9.109375" style="2"/>
  </cols>
  <sheetData>
    <row r="1" spans="1:13" ht="17.399999999999999" x14ac:dyDescent="0.25">
      <c r="A1" s="106" t="s">
        <v>89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</row>
    <row r="2" spans="1:13" ht="17.399999999999999" x14ac:dyDescent="0.25">
      <c r="A2" s="106"/>
      <c r="B2" s="107"/>
      <c r="C2" s="107"/>
      <c r="D2" s="107"/>
      <c r="E2" s="107"/>
      <c r="F2" s="107"/>
      <c r="G2" s="108"/>
      <c r="H2" s="108"/>
      <c r="I2" s="108"/>
      <c r="J2" s="108"/>
      <c r="K2" s="108"/>
      <c r="L2" s="108"/>
      <c r="M2" s="108"/>
    </row>
    <row r="3" spans="1:13" ht="17.399999999999999" x14ac:dyDescent="0.25">
      <c r="A3" s="106" t="s">
        <v>134</v>
      </c>
      <c r="B3" s="106"/>
      <c r="C3" s="106"/>
      <c r="D3" s="106"/>
      <c r="E3" s="106"/>
      <c r="F3" s="106"/>
      <c r="G3" s="108"/>
      <c r="H3" s="108"/>
      <c r="I3" s="108"/>
      <c r="J3" s="108"/>
      <c r="K3" s="108"/>
      <c r="L3" s="108"/>
      <c r="M3" s="108"/>
    </row>
    <row r="4" spans="1:13" ht="17.399999999999999" x14ac:dyDescent="0.25">
      <c r="A4" s="106" t="s">
        <v>135</v>
      </c>
      <c r="B4" s="106"/>
      <c r="C4" s="106"/>
      <c r="D4" s="106"/>
      <c r="E4" s="106"/>
      <c r="F4" s="106"/>
      <c r="G4" s="108"/>
      <c r="H4" s="108"/>
      <c r="I4" s="108"/>
      <c r="J4" s="108"/>
      <c r="K4" s="108"/>
      <c r="L4" s="108"/>
      <c r="M4" s="108"/>
    </row>
    <row r="5" spans="1:13" ht="17.399999999999999" x14ac:dyDescent="0.25">
      <c r="A5" s="106" t="s">
        <v>136</v>
      </c>
      <c r="B5" s="106"/>
      <c r="C5" s="106"/>
      <c r="D5" s="106"/>
      <c r="E5" s="106"/>
      <c r="F5" s="106"/>
      <c r="G5" s="108"/>
      <c r="H5" s="108"/>
      <c r="I5" s="108"/>
      <c r="J5" s="108"/>
      <c r="K5" s="108"/>
      <c r="L5" s="108"/>
      <c r="M5" s="108"/>
    </row>
    <row r="6" spans="1:13" s="3" customFormat="1" ht="17.399999999999999" x14ac:dyDescent="0.3">
      <c r="A6" s="106" t="s">
        <v>137</v>
      </c>
      <c r="B6" s="106"/>
      <c r="C6" s="106"/>
      <c r="D6" s="106"/>
      <c r="E6" s="106"/>
      <c r="F6" s="106"/>
      <c r="G6" s="108"/>
      <c r="H6" s="108"/>
      <c r="I6" s="108"/>
      <c r="J6" s="108"/>
      <c r="K6" s="108"/>
      <c r="L6" s="108"/>
      <c r="M6" s="108"/>
    </row>
    <row r="7" spans="1:13" s="3" customFormat="1" ht="17.399999999999999" x14ac:dyDescent="0.3">
      <c r="A7" s="106" t="s">
        <v>138</v>
      </c>
      <c r="B7" s="106"/>
      <c r="C7" s="106"/>
      <c r="D7" s="106"/>
      <c r="E7" s="106"/>
      <c r="F7" s="106"/>
      <c r="G7" s="108"/>
      <c r="H7" s="108"/>
      <c r="I7" s="108"/>
      <c r="J7" s="108"/>
      <c r="K7" s="108"/>
      <c r="L7" s="108"/>
      <c r="M7" s="108"/>
    </row>
    <row r="8" spans="1:13" s="1" customFormat="1" ht="17.399999999999999" x14ac:dyDescent="0.3">
      <c r="A8" s="106" t="s">
        <v>139</v>
      </c>
      <c r="B8" s="106"/>
      <c r="C8" s="106"/>
      <c r="D8" s="106"/>
      <c r="E8" s="106"/>
      <c r="F8" s="106"/>
      <c r="G8" s="108"/>
      <c r="H8" s="108"/>
      <c r="I8" s="108"/>
      <c r="J8" s="108"/>
      <c r="K8" s="108"/>
      <c r="L8" s="108"/>
      <c r="M8" s="108"/>
    </row>
    <row r="9" spans="1:13" s="1" customFormat="1" ht="18" thickBot="1" x14ac:dyDescent="0.3">
      <c r="A9" s="106"/>
      <c r="B9" s="107"/>
      <c r="C9" s="107"/>
      <c r="D9" s="107"/>
      <c r="E9" s="107"/>
      <c r="F9" s="107"/>
      <c r="G9" s="108"/>
      <c r="H9" s="108"/>
      <c r="I9" s="108"/>
      <c r="J9" s="108"/>
      <c r="K9" s="108"/>
      <c r="L9" s="108"/>
      <c r="M9" s="108"/>
    </row>
    <row r="10" spans="1:13" s="1" customFormat="1" ht="16.2" thickBot="1" x14ac:dyDescent="0.3">
      <c r="A10" s="127" t="s">
        <v>140</v>
      </c>
      <c r="B10" s="128" t="s">
        <v>141</v>
      </c>
      <c r="C10" s="107"/>
      <c r="D10" s="107"/>
      <c r="E10" s="107"/>
      <c r="F10" s="107"/>
      <c r="G10" s="108"/>
      <c r="H10" s="108"/>
      <c r="I10" s="108"/>
      <c r="J10" s="108"/>
      <c r="K10" s="108"/>
      <c r="L10" s="108"/>
      <c r="M10" s="108"/>
    </row>
    <row r="11" spans="1:13" s="1" customFormat="1" ht="15.75" customHeight="1" thickBot="1" x14ac:dyDescent="0.3">
      <c r="A11" s="129" t="s">
        <v>142</v>
      </c>
      <c r="B11" s="130">
        <v>2.9999999999999997E-4</v>
      </c>
      <c r="C11" s="107"/>
      <c r="D11" s="107"/>
      <c r="E11" s="107"/>
      <c r="F11" s="107"/>
      <c r="G11" s="108"/>
      <c r="H11" s="108"/>
      <c r="I11" s="108"/>
      <c r="J11" s="108"/>
      <c r="K11" s="108"/>
      <c r="L11" s="108"/>
      <c r="M11" s="108"/>
    </row>
    <row r="12" spans="1:13" s="3" customFormat="1" ht="16.2" thickBot="1" x14ac:dyDescent="0.35">
      <c r="A12" s="129" t="s">
        <v>143</v>
      </c>
      <c r="B12" s="130">
        <v>5.0000000000000001E-4</v>
      </c>
      <c r="C12" s="107"/>
      <c r="D12" s="107"/>
      <c r="E12" s="107"/>
      <c r="F12" s="107"/>
      <c r="G12" s="108"/>
      <c r="H12" s="108"/>
      <c r="I12" s="108"/>
      <c r="J12" s="108"/>
      <c r="K12" s="108"/>
      <c r="L12" s="108"/>
      <c r="M12" s="108"/>
    </row>
    <row r="13" spans="1:13" s="3" customFormat="1" ht="16.2" thickBot="1" x14ac:dyDescent="0.35">
      <c r="A13" s="129" t="s">
        <v>144</v>
      </c>
      <c r="B13" s="130">
        <v>8.9999999999999998E-4</v>
      </c>
      <c r="C13" s="107"/>
      <c r="D13" s="107"/>
      <c r="E13" s="107"/>
      <c r="F13" s="107"/>
      <c r="G13" s="108"/>
      <c r="H13" s="108"/>
      <c r="I13" s="108"/>
      <c r="J13" s="108"/>
      <c r="K13" s="108"/>
      <c r="L13" s="108"/>
      <c r="M13" s="108"/>
    </row>
    <row r="14" spans="1:13" s="3" customFormat="1" ht="16.2" thickBot="1" x14ac:dyDescent="0.35">
      <c r="A14" s="129" t="s">
        <v>145</v>
      </c>
      <c r="B14" s="130">
        <v>1.5E-3</v>
      </c>
      <c r="C14" s="107"/>
      <c r="D14" s="107"/>
      <c r="E14" s="107"/>
      <c r="F14" s="107"/>
      <c r="G14" s="108"/>
      <c r="H14" s="108"/>
      <c r="I14" s="108"/>
      <c r="J14" s="108"/>
      <c r="K14" s="108"/>
      <c r="L14" s="108"/>
      <c r="M14" s="108"/>
    </row>
    <row r="15" spans="1:13" s="3" customFormat="1" ht="16.2" thickBot="1" x14ac:dyDescent="0.35">
      <c r="A15" s="129" t="s">
        <v>146</v>
      </c>
      <c r="B15" s="130">
        <v>2.5000000000000001E-3</v>
      </c>
      <c r="C15" s="107"/>
      <c r="D15" s="107"/>
      <c r="E15" s="107"/>
      <c r="F15" s="107"/>
      <c r="G15" s="108"/>
      <c r="H15" s="108"/>
      <c r="I15" s="108"/>
      <c r="J15" s="108"/>
      <c r="K15" s="108"/>
      <c r="L15" s="108"/>
      <c r="M15" s="108"/>
    </row>
    <row r="16" spans="1:13" s="3" customFormat="1" ht="16.2" thickBot="1" x14ac:dyDescent="0.35">
      <c r="A16" s="129" t="s">
        <v>147</v>
      </c>
      <c r="B16" s="130">
        <v>4.4999999999999997E-3</v>
      </c>
      <c r="C16" s="107"/>
      <c r="D16" s="107"/>
      <c r="E16" s="107"/>
      <c r="F16" s="107"/>
      <c r="G16" s="108"/>
      <c r="H16" s="108"/>
      <c r="I16" s="108"/>
      <c r="J16" s="108"/>
      <c r="K16" s="108"/>
      <c r="L16" s="108"/>
      <c r="M16" s="108"/>
    </row>
    <row r="17" spans="1:13" s="3" customFormat="1" ht="16.2" thickBot="1" x14ac:dyDescent="0.35">
      <c r="A17" s="129" t="s">
        <v>148</v>
      </c>
      <c r="B17" s="130">
        <v>8.0000000000000002E-3</v>
      </c>
      <c r="C17" s="107"/>
      <c r="D17" s="107"/>
      <c r="E17" s="107"/>
      <c r="F17" s="107"/>
      <c r="G17" s="108"/>
      <c r="H17" s="108"/>
      <c r="I17" s="108"/>
      <c r="J17" s="108"/>
      <c r="K17" s="108"/>
      <c r="L17" s="108"/>
      <c r="M17" s="108"/>
    </row>
    <row r="18" spans="1:13" s="3" customFormat="1" ht="15.6" x14ac:dyDescent="0.3">
      <c r="A18" s="131"/>
      <c r="B18" s="132"/>
      <c r="C18" s="107"/>
      <c r="D18" s="107"/>
      <c r="E18" s="107"/>
      <c r="F18" s="107"/>
      <c r="G18" s="108"/>
      <c r="H18" s="108"/>
      <c r="I18" s="108"/>
      <c r="J18" s="108"/>
      <c r="K18" s="108"/>
      <c r="L18" s="108"/>
      <c r="M18" s="108"/>
    </row>
    <row r="19" spans="1:13" s="3" customFormat="1" ht="17.399999999999999" x14ac:dyDescent="0.3">
      <c r="A19" s="106"/>
      <c r="B19" s="107"/>
      <c r="C19" s="107"/>
      <c r="D19" s="107"/>
      <c r="E19" s="107"/>
      <c r="F19" s="107"/>
      <c r="G19" s="108"/>
      <c r="H19" s="108"/>
      <c r="I19" s="108"/>
      <c r="J19" s="108"/>
      <c r="K19" s="108"/>
      <c r="L19" s="108"/>
      <c r="M19" s="108"/>
    </row>
    <row r="20" spans="1:13" s="3" customFormat="1" ht="15.6" x14ac:dyDescent="0.3">
      <c r="A20" s="133" t="s">
        <v>149</v>
      </c>
      <c r="B20" s="107"/>
      <c r="C20" s="107"/>
      <c r="D20" s="107"/>
      <c r="E20" s="107"/>
      <c r="F20" s="107"/>
      <c r="G20" s="108"/>
      <c r="H20" s="108"/>
      <c r="I20" s="108"/>
      <c r="J20" s="108"/>
      <c r="K20" s="108"/>
      <c r="L20" s="108"/>
      <c r="M20" s="108"/>
    </row>
    <row r="21" spans="1:13" s="3" customFormat="1" ht="15.6" x14ac:dyDescent="0.3">
      <c r="A21" s="107"/>
      <c r="B21" s="107" t="s">
        <v>150</v>
      </c>
      <c r="C21" s="107"/>
      <c r="D21" s="107"/>
      <c r="E21" s="107"/>
      <c r="F21" s="107"/>
      <c r="G21" s="108"/>
      <c r="H21" s="108"/>
      <c r="I21" s="108"/>
      <c r="J21" s="108"/>
      <c r="K21" s="108"/>
      <c r="L21" s="108"/>
      <c r="M21" s="108"/>
    </row>
    <row r="22" spans="1:13" s="3" customFormat="1" ht="15.6" x14ac:dyDescent="0.3">
      <c r="A22" s="107"/>
      <c r="B22" s="107" t="s">
        <v>151</v>
      </c>
      <c r="C22" s="107"/>
      <c r="D22" s="107"/>
      <c r="E22" s="107"/>
      <c r="F22" s="107"/>
      <c r="G22" s="108"/>
      <c r="H22" s="108"/>
      <c r="I22" s="108"/>
      <c r="J22" s="108"/>
      <c r="K22" s="108"/>
      <c r="L22" s="108"/>
      <c r="M22" s="108"/>
    </row>
    <row r="23" spans="1:13" s="3" customFormat="1" ht="15.6" x14ac:dyDescent="0.3">
      <c r="A23" s="134"/>
      <c r="B23" s="134" t="s">
        <v>152</v>
      </c>
      <c r="C23" s="134"/>
      <c r="D23" s="135"/>
      <c r="E23" s="134"/>
      <c r="F23" s="135"/>
      <c r="G23" s="108"/>
      <c r="H23" s="108"/>
      <c r="I23" s="108"/>
      <c r="J23" s="108"/>
      <c r="K23" s="108"/>
      <c r="L23" s="108"/>
      <c r="M23" s="108"/>
    </row>
    <row r="24" spans="1:13" ht="15.6" x14ac:dyDescent="0.2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6" spans="1:13" ht="15.6" x14ac:dyDescent="0.25">
      <c r="A26" s="1" t="s">
        <v>0</v>
      </c>
    </row>
    <row r="27" spans="1:13" x14ac:dyDescent="0.25">
      <c r="B27" s="123"/>
    </row>
    <row r="28" spans="1:13" x14ac:dyDescent="0.25">
      <c r="A28" s="2" t="s">
        <v>3</v>
      </c>
      <c r="B28" s="123" t="s">
        <v>127</v>
      </c>
    </row>
    <row r="29" spans="1:13" x14ac:dyDescent="0.25">
      <c r="B29" s="123"/>
    </row>
    <row r="30" spans="1:13" x14ac:dyDescent="0.25">
      <c r="B30" s="123"/>
    </row>
    <row r="31" spans="1:13" x14ac:dyDescent="0.25">
      <c r="B31" s="123"/>
    </row>
    <row r="32" spans="1:13" x14ac:dyDescent="0.25">
      <c r="B32" s="123"/>
    </row>
    <row r="34" spans="1:5" x14ac:dyDescent="0.25">
      <c r="B34" s="123"/>
    </row>
    <row r="35" spans="1:5" ht="14.4" thickBot="1" x14ac:dyDescent="0.3">
      <c r="B35" s="123"/>
    </row>
    <row r="36" spans="1:5" ht="14.4" thickBot="1" x14ac:dyDescent="0.3">
      <c r="A36" s="124" t="s">
        <v>153</v>
      </c>
      <c r="B36" s="124"/>
      <c r="C36" s="125"/>
    </row>
    <row r="37" spans="1:5" ht="14.4" thickBot="1" x14ac:dyDescent="0.3">
      <c r="A37" s="124"/>
      <c r="B37" s="124"/>
    </row>
    <row r="38" spans="1:5" ht="14.4" thickBot="1" x14ac:dyDescent="0.3">
      <c r="A38" s="124" t="s">
        <v>154</v>
      </c>
      <c r="B38" s="124"/>
      <c r="C38" s="125"/>
    </row>
    <row r="39" spans="1:5" ht="14.4" thickBot="1" x14ac:dyDescent="0.3">
      <c r="A39" s="124"/>
      <c r="B39" s="124"/>
    </row>
    <row r="40" spans="1:5" ht="14.4" thickBot="1" x14ac:dyDescent="0.3">
      <c r="A40" s="124" t="s">
        <v>155</v>
      </c>
      <c r="B40" s="124"/>
      <c r="C40" s="125"/>
    </row>
    <row r="42" spans="1:5" ht="15.6" x14ac:dyDescent="0.3">
      <c r="A42" s="126" t="s">
        <v>156</v>
      </c>
      <c r="B42" s="107"/>
      <c r="C42" s="107"/>
      <c r="D42" s="107"/>
      <c r="E42" s="107"/>
    </row>
  </sheetData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374A-4D43-4CBA-8F63-F4A28643F988}">
  <dimension ref="A1:L78"/>
  <sheetViews>
    <sheetView workbookViewId="0">
      <selection sqref="A1:XFD1"/>
    </sheetView>
  </sheetViews>
  <sheetFormatPr defaultColWidth="8.88671875" defaultRowHeight="13.8" x14ac:dyDescent="0.25"/>
  <cols>
    <col min="1" max="1" width="36.44140625" style="2" customWidth="1"/>
    <col min="2" max="2" width="26.88671875" style="2" customWidth="1"/>
    <col min="3" max="3" width="8.88671875" style="2"/>
    <col min="4" max="4" width="30.33203125" style="2" customWidth="1"/>
    <col min="5" max="5" width="28.109375" style="2" customWidth="1"/>
    <col min="6" max="6" width="24.44140625" style="2" customWidth="1"/>
    <col min="7" max="7" width="8.88671875" style="2"/>
    <col min="8" max="8" width="30.33203125" style="2" customWidth="1"/>
    <col min="9" max="9" width="28.109375" style="2" customWidth="1"/>
    <col min="10" max="10" width="24.44140625" style="2" customWidth="1"/>
    <col min="11" max="12" width="8.88671875" style="5"/>
    <col min="13" max="16384" width="8.88671875" style="2"/>
  </cols>
  <sheetData>
    <row r="1" spans="1:12" ht="17.399999999999999" x14ac:dyDescent="0.25">
      <c r="A1" s="4" t="s">
        <v>75</v>
      </c>
      <c r="B1" s="5"/>
      <c r="C1" s="5"/>
      <c r="D1" s="5"/>
      <c r="E1" s="5"/>
      <c r="F1" s="5"/>
      <c r="G1" s="5"/>
      <c r="H1" s="5"/>
      <c r="I1" s="5"/>
      <c r="J1" s="5"/>
    </row>
    <row r="2" spans="1:12" ht="15.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2" s="3" customFormat="1" ht="15.6" customHeight="1" thickBot="1" x14ac:dyDescent="0.35">
      <c r="A3" s="159" t="s">
        <v>7</v>
      </c>
      <c r="B3" s="160"/>
      <c r="C3" s="8"/>
      <c r="D3" s="153" t="s">
        <v>8</v>
      </c>
      <c r="E3" s="148"/>
      <c r="F3" s="149"/>
      <c r="G3" s="8"/>
      <c r="H3" s="147" t="s">
        <v>9</v>
      </c>
      <c r="I3" s="148"/>
      <c r="J3" s="149"/>
      <c r="K3" s="8"/>
      <c r="L3" s="8"/>
    </row>
    <row r="4" spans="1:12" s="3" customFormat="1" ht="15.6" customHeight="1" thickBot="1" x14ac:dyDescent="0.35">
      <c r="A4" s="12" t="s">
        <v>10</v>
      </c>
      <c r="B4" s="13">
        <v>500000</v>
      </c>
      <c r="C4" s="8"/>
      <c r="D4" s="153" t="s">
        <v>11</v>
      </c>
      <c r="E4" s="148"/>
      <c r="F4" s="149"/>
      <c r="G4" s="8"/>
      <c r="H4" s="153" t="s">
        <v>11</v>
      </c>
      <c r="I4" s="148"/>
      <c r="J4" s="149"/>
      <c r="K4" s="8"/>
      <c r="L4" s="8"/>
    </row>
    <row r="5" spans="1:12" s="3" customFormat="1" ht="15.6" customHeight="1" thickBot="1" x14ac:dyDescent="0.35">
      <c r="A5" s="12" t="s">
        <v>12</v>
      </c>
      <c r="B5" s="14">
        <v>12</v>
      </c>
      <c r="C5" s="8"/>
      <c r="D5" s="147" t="s">
        <v>13</v>
      </c>
      <c r="E5" s="161"/>
      <c r="F5" s="162"/>
      <c r="G5" s="8"/>
      <c r="H5" s="153" t="s">
        <v>13</v>
      </c>
      <c r="I5" s="148"/>
      <c r="J5" s="149"/>
      <c r="K5" s="8"/>
      <c r="L5" s="8"/>
    </row>
    <row r="6" spans="1:12" s="3" customFormat="1" ht="15.6" customHeight="1" thickBot="1" x14ac:dyDescent="0.35">
      <c r="A6" s="12" t="s">
        <v>5</v>
      </c>
      <c r="B6" s="14">
        <v>25</v>
      </c>
      <c r="C6" s="8"/>
      <c r="D6" s="19"/>
      <c r="E6" s="19" t="s">
        <v>76</v>
      </c>
      <c r="F6" s="19" t="s">
        <v>78</v>
      </c>
      <c r="G6" s="8"/>
      <c r="H6" s="10"/>
      <c r="I6" s="7" t="s">
        <v>76</v>
      </c>
      <c r="J6" s="7" t="s">
        <v>77</v>
      </c>
      <c r="K6" s="8"/>
      <c r="L6" s="8"/>
    </row>
    <row r="7" spans="1:12" s="3" customFormat="1" ht="15.6" customHeight="1" x14ac:dyDescent="0.3">
      <c r="A7" s="12" t="s">
        <v>15</v>
      </c>
      <c r="B7" s="14"/>
      <c r="C7" s="8"/>
      <c r="D7" s="20" t="s">
        <v>16</v>
      </c>
      <c r="E7" s="45"/>
      <c r="F7" s="21"/>
      <c r="G7" s="8"/>
      <c r="H7" s="20" t="s">
        <v>17</v>
      </c>
      <c r="I7" s="51"/>
      <c r="J7" s="35"/>
      <c r="K7" s="8"/>
      <c r="L7" s="8"/>
    </row>
    <row r="8" spans="1:12" s="3" customFormat="1" ht="15.6" customHeight="1" x14ac:dyDescent="0.3">
      <c r="A8" s="12" t="s">
        <v>18</v>
      </c>
      <c r="B8" s="14">
        <v>0.9</v>
      </c>
      <c r="C8" s="8"/>
      <c r="D8" s="12" t="s">
        <v>19</v>
      </c>
      <c r="E8" s="46"/>
      <c r="F8" s="22"/>
      <c r="G8" s="8"/>
      <c r="H8" s="12" t="s">
        <v>20</v>
      </c>
      <c r="I8" s="52">
        <f>I16+I19</f>
        <v>1226.125</v>
      </c>
      <c r="J8" s="36"/>
      <c r="K8" s="8"/>
      <c r="L8" s="8"/>
    </row>
    <row r="9" spans="1:12" s="3" customFormat="1" ht="15.6" customHeight="1" x14ac:dyDescent="0.3">
      <c r="A9" s="12" t="s">
        <v>21</v>
      </c>
      <c r="B9" s="14">
        <v>7.4</v>
      </c>
      <c r="C9" s="8"/>
      <c r="D9" s="23" t="s">
        <v>22</v>
      </c>
      <c r="E9" s="47">
        <f>B4*B5/1000+B6</f>
        <v>6025</v>
      </c>
      <c r="F9" s="24"/>
      <c r="G9" s="8"/>
      <c r="H9" s="37" t="s">
        <v>23</v>
      </c>
      <c r="I9" s="53">
        <f>I8</f>
        <v>1226.125</v>
      </c>
      <c r="J9" s="38"/>
      <c r="K9" s="8"/>
      <c r="L9" s="8"/>
    </row>
    <row r="10" spans="1:12" s="3" customFormat="1" ht="15.6" customHeight="1" x14ac:dyDescent="0.3">
      <c r="A10" s="12" t="s">
        <v>24</v>
      </c>
      <c r="B10" s="14"/>
      <c r="C10" s="8"/>
      <c r="D10" s="23" t="s">
        <v>25</v>
      </c>
      <c r="E10" s="48"/>
      <c r="F10" s="24"/>
      <c r="G10" s="8"/>
      <c r="H10" s="39"/>
      <c r="I10" s="47"/>
      <c r="J10" s="40"/>
      <c r="K10" s="8"/>
      <c r="L10" s="8"/>
    </row>
    <row r="11" spans="1:12" s="3" customFormat="1" ht="15.6" customHeight="1" x14ac:dyDescent="0.3">
      <c r="A11" s="12" t="s">
        <v>18</v>
      </c>
      <c r="B11" s="16">
        <v>0.85</v>
      </c>
      <c r="C11" s="8"/>
      <c r="D11" s="23" t="s">
        <v>26</v>
      </c>
      <c r="E11" s="48">
        <f>E9-E10</f>
        <v>6025</v>
      </c>
      <c r="F11" s="24"/>
      <c r="G11" s="8"/>
      <c r="H11" s="39" t="s">
        <v>27</v>
      </c>
      <c r="I11" s="47"/>
      <c r="J11" s="40"/>
      <c r="K11" s="8"/>
      <c r="L11" s="8"/>
    </row>
    <row r="12" spans="1:12" s="3" customFormat="1" ht="15.6" customHeight="1" x14ac:dyDescent="0.3">
      <c r="A12" s="12" t="s">
        <v>21</v>
      </c>
      <c r="B12" s="16">
        <v>0.08</v>
      </c>
      <c r="C12" s="8"/>
      <c r="D12" s="23" t="s">
        <v>28</v>
      </c>
      <c r="E12" s="48"/>
      <c r="F12" s="24"/>
      <c r="G12" s="8"/>
      <c r="H12" s="39" t="s">
        <v>29</v>
      </c>
      <c r="I12" s="47"/>
      <c r="J12" s="40"/>
      <c r="K12" s="8"/>
      <c r="L12" s="8"/>
    </row>
    <row r="13" spans="1:12" s="3" customFormat="1" ht="15.6" customHeight="1" thickBot="1" x14ac:dyDescent="0.35">
      <c r="A13" s="12" t="s">
        <v>6</v>
      </c>
      <c r="B13" s="17">
        <v>2.5000000000000001E-2</v>
      </c>
      <c r="C13" s="8"/>
      <c r="D13" s="23" t="s">
        <v>30</v>
      </c>
      <c r="E13" s="48">
        <f>B30*B31</f>
        <v>48</v>
      </c>
      <c r="F13" s="24"/>
      <c r="G13" s="8"/>
      <c r="H13" s="39" t="s">
        <v>31</v>
      </c>
      <c r="I13" s="47">
        <f>E24</f>
        <v>450</v>
      </c>
      <c r="J13" s="41"/>
      <c r="K13" s="8"/>
      <c r="L13" s="8"/>
    </row>
    <row r="14" spans="1:12" s="3" customFormat="1" ht="15.6" customHeight="1" thickBot="1" x14ac:dyDescent="0.35">
      <c r="A14" s="157"/>
      <c r="B14" s="158"/>
      <c r="C14" s="8"/>
      <c r="D14" s="23" t="s">
        <v>32</v>
      </c>
      <c r="E14" s="48">
        <v>0</v>
      </c>
      <c r="F14" s="24"/>
      <c r="G14" s="8"/>
      <c r="H14" s="39" t="s">
        <v>33</v>
      </c>
      <c r="I14" s="47">
        <f>E25</f>
        <v>0</v>
      </c>
      <c r="J14" s="41"/>
      <c r="K14" s="8"/>
      <c r="L14" s="8"/>
    </row>
    <row r="15" spans="1:12" s="3" customFormat="1" ht="15.6" customHeight="1" thickBot="1" x14ac:dyDescent="0.35">
      <c r="A15" s="159" t="s">
        <v>34</v>
      </c>
      <c r="B15" s="160"/>
      <c r="C15" s="8"/>
      <c r="D15" s="23" t="s">
        <v>35</v>
      </c>
      <c r="E15" s="48">
        <f>E13+E14</f>
        <v>48</v>
      </c>
      <c r="F15" s="24"/>
      <c r="G15" s="8"/>
      <c r="H15" s="39" t="s">
        <v>36</v>
      </c>
      <c r="I15" s="47">
        <f>I13-I14</f>
        <v>450</v>
      </c>
      <c r="J15" s="41"/>
      <c r="K15" s="8"/>
      <c r="L15" s="8"/>
    </row>
    <row r="16" spans="1:12" s="3" customFormat="1" ht="15.6" customHeight="1" x14ac:dyDescent="0.3">
      <c r="A16" s="20" t="s">
        <v>37</v>
      </c>
      <c r="B16" s="56">
        <v>100000</v>
      </c>
      <c r="C16" s="8"/>
      <c r="D16" s="23" t="s">
        <v>38</v>
      </c>
      <c r="E16" s="48"/>
      <c r="F16" s="24"/>
      <c r="G16" s="8"/>
      <c r="H16" s="42" t="s">
        <v>39</v>
      </c>
      <c r="I16" s="47">
        <f>I15</f>
        <v>450</v>
      </c>
      <c r="J16" s="41"/>
      <c r="K16" s="8"/>
      <c r="L16" s="8"/>
    </row>
    <row r="17" spans="1:12" s="3" customFormat="1" ht="15.6" customHeight="1" x14ac:dyDescent="0.3">
      <c r="A17" s="12" t="s">
        <v>40</v>
      </c>
      <c r="B17" s="14"/>
      <c r="C17" s="8"/>
      <c r="D17" s="23" t="s">
        <v>41</v>
      </c>
      <c r="E17" s="48"/>
      <c r="F17" s="24"/>
      <c r="G17" s="8"/>
      <c r="H17" s="39"/>
      <c r="I17" s="47"/>
      <c r="J17" s="40"/>
      <c r="K17" s="8"/>
      <c r="L17" s="8"/>
    </row>
    <row r="18" spans="1:12" s="3" customFormat="1" ht="15.6" customHeight="1" x14ac:dyDescent="0.3">
      <c r="A18" s="12" t="s">
        <v>42</v>
      </c>
      <c r="B18" s="14">
        <v>0.55000000000000004</v>
      </c>
      <c r="C18" s="8"/>
      <c r="D18" s="25" t="s">
        <v>43</v>
      </c>
      <c r="E18" s="48">
        <f>E11+E15+E16+E17</f>
        <v>6073</v>
      </c>
      <c r="F18" s="24"/>
      <c r="G18" s="8"/>
      <c r="H18" s="39" t="s">
        <v>44</v>
      </c>
      <c r="I18" s="47">
        <f>B30+E37</f>
        <v>776.125</v>
      </c>
      <c r="J18" s="41"/>
      <c r="K18" s="8"/>
      <c r="L18" s="8"/>
    </row>
    <row r="19" spans="1:12" s="3" customFormat="1" ht="15.6" customHeight="1" x14ac:dyDescent="0.3">
      <c r="A19" s="12" t="s">
        <v>45</v>
      </c>
      <c r="B19" s="14">
        <v>0.66</v>
      </c>
      <c r="C19" s="8"/>
      <c r="D19" s="26"/>
      <c r="E19" s="49"/>
      <c r="F19" s="24"/>
      <c r="G19" s="8"/>
      <c r="H19" s="42" t="s">
        <v>46</v>
      </c>
      <c r="I19" s="47">
        <f>I18</f>
        <v>776.125</v>
      </c>
      <c r="J19" s="41"/>
      <c r="K19" s="8"/>
      <c r="L19" s="8"/>
    </row>
    <row r="20" spans="1:12" s="3" customFormat="1" ht="15.6" customHeight="1" x14ac:dyDescent="0.3">
      <c r="A20" s="12" t="s">
        <v>47</v>
      </c>
      <c r="B20" s="14"/>
      <c r="C20" s="8"/>
      <c r="D20" s="27" t="s">
        <v>48</v>
      </c>
      <c r="E20" s="49"/>
      <c r="F20" s="24"/>
      <c r="G20" s="8"/>
      <c r="H20" s="39"/>
      <c r="I20" s="47"/>
      <c r="J20" s="40"/>
      <c r="K20" s="8"/>
      <c r="L20" s="8"/>
    </row>
    <row r="21" spans="1:12" s="3" customFormat="1" ht="15.6" customHeight="1" thickBot="1" x14ac:dyDescent="0.35">
      <c r="A21" s="12" t="s">
        <v>42</v>
      </c>
      <c r="B21" s="14">
        <v>0.92</v>
      </c>
      <c r="C21" s="8"/>
      <c r="D21" s="26" t="s">
        <v>49</v>
      </c>
      <c r="E21" s="48">
        <v>0</v>
      </c>
      <c r="F21" s="24"/>
      <c r="G21" s="8"/>
      <c r="H21" s="43" t="s">
        <v>50</v>
      </c>
      <c r="I21" s="54">
        <f>I16+I19</f>
        <v>1226.125</v>
      </c>
      <c r="J21" s="44"/>
      <c r="K21" s="8"/>
      <c r="L21" s="8"/>
    </row>
    <row r="22" spans="1:12" s="3" customFormat="1" ht="15.6" customHeight="1" x14ac:dyDescent="0.3">
      <c r="A22" s="12" t="s">
        <v>45</v>
      </c>
      <c r="B22" s="14">
        <v>0.98</v>
      </c>
      <c r="C22" s="8"/>
      <c r="D22" s="26" t="s">
        <v>51</v>
      </c>
      <c r="E22" s="48">
        <v>0</v>
      </c>
      <c r="F22" s="24"/>
      <c r="G22" s="8"/>
      <c r="H22" s="8"/>
      <c r="I22" s="8"/>
      <c r="J22" s="8"/>
      <c r="K22" s="8"/>
      <c r="L22" s="8"/>
    </row>
    <row r="23" spans="1:12" s="3" customFormat="1" ht="15.6" customHeight="1" thickBot="1" x14ac:dyDescent="0.35">
      <c r="A23" s="18" t="s">
        <v>52</v>
      </c>
      <c r="B23" s="11">
        <v>10</v>
      </c>
      <c r="C23" s="8"/>
      <c r="D23" s="26" t="s">
        <v>53</v>
      </c>
      <c r="E23" s="48"/>
      <c r="F23" s="24"/>
      <c r="G23" s="8"/>
      <c r="H23" s="8"/>
      <c r="I23" s="8"/>
      <c r="J23" s="8"/>
      <c r="K23" s="8"/>
      <c r="L23" s="8"/>
    </row>
    <row r="24" spans="1:12" s="3" customFormat="1" ht="15.6" customHeight="1" x14ac:dyDescent="0.3">
      <c r="A24" s="12" t="s">
        <v>54</v>
      </c>
      <c r="B24" s="16">
        <v>0.75</v>
      </c>
      <c r="C24" s="8"/>
      <c r="D24" s="26" t="s">
        <v>55</v>
      </c>
      <c r="E24" s="48">
        <f>B4*B8/1000</f>
        <v>450</v>
      </c>
      <c r="F24" s="24"/>
      <c r="G24" s="8"/>
      <c r="H24" s="8"/>
      <c r="I24" s="8"/>
      <c r="J24" s="8"/>
      <c r="K24" s="8"/>
      <c r="L24" s="8"/>
    </row>
    <row r="25" spans="1:12" s="3" customFormat="1" ht="15.6" customHeight="1" x14ac:dyDescent="0.3">
      <c r="A25" s="12" t="s">
        <v>56</v>
      </c>
      <c r="B25" s="16"/>
      <c r="C25" s="8"/>
      <c r="D25" s="26" t="s">
        <v>57</v>
      </c>
      <c r="E25" s="48">
        <v>0</v>
      </c>
      <c r="F25" s="24"/>
      <c r="G25" s="8"/>
      <c r="H25" s="8"/>
      <c r="I25" s="8"/>
      <c r="J25" s="8"/>
      <c r="K25" s="8"/>
      <c r="L25" s="8"/>
    </row>
    <row r="26" spans="1:12" s="3" customFormat="1" ht="15.6" customHeight="1" x14ac:dyDescent="0.3">
      <c r="A26" s="12" t="s">
        <v>42</v>
      </c>
      <c r="B26" s="16">
        <v>0.95</v>
      </c>
      <c r="C26" s="8"/>
      <c r="D26" s="26" t="s">
        <v>36</v>
      </c>
      <c r="E26" s="48">
        <f>E24-E25</f>
        <v>450</v>
      </c>
      <c r="F26" s="24"/>
      <c r="G26" s="8"/>
      <c r="H26" s="8"/>
      <c r="I26" s="8"/>
      <c r="J26" s="8"/>
      <c r="K26" s="8"/>
      <c r="L26" s="8"/>
    </row>
    <row r="27" spans="1:12" s="3" customFormat="1" ht="15.6" customHeight="1" x14ac:dyDescent="0.3">
      <c r="A27" s="12" t="s">
        <v>45</v>
      </c>
      <c r="B27" s="16">
        <v>0.1</v>
      </c>
      <c r="C27" s="8"/>
      <c r="D27" s="26" t="s">
        <v>58</v>
      </c>
      <c r="E27" s="48"/>
      <c r="F27" s="24"/>
      <c r="G27" s="8"/>
      <c r="H27" s="8"/>
      <c r="I27" s="8"/>
      <c r="J27" s="8"/>
      <c r="K27" s="8"/>
      <c r="L27" s="8"/>
    </row>
    <row r="28" spans="1:12" s="3" customFormat="1" ht="15.6" customHeight="1" thickBot="1" x14ac:dyDescent="0.35">
      <c r="A28" s="18"/>
      <c r="B28" s="11"/>
      <c r="C28" s="8"/>
      <c r="D28" s="28" t="s">
        <v>59</v>
      </c>
      <c r="E28" s="48">
        <f>E26+E27</f>
        <v>450</v>
      </c>
      <c r="F28" s="24"/>
      <c r="G28" s="8"/>
      <c r="H28" s="8"/>
      <c r="I28" s="8"/>
      <c r="J28" s="8"/>
      <c r="K28" s="8"/>
      <c r="L28" s="8"/>
    </row>
    <row r="29" spans="1:12" s="3" customFormat="1" ht="15.6" customHeight="1" thickBot="1" x14ac:dyDescent="0.35">
      <c r="A29" s="159" t="s">
        <v>76</v>
      </c>
      <c r="B29" s="160"/>
      <c r="C29" s="8"/>
      <c r="D29" s="26"/>
      <c r="E29" s="48"/>
      <c r="F29" s="24"/>
      <c r="G29" s="8"/>
      <c r="H29" s="8"/>
      <c r="I29" s="8"/>
      <c r="J29" s="8"/>
      <c r="K29" s="8"/>
      <c r="L29" s="8"/>
    </row>
    <row r="30" spans="1:12" s="3" customFormat="1" ht="15.6" customHeight="1" x14ac:dyDescent="0.3">
      <c r="A30" s="12" t="s">
        <v>60</v>
      </c>
      <c r="B30" s="13">
        <v>800</v>
      </c>
      <c r="C30" s="8"/>
      <c r="D30" s="27" t="s">
        <v>61</v>
      </c>
      <c r="E30" s="48"/>
      <c r="F30" s="24"/>
      <c r="G30" s="8"/>
      <c r="H30" s="8"/>
      <c r="I30" s="8"/>
      <c r="J30" s="8"/>
      <c r="K30" s="8"/>
      <c r="L30" s="8"/>
    </row>
    <row r="31" spans="1:12" s="3" customFormat="1" ht="15.6" customHeight="1" x14ac:dyDescent="0.3">
      <c r="A31" s="12" t="s">
        <v>62</v>
      </c>
      <c r="B31" s="16">
        <v>0.06</v>
      </c>
      <c r="C31" s="8"/>
      <c r="D31" s="26" t="s">
        <v>63</v>
      </c>
      <c r="E31" s="48">
        <f>B11*(B4*B5/1000+B6)</f>
        <v>5121.25</v>
      </c>
      <c r="F31" s="24"/>
      <c r="G31" s="8"/>
      <c r="H31" s="8"/>
      <c r="I31" s="8"/>
      <c r="J31" s="8"/>
      <c r="K31" s="8"/>
      <c r="L31" s="8"/>
    </row>
    <row r="32" spans="1:12" s="3" customFormat="1" ht="15.6" customHeight="1" x14ac:dyDescent="0.3">
      <c r="A32" s="12" t="s">
        <v>64</v>
      </c>
      <c r="B32" s="14">
        <v>350</v>
      </c>
      <c r="C32" s="8"/>
      <c r="D32" s="26" t="s">
        <v>65</v>
      </c>
      <c r="E32" s="48">
        <f>B32</f>
        <v>350</v>
      </c>
      <c r="F32" s="24"/>
      <c r="G32" s="8"/>
      <c r="H32" s="8"/>
      <c r="I32" s="8"/>
      <c r="J32" s="8"/>
      <c r="K32" s="8"/>
      <c r="L32" s="8"/>
    </row>
    <row r="33" spans="1:12" s="3" customFormat="1" ht="15.6" customHeight="1" thickBot="1" x14ac:dyDescent="0.35">
      <c r="A33" s="18" t="s">
        <v>66</v>
      </c>
      <c r="B33" s="11">
        <v>25</v>
      </c>
      <c r="C33" s="8"/>
      <c r="D33" s="26" t="s">
        <v>67</v>
      </c>
      <c r="E33" s="48">
        <f>B33</f>
        <v>25</v>
      </c>
      <c r="F33" s="24"/>
      <c r="G33" s="8"/>
      <c r="H33" s="8"/>
      <c r="I33" s="8"/>
      <c r="J33" s="8"/>
      <c r="K33" s="8"/>
      <c r="L33" s="8"/>
    </row>
    <row r="34" spans="1:12" s="3" customFormat="1" ht="15.6" customHeight="1" thickBot="1" x14ac:dyDescent="0.35">
      <c r="A34" s="157"/>
      <c r="B34" s="158"/>
      <c r="C34" s="8"/>
      <c r="D34" s="26" t="s">
        <v>68</v>
      </c>
      <c r="E34" s="48">
        <f>B13*(B4*B5/1000+B6)</f>
        <v>150.625</v>
      </c>
      <c r="F34" s="24"/>
      <c r="G34" s="8"/>
      <c r="H34" s="8"/>
      <c r="I34" s="8"/>
      <c r="J34" s="8"/>
      <c r="K34" s="8"/>
      <c r="L34" s="8"/>
    </row>
    <row r="35" spans="1:12" s="3" customFormat="1" ht="15.6" customHeight="1" thickBot="1" x14ac:dyDescent="0.35">
      <c r="A35" s="159" t="s">
        <v>77</v>
      </c>
      <c r="B35" s="160"/>
      <c r="C35" s="8"/>
      <c r="D35" s="28" t="s">
        <v>70</v>
      </c>
      <c r="E35" s="48">
        <f>SUM(E31:E34)</f>
        <v>5646.875</v>
      </c>
      <c r="F35" s="24"/>
      <c r="G35" s="8"/>
      <c r="H35" s="8"/>
      <c r="I35" s="8"/>
      <c r="J35" s="8"/>
      <c r="K35" s="8"/>
      <c r="L35" s="8"/>
    </row>
    <row r="36" spans="1:12" s="3" customFormat="1" ht="15.6" customHeight="1" x14ac:dyDescent="0.3">
      <c r="A36" s="12" t="s">
        <v>60</v>
      </c>
      <c r="B36" s="13">
        <v>1000</v>
      </c>
      <c r="C36" s="8"/>
      <c r="D36" s="26"/>
      <c r="E36" s="48"/>
      <c r="F36" s="24"/>
      <c r="G36" s="8"/>
      <c r="H36" s="8"/>
      <c r="I36" s="8"/>
      <c r="J36" s="8"/>
      <c r="K36" s="8"/>
      <c r="L36" s="8"/>
    </row>
    <row r="37" spans="1:12" s="3" customFormat="1" ht="15.6" customHeight="1" thickBot="1" x14ac:dyDescent="0.35">
      <c r="A37" s="12" t="s">
        <v>62</v>
      </c>
      <c r="B37" s="16">
        <v>0.06</v>
      </c>
      <c r="C37" s="8"/>
      <c r="D37" s="29" t="s">
        <v>71</v>
      </c>
      <c r="E37" s="50">
        <f>E18-E28-E35</f>
        <v>-23.875</v>
      </c>
      <c r="F37" s="30"/>
      <c r="G37" s="8"/>
      <c r="H37" s="8"/>
      <c r="I37" s="8"/>
      <c r="J37" s="8"/>
      <c r="K37" s="8"/>
      <c r="L37" s="8"/>
    </row>
    <row r="38" spans="1:12" s="3" customFormat="1" ht="15.6" customHeight="1" x14ac:dyDescent="0.3">
      <c r="A38" s="12" t="s">
        <v>72</v>
      </c>
      <c r="B38" s="14">
        <v>30</v>
      </c>
      <c r="C38" s="8"/>
      <c r="D38" s="15"/>
      <c r="E38" s="15"/>
      <c r="F38" s="15"/>
      <c r="G38" s="8"/>
      <c r="H38" s="8"/>
      <c r="I38" s="8"/>
      <c r="J38" s="8"/>
      <c r="K38" s="8"/>
      <c r="L38" s="8"/>
    </row>
    <row r="39" spans="1:12" s="3" customFormat="1" ht="15.6" customHeight="1" thickBot="1" x14ac:dyDescent="0.35">
      <c r="A39" s="18" t="s">
        <v>73</v>
      </c>
      <c r="B39" s="11">
        <v>15</v>
      </c>
      <c r="C39" s="8"/>
      <c r="D39" s="15"/>
      <c r="E39" s="15"/>
      <c r="F39" s="15"/>
      <c r="G39" s="8"/>
      <c r="H39" s="8"/>
      <c r="I39" s="8"/>
      <c r="J39" s="8"/>
      <c r="K39" s="8"/>
      <c r="L39" s="8"/>
    </row>
    <row r="40" spans="1:12" s="3" customFormat="1" ht="15.6" customHeight="1" thickBot="1" x14ac:dyDescent="0.35">
      <c r="A40" s="8"/>
      <c r="B40" s="8"/>
      <c r="C40" s="8"/>
      <c r="D40" s="150" t="s">
        <v>8</v>
      </c>
      <c r="E40" s="151"/>
      <c r="F40" s="152"/>
      <c r="G40" s="8"/>
      <c r="H40" s="147" t="s">
        <v>9</v>
      </c>
      <c r="I40" s="148"/>
      <c r="J40" s="149"/>
      <c r="K40" s="8"/>
      <c r="L40" s="8"/>
    </row>
    <row r="41" spans="1:12" s="3" customFormat="1" ht="15.6" customHeight="1" thickBot="1" x14ac:dyDescent="0.35">
      <c r="A41" s="8"/>
      <c r="B41" s="8"/>
      <c r="C41" s="8"/>
      <c r="D41" s="150" t="s">
        <v>11</v>
      </c>
      <c r="E41" s="151"/>
      <c r="F41" s="152"/>
      <c r="G41" s="8"/>
      <c r="H41" s="153" t="s">
        <v>11</v>
      </c>
      <c r="I41" s="148"/>
      <c r="J41" s="149"/>
      <c r="K41" s="8"/>
      <c r="L41" s="8"/>
    </row>
    <row r="42" spans="1:12" s="3" customFormat="1" ht="15.6" customHeight="1" thickBot="1" x14ac:dyDescent="0.35">
      <c r="A42" s="8"/>
      <c r="B42" s="8"/>
      <c r="C42" s="8"/>
      <c r="D42" s="154" t="s">
        <v>74</v>
      </c>
      <c r="E42" s="155"/>
      <c r="F42" s="156"/>
      <c r="G42" s="8"/>
      <c r="H42" s="153" t="s">
        <v>74</v>
      </c>
      <c r="I42" s="148"/>
      <c r="J42" s="149"/>
      <c r="K42" s="8"/>
      <c r="L42" s="8"/>
    </row>
    <row r="43" spans="1:12" s="3" customFormat="1" ht="15.6" customHeight="1" thickBot="1" x14ac:dyDescent="0.35">
      <c r="A43" s="8"/>
      <c r="B43" s="8"/>
      <c r="C43" s="8"/>
      <c r="D43" s="31"/>
      <c r="E43" s="31" t="s">
        <v>76</v>
      </c>
      <c r="F43" s="31" t="s">
        <v>77</v>
      </c>
      <c r="G43" s="8"/>
      <c r="H43" s="10"/>
      <c r="I43" s="7" t="s">
        <v>76</v>
      </c>
      <c r="J43" s="7" t="s">
        <v>77</v>
      </c>
      <c r="K43" s="8"/>
      <c r="L43" s="8"/>
    </row>
    <row r="44" spans="1:12" s="3" customFormat="1" ht="15.6" customHeight="1" x14ac:dyDescent="0.3">
      <c r="A44" s="8"/>
      <c r="B44" s="8"/>
      <c r="C44" s="8"/>
      <c r="D44" s="32" t="s">
        <v>16</v>
      </c>
      <c r="E44" s="55"/>
      <c r="F44" s="33"/>
      <c r="G44" s="8"/>
      <c r="H44" s="20" t="s">
        <v>17</v>
      </c>
      <c r="I44" s="51"/>
      <c r="J44" s="35"/>
      <c r="K44" s="8"/>
      <c r="L44" s="8"/>
    </row>
    <row r="45" spans="1:12" s="3" customFormat="1" ht="15.6" customHeight="1" x14ac:dyDescent="0.3">
      <c r="A45" s="8"/>
      <c r="B45" s="8"/>
      <c r="C45" s="8"/>
      <c r="D45" s="23" t="s">
        <v>19</v>
      </c>
      <c r="E45" s="47"/>
      <c r="F45" s="34"/>
      <c r="G45" s="8"/>
      <c r="H45" s="12" t="s">
        <v>20</v>
      </c>
      <c r="I45" s="52">
        <f>I53+I56</f>
        <v>6667.0675000000001</v>
      </c>
      <c r="J45" s="36"/>
      <c r="K45" s="8"/>
      <c r="L45" s="8"/>
    </row>
    <row r="46" spans="1:12" s="3" customFormat="1" ht="15.6" customHeight="1" x14ac:dyDescent="0.3">
      <c r="A46" s="8"/>
      <c r="B46" s="8"/>
      <c r="C46" s="8"/>
      <c r="D46" s="23" t="s">
        <v>22</v>
      </c>
      <c r="E46" s="47">
        <f>B4*B5/1000+B6</f>
        <v>6025</v>
      </c>
      <c r="F46" s="24"/>
      <c r="G46" s="8"/>
      <c r="H46" s="37" t="s">
        <v>23</v>
      </c>
      <c r="I46" s="53">
        <f>I45</f>
        <v>6667.0675000000001</v>
      </c>
      <c r="J46" s="38"/>
      <c r="K46" s="8"/>
      <c r="L46" s="8"/>
    </row>
    <row r="47" spans="1:12" s="3" customFormat="1" ht="15.6" customHeight="1" x14ac:dyDescent="0.3">
      <c r="A47" s="8"/>
      <c r="B47" s="8"/>
      <c r="C47" s="8"/>
      <c r="D47" s="23" t="s">
        <v>25</v>
      </c>
      <c r="E47" s="48"/>
      <c r="F47" s="24"/>
      <c r="G47" s="8"/>
      <c r="H47" s="39"/>
      <c r="I47" s="47"/>
      <c r="J47" s="40"/>
      <c r="K47" s="8"/>
      <c r="L47" s="8"/>
    </row>
    <row r="48" spans="1:12" s="3" customFormat="1" ht="15.6" customHeight="1" x14ac:dyDescent="0.3">
      <c r="A48" s="8"/>
      <c r="B48" s="8"/>
      <c r="C48" s="8"/>
      <c r="D48" s="23" t="s">
        <v>26</v>
      </c>
      <c r="E48" s="48">
        <f>E46-E47</f>
        <v>6025</v>
      </c>
      <c r="F48" s="24"/>
      <c r="G48" s="8"/>
      <c r="H48" s="39" t="s">
        <v>27</v>
      </c>
      <c r="I48" s="47"/>
      <c r="J48" s="40"/>
      <c r="K48" s="8"/>
      <c r="L48" s="8"/>
    </row>
    <row r="49" spans="1:12" s="3" customFormat="1" ht="15.6" customHeight="1" x14ac:dyDescent="0.3">
      <c r="A49" s="8"/>
      <c r="B49" s="8"/>
      <c r="C49" s="8"/>
      <c r="D49" s="23" t="s">
        <v>28</v>
      </c>
      <c r="E49" s="48"/>
      <c r="F49" s="24"/>
      <c r="G49" s="8"/>
      <c r="H49" s="39" t="s">
        <v>29</v>
      </c>
      <c r="I49" s="47"/>
      <c r="J49" s="40"/>
      <c r="K49" s="8"/>
      <c r="L49" s="8"/>
    </row>
    <row r="50" spans="1:12" s="3" customFormat="1" ht="15.6" customHeight="1" x14ac:dyDescent="0.3">
      <c r="A50" s="8"/>
      <c r="B50" s="8"/>
      <c r="C50" s="8"/>
      <c r="D50" s="23" t="s">
        <v>30</v>
      </c>
      <c r="E50" s="48">
        <f>I19*B31</f>
        <v>46.567499999999995</v>
      </c>
      <c r="F50" s="24"/>
      <c r="G50" s="8"/>
      <c r="H50" s="39" t="s">
        <v>31</v>
      </c>
      <c r="I50" s="47">
        <f>E61+I13</f>
        <v>3700</v>
      </c>
      <c r="J50" s="41"/>
      <c r="K50" s="8"/>
      <c r="L50" s="8"/>
    </row>
    <row r="51" spans="1:12" s="3" customFormat="1" ht="15.6" customHeight="1" x14ac:dyDescent="0.3">
      <c r="A51" s="8"/>
      <c r="B51" s="8"/>
      <c r="C51" s="8"/>
      <c r="D51" s="23" t="s">
        <v>32</v>
      </c>
      <c r="E51" s="48">
        <f>I16*B31</f>
        <v>27</v>
      </c>
      <c r="F51" s="24"/>
      <c r="G51" s="8"/>
      <c r="H51" s="39" t="s">
        <v>33</v>
      </c>
      <c r="I51" s="47">
        <v>0</v>
      </c>
      <c r="J51" s="41"/>
      <c r="K51" s="8"/>
      <c r="L51" s="8"/>
    </row>
    <row r="52" spans="1:12" s="3" customFormat="1" ht="15.6" customHeight="1" x14ac:dyDescent="0.3">
      <c r="A52" s="8"/>
      <c r="B52" s="8"/>
      <c r="C52" s="8"/>
      <c r="D52" s="23" t="s">
        <v>35</v>
      </c>
      <c r="E52" s="48">
        <f>E50+E51</f>
        <v>73.567499999999995</v>
      </c>
      <c r="F52" s="24"/>
      <c r="G52" s="8"/>
      <c r="H52" s="39" t="s">
        <v>36</v>
      </c>
      <c r="I52" s="47">
        <f>I50-I51</f>
        <v>3700</v>
      </c>
      <c r="J52" s="41"/>
      <c r="K52" s="8"/>
      <c r="L52" s="8"/>
    </row>
    <row r="53" spans="1:12" s="3" customFormat="1" ht="15.6" customHeight="1" x14ac:dyDescent="0.3">
      <c r="A53" s="8"/>
      <c r="B53" s="8"/>
      <c r="C53" s="8"/>
      <c r="D53" s="23" t="s">
        <v>38</v>
      </c>
      <c r="E53" s="48"/>
      <c r="F53" s="24"/>
      <c r="G53" s="8"/>
      <c r="H53" s="42" t="s">
        <v>39</v>
      </c>
      <c r="I53" s="47">
        <f>I52</f>
        <v>3700</v>
      </c>
      <c r="J53" s="41"/>
      <c r="K53" s="8"/>
      <c r="L53" s="8"/>
    </row>
    <row r="54" spans="1:12" s="3" customFormat="1" ht="15.6" customHeight="1" x14ac:dyDescent="0.3">
      <c r="A54" s="8"/>
      <c r="B54" s="8"/>
      <c r="C54" s="8"/>
      <c r="D54" s="23" t="s">
        <v>41</v>
      </c>
      <c r="E54" s="48"/>
      <c r="F54" s="24"/>
      <c r="G54" s="8"/>
      <c r="H54" s="39"/>
      <c r="I54" s="47"/>
      <c r="J54" s="40"/>
      <c r="K54" s="8"/>
      <c r="L54" s="8"/>
    </row>
    <row r="55" spans="1:12" s="3" customFormat="1" ht="15.6" customHeight="1" x14ac:dyDescent="0.3">
      <c r="A55" s="8"/>
      <c r="B55" s="8"/>
      <c r="C55" s="8"/>
      <c r="D55" s="25" t="s">
        <v>43</v>
      </c>
      <c r="E55" s="48">
        <f>E48+E52+E53+E54</f>
        <v>6098.5675000000001</v>
      </c>
      <c r="F55" s="24"/>
      <c r="G55" s="8"/>
      <c r="H55" s="39" t="s">
        <v>44</v>
      </c>
      <c r="I55" s="47">
        <f>I19+E74</f>
        <v>2967.0675000000001</v>
      </c>
      <c r="J55" s="41"/>
      <c r="K55" s="8"/>
      <c r="L55" s="8"/>
    </row>
    <row r="56" spans="1:12" s="3" customFormat="1" ht="15.6" customHeight="1" x14ac:dyDescent="0.3">
      <c r="A56" s="8"/>
      <c r="B56" s="8"/>
      <c r="C56" s="8"/>
      <c r="D56" s="26"/>
      <c r="E56" s="49"/>
      <c r="F56" s="24"/>
      <c r="G56" s="8"/>
      <c r="H56" s="42" t="s">
        <v>46</v>
      </c>
      <c r="I56" s="47">
        <f>I55</f>
        <v>2967.0675000000001</v>
      </c>
      <c r="J56" s="41"/>
      <c r="K56" s="8"/>
      <c r="L56" s="8"/>
    </row>
    <row r="57" spans="1:12" s="3" customFormat="1" ht="15.6" customHeight="1" x14ac:dyDescent="0.3">
      <c r="A57" s="8"/>
      <c r="B57" s="8"/>
      <c r="C57" s="8"/>
      <c r="D57" s="27" t="s">
        <v>48</v>
      </c>
      <c r="E57" s="49"/>
      <c r="F57" s="24"/>
      <c r="G57" s="8"/>
      <c r="H57" s="39"/>
      <c r="I57" s="47"/>
      <c r="J57" s="40"/>
      <c r="K57" s="8"/>
      <c r="L57" s="8"/>
    </row>
    <row r="58" spans="1:12" s="3" customFormat="1" ht="15.6" customHeight="1" thickBot="1" x14ac:dyDescent="0.35">
      <c r="A58" s="8"/>
      <c r="B58" s="8"/>
      <c r="C58" s="8"/>
      <c r="D58" s="26" t="s">
        <v>49</v>
      </c>
      <c r="E58" s="48">
        <v>0</v>
      </c>
      <c r="F58" s="24"/>
      <c r="G58" s="8"/>
      <c r="H58" s="43" t="s">
        <v>50</v>
      </c>
      <c r="I58" s="54">
        <f>I53+I56</f>
        <v>6667.0675000000001</v>
      </c>
      <c r="J58" s="44"/>
      <c r="K58" s="8"/>
      <c r="L58" s="8"/>
    </row>
    <row r="59" spans="1:12" s="3" customFormat="1" ht="15.6" customHeight="1" x14ac:dyDescent="0.3">
      <c r="A59" s="8"/>
      <c r="B59" s="8"/>
      <c r="C59" s="8"/>
      <c r="D59" s="26" t="s">
        <v>51</v>
      </c>
      <c r="E59" s="48">
        <v>0</v>
      </c>
      <c r="F59" s="24"/>
      <c r="G59" s="8"/>
      <c r="H59" s="8"/>
      <c r="I59" s="8"/>
      <c r="J59" s="8"/>
      <c r="K59" s="8"/>
      <c r="L59" s="8"/>
    </row>
    <row r="60" spans="1:12" s="3" customFormat="1" ht="15.6" customHeight="1" x14ac:dyDescent="0.3">
      <c r="A60" s="8"/>
      <c r="B60" s="8"/>
      <c r="C60" s="8"/>
      <c r="D60" s="26" t="s">
        <v>53</v>
      </c>
      <c r="E60" s="48"/>
      <c r="F60" s="24"/>
      <c r="G60" s="8"/>
      <c r="H60" s="8"/>
      <c r="I60" s="8"/>
      <c r="J60" s="8"/>
      <c r="K60" s="8"/>
      <c r="L60" s="8"/>
    </row>
    <row r="61" spans="1:12" s="3" customFormat="1" ht="15.6" customHeight="1" x14ac:dyDescent="0.3">
      <c r="A61" s="8"/>
      <c r="B61" s="8"/>
      <c r="C61" s="8"/>
      <c r="D61" s="26" t="s">
        <v>55</v>
      </c>
      <c r="E61" s="48">
        <f>B4*B9/1000-E24</f>
        <v>3250</v>
      </c>
      <c r="F61" s="24"/>
      <c r="G61" s="8"/>
      <c r="H61" s="8"/>
      <c r="I61" s="8"/>
      <c r="J61" s="8"/>
      <c r="K61" s="8"/>
      <c r="L61" s="8"/>
    </row>
    <row r="62" spans="1:12" s="3" customFormat="1" ht="15.6" customHeight="1" x14ac:dyDescent="0.3">
      <c r="A62" s="8"/>
      <c r="B62" s="8"/>
      <c r="C62" s="8"/>
      <c r="D62" s="26" t="s">
        <v>57</v>
      </c>
      <c r="E62" s="48">
        <v>0</v>
      </c>
      <c r="F62" s="24"/>
      <c r="G62" s="8"/>
      <c r="H62" s="8"/>
      <c r="I62" s="8"/>
      <c r="J62" s="8"/>
      <c r="K62" s="8"/>
      <c r="L62" s="8"/>
    </row>
    <row r="63" spans="1:12" s="3" customFormat="1" ht="15.6" customHeight="1" x14ac:dyDescent="0.3">
      <c r="A63" s="8"/>
      <c r="B63" s="8"/>
      <c r="C63" s="8"/>
      <c r="D63" s="26" t="s">
        <v>36</v>
      </c>
      <c r="E63" s="48">
        <f>E61-E62</f>
        <v>3250</v>
      </c>
      <c r="F63" s="24"/>
      <c r="G63" s="8"/>
      <c r="H63" s="8"/>
      <c r="I63" s="8"/>
      <c r="J63" s="8"/>
      <c r="K63" s="8"/>
      <c r="L63" s="8"/>
    </row>
    <row r="64" spans="1:12" s="3" customFormat="1" ht="15.6" customHeight="1" x14ac:dyDescent="0.3">
      <c r="A64" s="8"/>
      <c r="B64" s="8"/>
      <c r="C64" s="8"/>
      <c r="D64" s="26" t="s">
        <v>58</v>
      </c>
      <c r="E64" s="48">
        <v>0</v>
      </c>
      <c r="F64" s="24"/>
      <c r="G64" s="8"/>
      <c r="H64" s="8"/>
      <c r="I64" s="8"/>
      <c r="J64" s="8"/>
      <c r="K64" s="8"/>
      <c r="L64" s="8"/>
    </row>
    <row r="65" spans="1:12" s="3" customFormat="1" ht="15.6" customHeight="1" x14ac:dyDescent="0.3">
      <c r="A65" s="8"/>
      <c r="B65" s="8"/>
      <c r="C65" s="8"/>
      <c r="D65" s="28" t="s">
        <v>59</v>
      </c>
      <c r="E65" s="48">
        <f>E63+E64</f>
        <v>3250</v>
      </c>
      <c r="F65" s="24"/>
      <c r="G65" s="8"/>
      <c r="H65" s="8"/>
      <c r="I65" s="8"/>
      <c r="J65" s="8"/>
      <c r="K65" s="8"/>
      <c r="L65" s="8"/>
    </row>
    <row r="66" spans="1:12" s="3" customFormat="1" ht="15.6" customHeight="1" x14ac:dyDescent="0.3">
      <c r="A66" s="8"/>
      <c r="B66" s="8"/>
      <c r="C66" s="8"/>
      <c r="D66" s="26"/>
      <c r="E66" s="48"/>
      <c r="F66" s="24"/>
      <c r="G66" s="8"/>
      <c r="H66" s="8"/>
      <c r="I66" s="8"/>
      <c r="J66" s="8"/>
      <c r="K66" s="8"/>
      <c r="L66" s="8"/>
    </row>
    <row r="67" spans="1:12" s="3" customFormat="1" ht="15.6" customHeight="1" x14ac:dyDescent="0.3">
      <c r="A67" s="8"/>
      <c r="B67" s="8"/>
      <c r="C67" s="8"/>
      <c r="D67" s="27" t="s">
        <v>61</v>
      </c>
      <c r="E67" s="48"/>
      <c r="F67" s="24"/>
      <c r="G67" s="8"/>
      <c r="H67" s="8"/>
      <c r="I67" s="8"/>
      <c r="J67" s="8"/>
      <c r="K67" s="8"/>
      <c r="L67" s="8"/>
    </row>
    <row r="68" spans="1:12" s="3" customFormat="1" ht="15.6" customHeight="1" x14ac:dyDescent="0.3">
      <c r="A68" s="8"/>
      <c r="B68" s="8"/>
      <c r="C68" s="8"/>
      <c r="D68" s="26" t="s">
        <v>63</v>
      </c>
      <c r="E68" s="48">
        <f>B12*(B4*B5/1000+B6)</f>
        <v>482</v>
      </c>
      <c r="F68" s="24"/>
      <c r="G68" s="8"/>
      <c r="H68" s="8"/>
      <c r="I68" s="8"/>
      <c r="J68" s="8"/>
      <c r="K68" s="8"/>
      <c r="L68" s="8"/>
    </row>
    <row r="69" spans="1:12" s="3" customFormat="1" ht="15.6" customHeight="1" x14ac:dyDescent="0.3">
      <c r="A69" s="8"/>
      <c r="B69" s="8"/>
      <c r="C69" s="8"/>
      <c r="D69" s="26" t="s">
        <v>65</v>
      </c>
      <c r="E69" s="48">
        <v>0</v>
      </c>
      <c r="F69" s="24"/>
      <c r="G69" s="8"/>
      <c r="H69" s="8"/>
      <c r="I69" s="8"/>
      <c r="J69" s="8"/>
      <c r="K69" s="8"/>
      <c r="L69" s="8"/>
    </row>
    <row r="70" spans="1:12" s="3" customFormat="1" ht="15.6" customHeight="1" x14ac:dyDescent="0.3">
      <c r="A70" s="8"/>
      <c r="B70" s="8"/>
      <c r="C70" s="8"/>
      <c r="D70" s="26" t="s">
        <v>67</v>
      </c>
      <c r="E70" s="48">
        <f>B33</f>
        <v>25</v>
      </c>
      <c r="F70" s="24"/>
      <c r="G70" s="8"/>
      <c r="H70" s="8"/>
      <c r="I70" s="8"/>
      <c r="J70" s="8"/>
      <c r="K70" s="8"/>
      <c r="L70" s="8"/>
    </row>
    <row r="71" spans="1:12" s="3" customFormat="1" ht="15.6" customHeight="1" x14ac:dyDescent="0.3">
      <c r="A71" s="8"/>
      <c r="B71" s="8"/>
      <c r="C71" s="8"/>
      <c r="D71" s="26" t="s">
        <v>68</v>
      </c>
      <c r="E71" s="48">
        <f>B13*(B4*B5/1000+B6)</f>
        <v>150.625</v>
      </c>
      <c r="F71" s="24"/>
      <c r="G71" s="8"/>
      <c r="H71" s="8"/>
      <c r="I71" s="8"/>
      <c r="J71" s="8"/>
      <c r="K71" s="8"/>
      <c r="L71" s="8"/>
    </row>
    <row r="72" spans="1:12" s="3" customFormat="1" ht="15.6" customHeight="1" x14ac:dyDescent="0.3">
      <c r="A72" s="8"/>
      <c r="B72" s="8"/>
      <c r="C72" s="8"/>
      <c r="D72" s="28" t="s">
        <v>70</v>
      </c>
      <c r="E72" s="48">
        <f>SUM(E68:E71)</f>
        <v>657.625</v>
      </c>
      <c r="F72" s="24"/>
      <c r="G72" s="8"/>
      <c r="H72" s="8"/>
      <c r="I72" s="8"/>
      <c r="J72" s="8"/>
      <c r="K72" s="8"/>
      <c r="L72" s="8"/>
    </row>
    <row r="73" spans="1:12" s="3" customFormat="1" ht="15.6" customHeight="1" x14ac:dyDescent="0.3">
      <c r="A73" s="8"/>
      <c r="B73" s="8"/>
      <c r="C73" s="8"/>
      <c r="D73" s="26"/>
      <c r="E73" s="48"/>
      <c r="F73" s="24"/>
      <c r="G73" s="8"/>
      <c r="H73" s="8"/>
      <c r="I73" s="8"/>
      <c r="J73" s="8"/>
      <c r="K73" s="8"/>
      <c r="L73" s="8"/>
    </row>
    <row r="74" spans="1:12" s="3" customFormat="1" ht="15.6" customHeight="1" thickBot="1" x14ac:dyDescent="0.35">
      <c r="A74" s="8"/>
      <c r="B74" s="8"/>
      <c r="C74" s="8"/>
      <c r="D74" s="29" t="s">
        <v>71</v>
      </c>
      <c r="E74" s="50">
        <f>E55-E65-E72</f>
        <v>2190.9425000000001</v>
      </c>
      <c r="F74" s="30"/>
      <c r="G74" s="8"/>
      <c r="H74" s="8"/>
      <c r="I74" s="8"/>
      <c r="J74" s="8"/>
      <c r="K74" s="8"/>
      <c r="L74" s="8"/>
    </row>
    <row r="75" spans="1:1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2" s="5" customFormat="1" x14ac:dyDescent="0.25"/>
    <row r="77" spans="1:12" s="5" customFormat="1" x14ac:dyDescent="0.25"/>
    <row r="78" spans="1:12" s="5" customFormat="1" x14ac:dyDescent="0.25"/>
  </sheetData>
  <mergeCells count="18">
    <mergeCell ref="D5:F5"/>
    <mergeCell ref="H5:J5"/>
    <mergeCell ref="A3:B3"/>
    <mergeCell ref="D3:F3"/>
    <mergeCell ref="H3:J3"/>
    <mergeCell ref="D4:F4"/>
    <mergeCell ref="H4:J4"/>
    <mergeCell ref="A14:B14"/>
    <mergeCell ref="A15:B15"/>
    <mergeCell ref="A29:B29"/>
    <mergeCell ref="A34:B34"/>
    <mergeCell ref="A35:B35"/>
    <mergeCell ref="H40:J40"/>
    <mergeCell ref="D41:F41"/>
    <mergeCell ref="H41:J41"/>
    <mergeCell ref="D42:F42"/>
    <mergeCell ref="H42:J42"/>
    <mergeCell ref="D40:F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EAC1-502F-4ED8-9B6F-0C51854CEF84}">
  <dimension ref="A1:J123"/>
  <sheetViews>
    <sheetView workbookViewId="0"/>
  </sheetViews>
  <sheetFormatPr defaultColWidth="8.88671875" defaultRowHeight="14.4" x14ac:dyDescent="0.3"/>
  <cols>
    <col min="1" max="1" width="36.44140625" customWidth="1"/>
    <col min="2" max="2" width="26.88671875" customWidth="1"/>
    <col min="3" max="3" width="28.109375" customWidth="1"/>
    <col min="4" max="4" width="8.88671875" style="2" customWidth="1"/>
    <col min="5" max="7" width="28.109375" style="2" customWidth="1"/>
    <col min="8" max="8" width="30.33203125" style="2" customWidth="1"/>
    <col min="9" max="9" width="28.109375" style="2" customWidth="1"/>
    <col min="10" max="10" width="24.44140625" style="2" customWidth="1"/>
  </cols>
  <sheetData>
    <row r="1" spans="1:10" s="57" customFormat="1" ht="17.399999999999999" x14ac:dyDescent="0.3">
      <c r="A1" s="4" t="s">
        <v>81</v>
      </c>
      <c r="D1" s="5"/>
      <c r="E1" s="5"/>
      <c r="F1" s="5"/>
      <c r="G1" s="5"/>
      <c r="H1" s="5"/>
      <c r="I1" s="5"/>
      <c r="J1" s="5"/>
    </row>
    <row r="2" spans="1:10" s="57" customFormat="1" ht="15.6" customHeight="1" thickBot="1" x14ac:dyDescent="0.35">
      <c r="A2" s="4"/>
      <c r="D2" s="5"/>
      <c r="E2" s="5"/>
      <c r="F2" s="5"/>
      <c r="G2" s="5"/>
      <c r="H2" s="5"/>
      <c r="I2" s="5"/>
      <c r="J2" s="5"/>
    </row>
    <row r="3" spans="1:10" s="57" customFormat="1" ht="15.6" customHeight="1" thickBot="1" x14ac:dyDescent="0.35">
      <c r="A3" s="159" t="s">
        <v>7</v>
      </c>
      <c r="B3" s="160"/>
      <c r="C3" s="6"/>
      <c r="D3" s="5"/>
      <c r="E3" s="5"/>
      <c r="F3" s="5"/>
      <c r="G3" s="5"/>
      <c r="H3" s="5"/>
      <c r="I3" s="5"/>
      <c r="J3" s="5"/>
    </row>
    <row r="4" spans="1:10" s="57" customFormat="1" ht="15.6" customHeight="1" x14ac:dyDescent="0.3">
      <c r="A4" s="12" t="s">
        <v>10</v>
      </c>
      <c r="B4" s="13">
        <v>500000</v>
      </c>
      <c r="D4" s="5"/>
      <c r="E4" s="5"/>
      <c r="F4" s="5"/>
      <c r="G4" s="5"/>
      <c r="H4" s="5"/>
      <c r="I4" s="5"/>
      <c r="J4" s="5"/>
    </row>
    <row r="5" spans="1:10" s="57" customFormat="1" ht="15.6" customHeight="1" x14ac:dyDescent="0.3">
      <c r="A5" s="12" t="s">
        <v>12</v>
      </c>
      <c r="B5" s="14">
        <v>12</v>
      </c>
      <c r="D5" s="5"/>
      <c r="E5" s="5"/>
      <c r="F5" s="5"/>
      <c r="G5" s="5"/>
      <c r="H5" s="5"/>
      <c r="I5" s="5"/>
      <c r="J5" s="5"/>
    </row>
    <row r="6" spans="1:10" s="57" customFormat="1" ht="15.6" customHeight="1" x14ac:dyDescent="0.3">
      <c r="A6" s="12" t="s">
        <v>5</v>
      </c>
      <c r="B6" s="14">
        <v>25</v>
      </c>
      <c r="D6" s="5"/>
      <c r="E6" s="5"/>
      <c r="F6" s="5"/>
      <c r="G6" s="5"/>
      <c r="H6" s="5"/>
      <c r="I6" s="5"/>
      <c r="J6" s="5"/>
    </row>
    <row r="7" spans="1:10" s="57" customFormat="1" ht="15.6" customHeight="1" x14ac:dyDescent="0.3">
      <c r="A7" s="12" t="s">
        <v>15</v>
      </c>
      <c r="B7" s="14"/>
      <c r="D7" s="5"/>
      <c r="E7" s="5"/>
      <c r="F7" s="5"/>
      <c r="G7" s="5"/>
      <c r="H7" s="5"/>
      <c r="I7" s="5"/>
      <c r="J7" s="5"/>
    </row>
    <row r="8" spans="1:10" s="57" customFormat="1" ht="15.6" customHeight="1" x14ac:dyDescent="0.3">
      <c r="A8" s="12" t="s">
        <v>18</v>
      </c>
      <c r="B8" s="14">
        <v>0.9</v>
      </c>
      <c r="D8" s="5"/>
      <c r="E8" s="5"/>
      <c r="F8" s="5"/>
      <c r="G8" s="5"/>
      <c r="H8" s="5"/>
      <c r="I8" s="5"/>
      <c r="J8" s="5"/>
    </row>
    <row r="9" spans="1:10" s="57" customFormat="1" ht="15.6" customHeight="1" x14ac:dyDescent="0.3">
      <c r="A9" s="12" t="s">
        <v>21</v>
      </c>
      <c r="B9" s="14">
        <v>7.4</v>
      </c>
      <c r="D9" s="5"/>
      <c r="E9" s="5"/>
      <c r="F9" s="5"/>
      <c r="G9" s="5"/>
      <c r="H9" s="5"/>
      <c r="I9" s="5"/>
      <c r="J9" s="5"/>
    </row>
    <row r="10" spans="1:10" s="57" customFormat="1" ht="15.6" customHeight="1" x14ac:dyDescent="0.3">
      <c r="A10" s="12" t="s">
        <v>24</v>
      </c>
      <c r="B10" s="14"/>
      <c r="D10" s="5"/>
      <c r="E10" s="5"/>
      <c r="F10" s="5"/>
      <c r="G10" s="5"/>
      <c r="H10" s="5"/>
      <c r="I10" s="5"/>
      <c r="J10" s="5"/>
    </row>
    <row r="11" spans="1:10" s="57" customFormat="1" ht="15.6" customHeight="1" x14ac:dyDescent="0.3">
      <c r="A11" s="12" t="s">
        <v>18</v>
      </c>
      <c r="B11" s="16">
        <v>0.85</v>
      </c>
      <c r="D11" s="5"/>
      <c r="E11" s="5"/>
      <c r="F11" s="5"/>
      <c r="G11" s="5"/>
      <c r="H11" s="5"/>
      <c r="I11" s="5"/>
      <c r="J11" s="5"/>
    </row>
    <row r="12" spans="1:10" s="57" customFormat="1" ht="15.6" customHeight="1" x14ac:dyDescent="0.3">
      <c r="A12" s="12" t="s">
        <v>21</v>
      </c>
      <c r="B12" s="16">
        <v>0.08</v>
      </c>
      <c r="D12" s="5"/>
      <c r="E12" s="5"/>
      <c r="F12" s="5"/>
      <c r="G12" s="5"/>
      <c r="H12" s="5"/>
      <c r="I12" s="5"/>
      <c r="J12" s="5"/>
    </row>
    <row r="13" spans="1:10" s="57" customFormat="1" ht="15.6" customHeight="1" thickBot="1" x14ac:dyDescent="0.35">
      <c r="A13" s="12" t="s">
        <v>6</v>
      </c>
      <c r="B13" s="17">
        <v>2.5000000000000001E-2</v>
      </c>
      <c r="D13" s="5"/>
      <c r="E13" s="5"/>
      <c r="F13" s="5"/>
      <c r="G13" s="5"/>
      <c r="H13" s="5"/>
      <c r="I13" s="5"/>
      <c r="J13" s="5"/>
    </row>
    <row r="14" spans="1:10" s="57" customFormat="1" ht="15.6" customHeight="1" thickBot="1" x14ac:dyDescent="0.35">
      <c r="A14" s="157"/>
      <c r="B14" s="158"/>
      <c r="D14" s="5"/>
      <c r="E14" s="5"/>
      <c r="F14" s="5"/>
      <c r="G14" s="5"/>
      <c r="H14" s="5"/>
      <c r="I14" s="5"/>
      <c r="J14" s="5"/>
    </row>
    <row r="15" spans="1:10" s="57" customFormat="1" ht="15.6" customHeight="1" thickBot="1" x14ac:dyDescent="0.35">
      <c r="A15" s="159" t="s">
        <v>34</v>
      </c>
      <c r="B15" s="160"/>
      <c r="D15" s="5"/>
      <c r="E15" s="5"/>
      <c r="F15" s="5"/>
      <c r="G15" s="5"/>
      <c r="H15" s="5"/>
      <c r="I15" s="5"/>
      <c r="J15" s="5"/>
    </row>
    <row r="16" spans="1:10" s="57" customFormat="1" ht="15.6" customHeight="1" x14ac:dyDescent="0.3">
      <c r="A16" s="20" t="s">
        <v>37</v>
      </c>
      <c r="B16" s="56">
        <v>100000</v>
      </c>
      <c r="D16" s="5"/>
      <c r="E16" s="5"/>
      <c r="F16" s="5"/>
      <c r="G16" s="5"/>
      <c r="H16" s="5"/>
      <c r="I16" s="5"/>
      <c r="J16" s="5"/>
    </row>
    <row r="17" spans="1:10" s="57" customFormat="1" ht="15.6" customHeight="1" x14ac:dyDescent="0.3">
      <c r="A17" s="12" t="s">
        <v>40</v>
      </c>
      <c r="B17" s="14"/>
      <c r="D17" s="5"/>
      <c r="E17" s="5"/>
      <c r="F17" s="5"/>
      <c r="G17" s="5"/>
      <c r="H17" s="5"/>
      <c r="I17" s="5"/>
      <c r="J17" s="5"/>
    </row>
    <row r="18" spans="1:10" s="57" customFormat="1" ht="15.6" customHeight="1" x14ac:dyDescent="0.3">
      <c r="A18" s="12" t="s">
        <v>42</v>
      </c>
      <c r="B18" s="14">
        <v>0.55000000000000004</v>
      </c>
      <c r="D18" s="5"/>
      <c r="E18" s="5"/>
      <c r="F18" s="5"/>
      <c r="G18" s="5"/>
      <c r="H18" s="5"/>
      <c r="I18" s="5"/>
      <c r="J18" s="5"/>
    </row>
    <row r="19" spans="1:10" s="57" customFormat="1" ht="15.6" customHeight="1" x14ac:dyDescent="0.3">
      <c r="A19" s="12" t="s">
        <v>45</v>
      </c>
      <c r="B19" s="14">
        <v>0.66</v>
      </c>
      <c r="D19" s="5"/>
      <c r="E19" s="5"/>
      <c r="F19" s="5"/>
      <c r="G19" s="5"/>
      <c r="H19" s="5"/>
      <c r="I19" s="5"/>
      <c r="J19" s="5"/>
    </row>
    <row r="20" spans="1:10" s="57" customFormat="1" ht="15.6" customHeight="1" x14ac:dyDescent="0.3">
      <c r="A20" s="12" t="s">
        <v>47</v>
      </c>
      <c r="B20" s="14"/>
      <c r="D20" s="5"/>
      <c r="E20" s="5"/>
      <c r="F20" s="5"/>
      <c r="G20" s="5"/>
      <c r="H20" s="5"/>
      <c r="I20" s="5"/>
      <c r="J20" s="5"/>
    </row>
    <row r="21" spans="1:10" s="57" customFormat="1" ht="15.6" customHeight="1" x14ac:dyDescent="0.3">
      <c r="A21" s="12" t="s">
        <v>42</v>
      </c>
      <c r="B21" s="14">
        <v>0.92</v>
      </c>
      <c r="D21" s="5"/>
      <c r="E21" s="5"/>
      <c r="F21" s="5"/>
      <c r="G21" s="5"/>
      <c r="H21" s="5"/>
      <c r="I21" s="5"/>
      <c r="J21" s="5"/>
    </row>
    <row r="22" spans="1:10" s="57" customFormat="1" ht="15.6" customHeight="1" x14ac:dyDescent="0.3">
      <c r="A22" s="12" t="s">
        <v>45</v>
      </c>
      <c r="B22" s="14">
        <v>0.98</v>
      </c>
      <c r="D22" s="5"/>
      <c r="E22" s="5"/>
      <c r="F22" s="5"/>
      <c r="G22" s="5"/>
      <c r="H22" s="5"/>
      <c r="I22" s="5"/>
      <c r="J22" s="5"/>
    </row>
    <row r="23" spans="1:10" s="57" customFormat="1" ht="15.6" customHeight="1" thickBot="1" x14ac:dyDescent="0.35">
      <c r="A23" s="18" t="s">
        <v>52</v>
      </c>
      <c r="B23" s="11">
        <v>10</v>
      </c>
      <c r="D23" s="5"/>
      <c r="E23" s="5"/>
      <c r="F23" s="5"/>
      <c r="G23" s="5"/>
      <c r="H23" s="5"/>
      <c r="I23" s="5"/>
      <c r="J23" s="5"/>
    </row>
    <row r="24" spans="1:10" s="57" customFormat="1" ht="15.6" customHeight="1" x14ac:dyDescent="0.3">
      <c r="A24" s="12" t="s">
        <v>54</v>
      </c>
      <c r="B24" s="16">
        <v>0.75</v>
      </c>
      <c r="D24" s="5"/>
      <c r="E24" s="5"/>
      <c r="F24" s="5"/>
      <c r="G24" s="5"/>
      <c r="H24" s="5"/>
      <c r="I24" s="5"/>
      <c r="J24" s="5"/>
    </row>
    <row r="25" spans="1:10" s="57" customFormat="1" ht="15.6" customHeight="1" x14ac:dyDescent="0.3">
      <c r="A25" s="12" t="s">
        <v>56</v>
      </c>
      <c r="B25" s="16"/>
      <c r="D25" s="5"/>
      <c r="E25" s="5"/>
      <c r="F25" s="5"/>
      <c r="G25" s="5"/>
      <c r="H25" s="5"/>
      <c r="I25" s="5"/>
      <c r="J25" s="5"/>
    </row>
    <row r="26" spans="1:10" s="57" customFormat="1" ht="15.6" customHeight="1" x14ac:dyDescent="0.3">
      <c r="A26" s="12" t="s">
        <v>42</v>
      </c>
      <c r="B26" s="16">
        <v>0.95</v>
      </c>
      <c r="D26" s="5"/>
      <c r="E26" s="5"/>
      <c r="F26" s="5"/>
      <c r="G26" s="5"/>
      <c r="H26" s="5"/>
      <c r="I26" s="5"/>
      <c r="J26" s="5"/>
    </row>
    <row r="27" spans="1:10" s="57" customFormat="1" ht="15.6" customHeight="1" x14ac:dyDescent="0.3">
      <c r="A27" s="12" t="s">
        <v>45</v>
      </c>
      <c r="B27" s="16">
        <v>0.1</v>
      </c>
      <c r="D27" s="5"/>
      <c r="E27" s="5"/>
      <c r="F27" s="5"/>
      <c r="G27" s="5"/>
      <c r="H27" s="5"/>
      <c r="I27" s="5"/>
      <c r="J27" s="5"/>
    </row>
    <row r="28" spans="1:10" s="57" customFormat="1" ht="15.6" customHeight="1" thickBot="1" x14ac:dyDescent="0.35">
      <c r="A28" s="18"/>
      <c r="B28" s="11"/>
      <c r="D28" s="5"/>
      <c r="E28" s="5"/>
      <c r="F28" s="5"/>
      <c r="G28" s="5"/>
      <c r="H28" s="5"/>
      <c r="I28" s="5"/>
      <c r="J28" s="5"/>
    </row>
    <row r="29" spans="1:10" s="57" customFormat="1" ht="15.6" customHeight="1" thickBot="1" x14ac:dyDescent="0.35">
      <c r="A29" s="159" t="s">
        <v>14</v>
      </c>
      <c r="B29" s="160"/>
      <c r="D29" s="5"/>
      <c r="E29" s="5"/>
      <c r="F29" s="5"/>
      <c r="G29" s="5"/>
      <c r="H29" s="5"/>
      <c r="I29" s="5"/>
      <c r="J29" s="5"/>
    </row>
    <row r="30" spans="1:10" s="57" customFormat="1" ht="15.6" customHeight="1" x14ac:dyDescent="0.3">
      <c r="A30" s="12" t="s">
        <v>60</v>
      </c>
      <c r="B30" s="13">
        <v>800</v>
      </c>
      <c r="D30" s="5"/>
      <c r="E30" s="5"/>
      <c r="F30" s="5"/>
      <c r="G30" s="5"/>
      <c r="H30" s="5"/>
      <c r="I30" s="5"/>
      <c r="J30" s="5"/>
    </row>
    <row r="31" spans="1:10" s="57" customFormat="1" ht="15.6" customHeight="1" x14ac:dyDescent="0.3">
      <c r="A31" s="12" t="s">
        <v>62</v>
      </c>
      <c r="B31" s="16">
        <v>0.06</v>
      </c>
      <c r="D31" s="5"/>
      <c r="E31" s="5"/>
      <c r="F31" s="5"/>
      <c r="G31" s="5"/>
      <c r="H31" s="5"/>
      <c r="I31" s="5"/>
      <c r="J31" s="5"/>
    </row>
    <row r="32" spans="1:10" s="57" customFormat="1" ht="15.6" customHeight="1" x14ac:dyDescent="0.3">
      <c r="A32" s="12" t="s">
        <v>64</v>
      </c>
      <c r="B32" s="14">
        <v>350</v>
      </c>
      <c r="D32" s="5"/>
      <c r="E32" s="5"/>
      <c r="F32" s="5"/>
      <c r="G32" s="5"/>
      <c r="H32" s="5"/>
      <c r="I32" s="5"/>
      <c r="J32" s="5"/>
    </row>
    <row r="33" spans="1:10" s="57" customFormat="1" ht="15.6" customHeight="1" thickBot="1" x14ac:dyDescent="0.35">
      <c r="A33" s="18" t="s">
        <v>66</v>
      </c>
      <c r="B33" s="11">
        <v>25</v>
      </c>
      <c r="D33" s="5"/>
      <c r="E33" s="5"/>
      <c r="F33" s="5"/>
      <c r="G33" s="5"/>
      <c r="H33" s="5"/>
      <c r="I33" s="5"/>
      <c r="J33" s="5"/>
    </row>
    <row r="34" spans="1:10" s="57" customFormat="1" ht="15.6" customHeight="1" thickBot="1" x14ac:dyDescent="0.35">
      <c r="A34" s="157"/>
      <c r="B34" s="158"/>
      <c r="D34" s="5"/>
      <c r="E34" s="5"/>
      <c r="F34" s="5"/>
      <c r="G34" s="5"/>
      <c r="H34" s="5"/>
      <c r="I34" s="5"/>
      <c r="J34" s="5"/>
    </row>
    <row r="35" spans="1:10" s="57" customFormat="1" ht="15.6" customHeight="1" thickBot="1" x14ac:dyDescent="0.35">
      <c r="A35" s="159" t="s">
        <v>69</v>
      </c>
      <c r="B35" s="160"/>
      <c r="D35" s="5"/>
      <c r="E35" s="5"/>
      <c r="F35" s="5"/>
      <c r="G35" s="5"/>
      <c r="H35" s="5"/>
      <c r="I35" s="5"/>
      <c r="J35" s="5"/>
    </row>
    <row r="36" spans="1:10" s="57" customFormat="1" ht="15.6" customHeight="1" x14ac:dyDescent="0.3">
      <c r="A36" s="12" t="s">
        <v>60</v>
      </c>
      <c r="B36" s="13">
        <v>1000</v>
      </c>
      <c r="D36" s="5"/>
      <c r="E36" s="5"/>
      <c r="F36" s="5"/>
      <c r="G36" s="5"/>
      <c r="H36" s="5"/>
      <c r="I36" s="5"/>
      <c r="J36" s="5"/>
    </row>
    <row r="37" spans="1:10" s="57" customFormat="1" ht="15.6" customHeight="1" x14ac:dyDescent="0.3">
      <c r="A37" s="12" t="s">
        <v>62</v>
      </c>
      <c r="B37" s="16">
        <v>0.06</v>
      </c>
      <c r="D37" s="5"/>
      <c r="E37" s="5"/>
      <c r="F37" s="5"/>
      <c r="G37" s="5"/>
      <c r="H37" s="5"/>
      <c r="I37" s="5"/>
      <c r="J37" s="5"/>
    </row>
    <row r="38" spans="1:10" s="57" customFormat="1" ht="15.6" customHeight="1" x14ac:dyDescent="0.3">
      <c r="A38" s="12" t="s">
        <v>72</v>
      </c>
      <c r="B38" s="14">
        <v>30</v>
      </c>
      <c r="D38" s="5"/>
      <c r="E38" s="5"/>
      <c r="F38" s="5"/>
      <c r="G38" s="5"/>
      <c r="H38" s="5"/>
      <c r="I38" s="5"/>
      <c r="J38" s="5"/>
    </row>
    <row r="39" spans="1:10" s="57" customFormat="1" ht="15.6" customHeight="1" thickBot="1" x14ac:dyDescent="0.35">
      <c r="A39" s="18" t="s">
        <v>73</v>
      </c>
      <c r="B39" s="11">
        <v>15</v>
      </c>
      <c r="D39" s="5"/>
      <c r="E39" s="5"/>
      <c r="F39" s="5"/>
      <c r="G39" s="5"/>
      <c r="H39" s="5"/>
      <c r="I39" s="5"/>
      <c r="J39" s="5"/>
    </row>
    <row r="40" spans="1:10" s="57" customFormat="1" ht="15.6" customHeight="1" x14ac:dyDescent="0.3">
      <c r="A40" s="6"/>
      <c r="B40" s="6"/>
      <c r="D40" s="5"/>
      <c r="E40" s="5"/>
      <c r="F40" s="5"/>
      <c r="G40" s="5"/>
      <c r="H40" s="5"/>
      <c r="I40" s="5"/>
      <c r="J40" s="5"/>
    </row>
    <row r="41" spans="1:10" s="57" customFormat="1" ht="15.6" customHeight="1" x14ac:dyDescent="0.3">
      <c r="A41" s="9" t="s">
        <v>83</v>
      </c>
      <c r="B41" s="6"/>
      <c r="D41" s="5"/>
      <c r="E41" s="5"/>
      <c r="F41" s="5"/>
      <c r="G41" s="5"/>
      <c r="H41" s="5"/>
      <c r="I41" s="5"/>
      <c r="J41" s="5"/>
    </row>
    <row r="42" spans="1:10" s="57" customFormat="1" ht="15.6" customHeight="1" x14ac:dyDescent="0.3">
      <c r="A42" s="9"/>
      <c r="B42" s="6"/>
      <c r="D42" s="5"/>
      <c r="E42" s="5"/>
      <c r="F42" s="5"/>
      <c r="G42" s="5"/>
      <c r="H42" s="5"/>
      <c r="I42" s="5"/>
      <c r="J42" s="5"/>
    </row>
    <row r="44" spans="1:10" ht="15.6" x14ac:dyDescent="0.3">
      <c r="A44" s="1" t="s">
        <v>0</v>
      </c>
    </row>
    <row r="45" spans="1:10" x14ac:dyDescent="0.3">
      <c r="A45" s="2"/>
    </row>
    <row r="46" spans="1:10" x14ac:dyDescent="0.3">
      <c r="A46" s="2" t="s">
        <v>84</v>
      </c>
      <c r="B46" s="2"/>
      <c r="C46" s="2"/>
    </row>
    <row r="47" spans="1:10" ht="15" thickBot="1" x14ac:dyDescent="0.35">
      <c r="A47" s="2"/>
      <c r="B47" s="2"/>
      <c r="C47" s="2"/>
    </row>
    <row r="48" spans="1:10" ht="16.2" thickBot="1" x14ac:dyDescent="0.35">
      <c r="A48" s="172" t="s">
        <v>8</v>
      </c>
      <c r="B48" s="170"/>
      <c r="C48" s="171"/>
      <c r="D48" s="3"/>
      <c r="E48" s="169" t="s">
        <v>9</v>
      </c>
      <c r="F48" s="170"/>
      <c r="G48" s="171"/>
    </row>
    <row r="49" spans="1:7" ht="16.2" thickBot="1" x14ac:dyDescent="0.35">
      <c r="A49" s="172" t="s">
        <v>79</v>
      </c>
      <c r="B49" s="170"/>
      <c r="C49" s="171"/>
      <c r="D49" s="3"/>
      <c r="E49" s="172" t="s">
        <v>79</v>
      </c>
      <c r="F49" s="170"/>
      <c r="G49" s="171"/>
    </row>
    <row r="50" spans="1:7" ht="16.2" thickBot="1" x14ac:dyDescent="0.35">
      <c r="A50" s="169" t="s">
        <v>13</v>
      </c>
      <c r="B50" s="173"/>
      <c r="C50" s="174"/>
      <c r="D50" s="3"/>
      <c r="E50" s="172" t="s">
        <v>13</v>
      </c>
      <c r="F50" s="170"/>
      <c r="G50" s="171"/>
    </row>
    <row r="51" spans="1:7" ht="16.2" thickBot="1" x14ac:dyDescent="0.35">
      <c r="A51" s="58"/>
      <c r="B51" s="58" t="s">
        <v>76</v>
      </c>
      <c r="C51" s="58" t="s">
        <v>77</v>
      </c>
      <c r="D51" s="3"/>
      <c r="E51" s="59"/>
      <c r="F51" s="58" t="s">
        <v>76</v>
      </c>
      <c r="G51" s="58" t="s">
        <v>77</v>
      </c>
    </row>
    <row r="52" spans="1:7" ht="15.6" x14ac:dyDescent="0.3">
      <c r="A52" s="60" t="s">
        <v>16</v>
      </c>
      <c r="B52" s="61"/>
      <c r="C52" s="62"/>
      <c r="D52" s="3"/>
      <c r="E52" s="60" t="s">
        <v>17</v>
      </c>
      <c r="F52" s="63"/>
      <c r="G52" s="64"/>
    </row>
    <row r="53" spans="1:7" ht="15.6" x14ac:dyDescent="0.3">
      <c r="A53" s="65" t="s">
        <v>19</v>
      </c>
      <c r="B53" s="66"/>
      <c r="C53" s="67"/>
      <c r="D53" s="3"/>
      <c r="E53" s="65" t="s">
        <v>20</v>
      </c>
      <c r="F53" s="68"/>
      <c r="G53" s="69"/>
    </row>
    <row r="54" spans="1:7" ht="15.6" x14ac:dyDescent="0.3">
      <c r="A54" s="70" t="s">
        <v>22</v>
      </c>
      <c r="B54" s="71"/>
      <c r="C54" s="72"/>
      <c r="D54" s="3"/>
      <c r="E54" s="73" t="s">
        <v>23</v>
      </c>
      <c r="F54" s="74"/>
      <c r="G54" s="75"/>
    </row>
    <row r="55" spans="1:7" ht="15.6" x14ac:dyDescent="0.3">
      <c r="A55" s="70" t="s">
        <v>25</v>
      </c>
      <c r="B55" s="76"/>
      <c r="C55" s="72"/>
      <c r="D55" s="3"/>
      <c r="E55" s="77"/>
      <c r="F55" s="71"/>
      <c r="G55" s="78"/>
    </row>
    <row r="56" spans="1:7" ht="15.6" x14ac:dyDescent="0.3">
      <c r="A56" s="70" t="s">
        <v>26</v>
      </c>
      <c r="B56" s="76"/>
      <c r="C56" s="72"/>
      <c r="D56" s="3"/>
      <c r="E56" s="77" t="s">
        <v>27</v>
      </c>
      <c r="F56" s="71"/>
      <c r="G56" s="78"/>
    </row>
    <row r="57" spans="1:7" ht="15.6" x14ac:dyDescent="0.3">
      <c r="A57" s="70" t="s">
        <v>28</v>
      </c>
      <c r="B57" s="76"/>
      <c r="C57" s="72"/>
      <c r="D57" s="3"/>
      <c r="E57" s="77" t="s">
        <v>29</v>
      </c>
      <c r="F57" s="71"/>
      <c r="G57" s="78"/>
    </row>
    <row r="58" spans="1:7" ht="15.6" x14ac:dyDescent="0.3">
      <c r="A58" s="70" t="s">
        <v>30</v>
      </c>
      <c r="B58" s="76"/>
      <c r="C58" s="72"/>
      <c r="D58" s="3"/>
      <c r="E58" s="77" t="s">
        <v>31</v>
      </c>
      <c r="F58" s="71"/>
      <c r="G58" s="79"/>
    </row>
    <row r="59" spans="1:7" ht="15.6" x14ac:dyDescent="0.3">
      <c r="A59" s="70" t="s">
        <v>32</v>
      </c>
      <c r="B59" s="76"/>
      <c r="C59" s="72"/>
      <c r="D59" s="3"/>
      <c r="E59" s="77" t="s">
        <v>33</v>
      </c>
      <c r="F59" s="71"/>
      <c r="G59" s="79"/>
    </row>
    <row r="60" spans="1:7" ht="15.6" x14ac:dyDescent="0.3">
      <c r="A60" s="70" t="s">
        <v>35</v>
      </c>
      <c r="B60" s="76"/>
      <c r="C60" s="72"/>
      <c r="D60" s="3"/>
      <c r="E60" s="77" t="s">
        <v>36</v>
      </c>
      <c r="F60" s="71"/>
      <c r="G60" s="79"/>
    </row>
    <row r="61" spans="1:7" ht="15.6" x14ac:dyDescent="0.3">
      <c r="A61" s="70" t="s">
        <v>38</v>
      </c>
      <c r="B61" s="76"/>
      <c r="C61" s="72"/>
      <c r="D61" s="3"/>
      <c r="E61" s="80" t="s">
        <v>39</v>
      </c>
      <c r="F61" s="71"/>
      <c r="G61" s="79"/>
    </row>
    <row r="62" spans="1:7" ht="15.6" x14ac:dyDescent="0.3">
      <c r="A62" s="70" t="s">
        <v>41</v>
      </c>
      <c r="B62" s="76"/>
      <c r="C62" s="72"/>
      <c r="D62" s="3"/>
      <c r="E62" s="77"/>
      <c r="F62" s="71"/>
      <c r="G62" s="78"/>
    </row>
    <row r="63" spans="1:7" ht="15.6" x14ac:dyDescent="0.3">
      <c r="A63" s="81" t="s">
        <v>43</v>
      </c>
      <c r="B63" s="76"/>
      <c r="C63" s="72"/>
      <c r="D63" s="3"/>
      <c r="E63" s="77" t="s">
        <v>44</v>
      </c>
      <c r="F63" s="71"/>
      <c r="G63" s="79"/>
    </row>
    <row r="64" spans="1:7" ht="15.6" x14ac:dyDescent="0.3">
      <c r="A64" s="82"/>
      <c r="B64" s="83"/>
      <c r="C64" s="72"/>
      <c r="D64" s="3"/>
      <c r="E64" s="80" t="s">
        <v>46</v>
      </c>
      <c r="F64" s="71"/>
      <c r="G64" s="79"/>
    </row>
    <row r="65" spans="1:7" ht="15.6" x14ac:dyDescent="0.3">
      <c r="A65" s="84" t="s">
        <v>48</v>
      </c>
      <c r="B65" s="83"/>
      <c r="C65" s="72"/>
      <c r="D65" s="3"/>
      <c r="E65" s="77"/>
      <c r="F65" s="71"/>
      <c r="G65" s="78"/>
    </row>
    <row r="66" spans="1:7" ht="16.2" thickBot="1" x14ac:dyDescent="0.35">
      <c r="A66" s="82" t="s">
        <v>49</v>
      </c>
      <c r="B66" s="76"/>
      <c r="C66" s="72"/>
      <c r="D66" s="3"/>
      <c r="E66" s="85" t="s">
        <v>50</v>
      </c>
      <c r="F66" s="86"/>
      <c r="G66" s="87"/>
    </row>
    <row r="67" spans="1:7" ht="15.6" x14ac:dyDescent="0.3">
      <c r="A67" s="82" t="s">
        <v>51</v>
      </c>
      <c r="B67" s="76"/>
      <c r="C67" s="72"/>
      <c r="D67" s="3"/>
      <c r="E67" s="3"/>
      <c r="F67" s="3"/>
      <c r="G67" s="3"/>
    </row>
    <row r="68" spans="1:7" ht="15.6" x14ac:dyDescent="0.3">
      <c r="A68" s="82" t="s">
        <v>53</v>
      </c>
      <c r="B68" s="76"/>
      <c r="C68" s="72"/>
      <c r="D68" s="3"/>
      <c r="E68" s="3"/>
      <c r="F68" s="3"/>
      <c r="G68" s="3"/>
    </row>
    <row r="69" spans="1:7" ht="15.6" x14ac:dyDescent="0.3">
      <c r="A69" s="82" t="s">
        <v>55</v>
      </c>
      <c r="B69" s="76"/>
      <c r="C69" s="72"/>
      <c r="D69" s="3"/>
      <c r="E69" s="3"/>
      <c r="F69" s="3"/>
      <c r="G69" s="3"/>
    </row>
    <row r="70" spans="1:7" ht="15.6" x14ac:dyDescent="0.3">
      <c r="A70" s="82" t="s">
        <v>57</v>
      </c>
      <c r="B70" s="76"/>
      <c r="C70" s="72"/>
      <c r="D70" s="3"/>
      <c r="E70" s="3"/>
      <c r="F70" s="3"/>
      <c r="G70" s="3"/>
    </row>
    <row r="71" spans="1:7" ht="15.6" x14ac:dyDescent="0.3">
      <c r="A71" s="82" t="s">
        <v>36</v>
      </c>
      <c r="B71" s="76"/>
      <c r="C71" s="72"/>
      <c r="D71" s="3"/>
      <c r="E71" s="3"/>
      <c r="F71" s="3"/>
      <c r="G71" s="3"/>
    </row>
    <row r="72" spans="1:7" ht="15.6" x14ac:dyDescent="0.3">
      <c r="A72" s="82" t="s">
        <v>58</v>
      </c>
      <c r="B72" s="76"/>
      <c r="C72" s="72"/>
      <c r="D72" s="3"/>
      <c r="E72" s="3"/>
      <c r="F72" s="3"/>
      <c r="G72" s="3"/>
    </row>
    <row r="73" spans="1:7" ht="15.6" x14ac:dyDescent="0.3">
      <c r="A73" s="88" t="s">
        <v>59</v>
      </c>
      <c r="B73" s="76"/>
      <c r="C73" s="72"/>
      <c r="D73" s="3"/>
      <c r="E73" s="3"/>
      <c r="F73" s="3"/>
      <c r="G73" s="3"/>
    </row>
    <row r="74" spans="1:7" ht="15.6" x14ac:dyDescent="0.3">
      <c r="A74" s="82"/>
      <c r="B74" s="76"/>
      <c r="C74" s="72"/>
      <c r="D74" s="3"/>
      <c r="E74" s="3"/>
      <c r="F74" s="3"/>
      <c r="G74" s="3"/>
    </row>
    <row r="75" spans="1:7" ht="15.6" x14ac:dyDescent="0.3">
      <c r="A75" s="84" t="s">
        <v>61</v>
      </c>
      <c r="B75" s="76"/>
      <c r="C75" s="72"/>
      <c r="D75" s="3"/>
      <c r="E75" s="3"/>
      <c r="F75" s="3"/>
      <c r="G75" s="3"/>
    </row>
    <row r="76" spans="1:7" ht="15.6" x14ac:dyDescent="0.3">
      <c r="A76" s="82" t="s">
        <v>63</v>
      </c>
      <c r="B76" s="76"/>
      <c r="C76" s="72"/>
      <c r="D76" s="3"/>
      <c r="E76" s="3"/>
      <c r="F76" s="3"/>
      <c r="G76" s="3"/>
    </row>
    <row r="77" spans="1:7" ht="15.6" x14ac:dyDescent="0.3">
      <c r="A77" s="82" t="s">
        <v>65</v>
      </c>
      <c r="B77" s="76"/>
      <c r="C77" s="72"/>
      <c r="D77" s="3"/>
      <c r="E77" s="3"/>
      <c r="F77" s="3"/>
      <c r="G77" s="3"/>
    </row>
    <row r="78" spans="1:7" ht="15.6" x14ac:dyDescent="0.3">
      <c r="A78" s="82" t="s">
        <v>67</v>
      </c>
      <c r="B78" s="76"/>
      <c r="C78" s="72"/>
      <c r="D78" s="3"/>
      <c r="E78" s="3"/>
      <c r="F78" s="3"/>
      <c r="G78" s="3"/>
    </row>
    <row r="79" spans="1:7" ht="15.6" x14ac:dyDescent="0.3">
      <c r="A79" s="82" t="s">
        <v>68</v>
      </c>
      <c r="B79" s="76"/>
      <c r="C79" s="72"/>
      <c r="D79" s="3"/>
      <c r="E79" s="3"/>
      <c r="F79" s="3"/>
      <c r="G79" s="3"/>
    </row>
    <row r="80" spans="1:7" ht="15.6" x14ac:dyDescent="0.3">
      <c r="A80" s="88" t="s">
        <v>70</v>
      </c>
      <c r="B80" s="76"/>
      <c r="C80" s="72"/>
      <c r="D80" s="3"/>
      <c r="E80" s="3"/>
      <c r="F80" s="3"/>
      <c r="G80" s="3"/>
    </row>
    <row r="81" spans="1:7" ht="15.6" x14ac:dyDescent="0.3">
      <c r="A81" s="82"/>
      <c r="B81" s="76"/>
      <c r="C81" s="72"/>
      <c r="D81" s="3"/>
      <c r="E81" s="3"/>
      <c r="F81" s="3"/>
      <c r="G81" s="3"/>
    </row>
    <row r="82" spans="1:7" ht="16.2" thickBot="1" x14ac:dyDescent="0.35">
      <c r="A82" s="89" t="s">
        <v>71</v>
      </c>
      <c r="B82" s="90"/>
      <c r="C82" s="91"/>
      <c r="D82" s="3"/>
      <c r="E82" s="3"/>
      <c r="F82" s="3"/>
      <c r="G82" s="3"/>
    </row>
    <row r="83" spans="1:7" ht="15.6" x14ac:dyDescent="0.3">
      <c r="A83" s="92"/>
      <c r="B83" s="92"/>
      <c r="C83" s="92"/>
      <c r="D83" s="3"/>
      <c r="E83" s="3"/>
      <c r="F83" s="3"/>
      <c r="G83" s="3"/>
    </row>
    <row r="84" spans="1:7" ht="16.2" thickBot="1" x14ac:dyDescent="0.35">
      <c r="A84" s="92"/>
      <c r="B84" s="92"/>
      <c r="C84" s="92"/>
      <c r="D84" s="3"/>
      <c r="E84" s="3"/>
      <c r="F84" s="3"/>
      <c r="G84" s="3"/>
    </row>
    <row r="85" spans="1:7" ht="16.2" thickBot="1" x14ac:dyDescent="0.35">
      <c r="A85" s="163" t="s">
        <v>8</v>
      </c>
      <c r="B85" s="164"/>
      <c r="C85" s="165"/>
      <c r="D85" s="3"/>
      <c r="E85" s="169" t="s">
        <v>9</v>
      </c>
      <c r="F85" s="170"/>
      <c r="G85" s="171"/>
    </row>
    <row r="86" spans="1:7" ht="16.2" thickBot="1" x14ac:dyDescent="0.35">
      <c r="A86" s="163" t="s">
        <v>79</v>
      </c>
      <c r="B86" s="164"/>
      <c r="C86" s="165"/>
      <c r="D86" s="3"/>
      <c r="E86" s="172" t="s">
        <v>79</v>
      </c>
      <c r="F86" s="170"/>
      <c r="G86" s="171"/>
    </row>
    <row r="87" spans="1:7" ht="16.2" thickBot="1" x14ac:dyDescent="0.35">
      <c r="A87" s="166" t="s">
        <v>74</v>
      </c>
      <c r="B87" s="167"/>
      <c r="C87" s="168"/>
      <c r="D87" s="3"/>
      <c r="E87" s="172" t="s">
        <v>74</v>
      </c>
      <c r="F87" s="170"/>
      <c r="G87" s="171"/>
    </row>
    <row r="88" spans="1:7" ht="16.2" thickBot="1" x14ac:dyDescent="0.35">
      <c r="A88" s="93"/>
      <c r="B88" s="58" t="s">
        <v>76</v>
      </c>
      <c r="C88" s="58" t="s">
        <v>77</v>
      </c>
      <c r="D88" s="3"/>
      <c r="E88" s="59"/>
      <c r="F88" s="58" t="s">
        <v>76</v>
      </c>
      <c r="G88" s="58" t="s">
        <v>77</v>
      </c>
    </row>
    <row r="89" spans="1:7" ht="15.6" x14ac:dyDescent="0.3">
      <c r="A89" s="94" t="s">
        <v>16</v>
      </c>
      <c r="B89" s="95"/>
      <c r="C89" s="96"/>
      <c r="D89" s="3"/>
      <c r="E89" s="60" t="s">
        <v>17</v>
      </c>
      <c r="F89" s="63"/>
      <c r="G89" s="64"/>
    </row>
    <row r="90" spans="1:7" ht="15.6" x14ac:dyDescent="0.3">
      <c r="A90" s="70" t="s">
        <v>19</v>
      </c>
      <c r="B90" s="71"/>
      <c r="C90" s="97"/>
      <c r="D90" s="3"/>
      <c r="E90" s="65" t="s">
        <v>20</v>
      </c>
      <c r="F90" s="68"/>
      <c r="G90" s="69"/>
    </row>
    <row r="91" spans="1:7" ht="15.6" x14ac:dyDescent="0.3">
      <c r="A91" s="70" t="s">
        <v>22</v>
      </c>
      <c r="B91" s="71"/>
      <c r="C91" s="72"/>
      <c r="D91" s="3"/>
      <c r="E91" s="73" t="s">
        <v>23</v>
      </c>
      <c r="F91" s="74"/>
      <c r="G91" s="75"/>
    </row>
    <row r="92" spans="1:7" ht="15.6" x14ac:dyDescent="0.3">
      <c r="A92" s="70" t="s">
        <v>25</v>
      </c>
      <c r="B92" s="76"/>
      <c r="C92" s="72"/>
      <c r="D92" s="3"/>
      <c r="E92" s="77"/>
      <c r="F92" s="71"/>
      <c r="G92" s="78"/>
    </row>
    <row r="93" spans="1:7" ht="15.6" x14ac:dyDescent="0.3">
      <c r="A93" s="70" t="s">
        <v>26</v>
      </c>
      <c r="B93" s="76"/>
      <c r="C93" s="72"/>
      <c r="D93" s="3"/>
      <c r="E93" s="77" t="s">
        <v>27</v>
      </c>
      <c r="F93" s="71"/>
      <c r="G93" s="78"/>
    </row>
    <row r="94" spans="1:7" ht="15.6" x14ac:dyDescent="0.3">
      <c r="A94" s="70" t="s">
        <v>28</v>
      </c>
      <c r="B94" s="76"/>
      <c r="C94" s="72"/>
      <c r="D94" s="3"/>
      <c r="E94" s="77" t="s">
        <v>29</v>
      </c>
      <c r="F94" s="71"/>
      <c r="G94" s="78"/>
    </row>
    <row r="95" spans="1:7" ht="15.6" x14ac:dyDescent="0.3">
      <c r="A95" s="70" t="s">
        <v>30</v>
      </c>
      <c r="B95" s="76"/>
      <c r="C95" s="72"/>
      <c r="D95" s="3"/>
      <c r="E95" s="77" t="s">
        <v>31</v>
      </c>
      <c r="F95" s="71"/>
      <c r="G95" s="79"/>
    </row>
    <row r="96" spans="1:7" ht="15.6" x14ac:dyDescent="0.3">
      <c r="A96" s="70" t="s">
        <v>32</v>
      </c>
      <c r="B96" s="76"/>
      <c r="C96" s="72"/>
      <c r="D96" s="3"/>
      <c r="E96" s="77" t="s">
        <v>33</v>
      </c>
      <c r="F96" s="71"/>
      <c r="G96" s="79"/>
    </row>
    <row r="97" spans="1:7" ht="15.6" x14ac:dyDescent="0.3">
      <c r="A97" s="70" t="s">
        <v>35</v>
      </c>
      <c r="B97" s="76"/>
      <c r="C97" s="72"/>
      <c r="D97" s="3"/>
      <c r="E97" s="77" t="s">
        <v>36</v>
      </c>
      <c r="F97" s="71"/>
      <c r="G97" s="79"/>
    </row>
    <row r="98" spans="1:7" ht="15.6" x14ac:dyDescent="0.3">
      <c r="A98" s="70" t="s">
        <v>38</v>
      </c>
      <c r="B98" s="76"/>
      <c r="C98" s="72"/>
      <c r="D98" s="3"/>
      <c r="E98" s="80" t="s">
        <v>39</v>
      </c>
      <c r="F98" s="71"/>
      <c r="G98" s="79"/>
    </row>
    <row r="99" spans="1:7" ht="15.6" x14ac:dyDescent="0.3">
      <c r="A99" s="70" t="s">
        <v>41</v>
      </c>
      <c r="B99" s="76"/>
      <c r="C99" s="72"/>
      <c r="D99" s="3"/>
      <c r="E99" s="77"/>
      <c r="F99" s="71"/>
      <c r="G99" s="78"/>
    </row>
    <row r="100" spans="1:7" ht="15.6" x14ac:dyDescent="0.3">
      <c r="A100" s="81" t="s">
        <v>43</v>
      </c>
      <c r="B100" s="76"/>
      <c r="C100" s="72"/>
      <c r="D100" s="3"/>
      <c r="E100" s="77" t="s">
        <v>44</v>
      </c>
      <c r="F100" s="71"/>
      <c r="G100" s="79"/>
    </row>
    <row r="101" spans="1:7" ht="15.6" x14ac:dyDescent="0.3">
      <c r="A101" s="82"/>
      <c r="B101" s="83"/>
      <c r="C101" s="72"/>
      <c r="D101" s="3"/>
      <c r="E101" s="80" t="s">
        <v>46</v>
      </c>
      <c r="F101" s="71"/>
      <c r="G101" s="79"/>
    </row>
    <row r="102" spans="1:7" ht="15.6" x14ac:dyDescent="0.3">
      <c r="A102" s="84" t="s">
        <v>48</v>
      </c>
      <c r="B102" s="83"/>
      <c r="C102" s="72"/>
      <c r="D102" s="3"/>
      <c r="E102" s="77"/>
      <c r="F102" s="71"/>
      <c r="G102" s="78"/>
    </row>
    <row r="103" spans="1:7" ht="16.2" thickBot="1" x14ac:dyDescent="0.35">
      <c r="A103" s="82" t="s">
        <v>49</v>
      </c>
      <c r="B103" s="76"/>
      <c r="C103" s="72"/>
      <c r="D103" s="3"/>
      <c r="E103" s="85" t="s">
        <v>50</v>
      </c>
      <c r="F103" s="86"/>
      <c r="G103" s="87"/>
    </row>
    <row r="104" spans="1:7" ht="15.6" x14ac:dyDescent="0.3">
      <c r="A104" s="82" t="s">
        <v>51</v>
      </c>
      <c r="B104" s="76"/>
      <c r="C104" s="72"/>
      <c r="D104" s="3"/>
      <c r="E104" s="3"/>
      <c r="F104" s="3"/>
      <c r="G104" s="3"/>
    </row>
    <row r="105" spans="1:7" ht="15.6" x14ac:dyDescent="0.3">
      <c r="A105" s="82" t="s">
        <v>53</v>
      </c>
      <c r="B105" s="76"/>
      <c r="C105" s="72"/>
      <c r="D105" s="3"/>
      <c r="E105" s="3"/>
      <c r="F105" s="3"/>
      <c r="G105" s="3"/>
    </row>
    <row r="106" spans="1:7" ht="15.6" x14ac:dyDescent="0.3">
      <c r="A106" s="82" t="s">
        <v>55</v>
      </c>
      <c r="B106" s="76"/>
      <c r="C106" s="72"/>
      <c r="D106" s="3"/>
      <c r="E106" s="3"/>
      <c r="F106" s="3"/>
      <c r="G106" s="3"/>
    </row>
    <row r="107" spans="1:7" ht="15.6" x14ac:dyDescent="0.3">
      <c r="A107" s="82" t="s">
        <v>57</v>
      </c>
      <c r="B107" s="76"/>
      <c r="C107" s="72"/>
      <c r="D107" s="3"/>
      <c r="E107" s="3"/>
      <c r="F107" s="3"/>
      <c r="G107" s="3"/>
    </row>
    <row r="108" spans="1:7" ht="15.6" x14ac:dyDescent="0.3">
      <c r="A108" s="82" t="s">
        <v>36</v>
      </c>
      <c r="B108" s="76"/>
      <c r="C108" s="72"/>
      <c r="D108" s="3"/>
      <c r="E108" s="3"/>
      <c r="F108" s="3"/>
      <c r="G108" s="3"/>
    </row>
    <row r="109" spans="1:7" ht="15.6" x14ac:dyDescent="0.3">
      <c r="A109" s="82" t="s">
        <v>58</v>
      </c>
      <c r="B109" s="76"/>
      <c r="C109" s="72"/>
      <c r="D109" s="3"/>
      <c r="E109" s="3"/>
      <c r="F109" s="3"/>
      <c r="G109" s="3"/>
    </row>
    <row r="110" spans="1:7" ht="15.6" x14ac:dyDescent="0.3">
      <c r="A110" s="88" t="s">
        <v>59</v>
      </c>
      <c r="B110" s="76"/>
      <c r="C110" s="72"/>
      <c r="D110" s="3"/>
      <c r="E110" s="3"/>
      <c r="F110" s="3"/>
      <c r="G110" s="3"/>
    </row>
    <row r="111" spans="1:7" ht="15.6" x14ac:dyDescent="0.3">
      <c r="A111" s="82"/>
      <c r="B111" s="76"/>
      <c r="C111" s="72"/>
      <c r="D111" s="3"/>
      <c r="E111" s="3"/>
      <c r="F111" s="3"/>
      <c r="G111" s="3"/>
    </row>
    <row r="112" spans="1:7" ht="15.6" x14ac:dyDescent="0.3">
      <c r="A112" s="84" t="s">
        <v>61</v>
      </c>
      <c r="B112" s="76"/>
      <c r="C112" s="72"/>
      <c r="D112" s="3"/>
      <c r="E112" s="3"/>
      <c r="F112" s="3"/>
      <c r="G112" s="3"/>
    </row>
    <row r="113" spans="1:7" ht="15.6" x14ac:dyDescent="0.3">
      <c r="A113" s="82" t="s">
        <v>63</v>
      </c>
      <c r="B113" s="76"/>
      <c r="C113" s="72"/>
      <c r="D113" s="3"/>
      <c r="E113" s="3"/>
      <c r="F113" s="3"/>
      <c r="G113" s="3"/>
    </row>
    <row r="114" spans="1:7" ht="15.6" x14ac:dyDescent="0.3">
      <c r="A114" s="82" t="s">
        <v>65</v>
      </c>
      <c r="B114" s="76"/>
      <c r="C114" s="72"/>
      <c r="D114" s="3"/>
      <c r="E114" s="3"/>
      <c r="F114" s="3"/>
      <c r="G114" s="3"/>
    </row>
    <row r="115" spans="1:7" ht="15.6" x14ac:dyDescent="0.3">
      <c r="A115" s="82" t="s">
        <v>67</v>
      </c>
      <c r="B115" s="76"/>
      <c r="C115" s="72"/>
      <c r="D115" s="3"/>
      <c r="E115" s="3"/>
      <c r="F115" s="3"/>
      <c r="G115" s="3"/>
    </row>
    <row r="116" spans="1:7" ht="15.6" x14ac:dyDescent="0.3">
      <c r="A116" s="82" t="s">
        <v>68</v>
      </c>
      <c r="B116" s="76"/>
      <c r="C116" s="72"/>
      <c r="D116" s="3"/>
      <c r="E116" s="3"/>
      <c r="F116" s="3"/>
      <c r="G116" s="3"/>
    </row>
    <row r="117" spans="1:7" ht="15.6" x14ac:dyDescent="0.3">
      <c r="A117" s="88" t="s">
        <v>70</v>
      </c>
      <c r="B117" s="76"/>
      <c r="C117" s="72"/>
      <c r="D117" s="3"/>
      <c r="E117" s="3"/>
      <c r="F117" s="3"/>
      <c r="G117" s="3"/>
    </row>
    <row r="118" spans="1:7" ht="15.6" x14ac:dyDescent="0.3">
      <c r="A118" s="82"/>
      <c r="B118" s="76"/>
      <c r="C118" s="72"/>
      <c r="D118" s="3"/>
      <c r="E118" s="3"/>
      <c r="F118" s="3"/>
      <c r="G118" s="3"/>
    </row>
    <row r="119" spans="1:7" ht="16.2" thickBot="1" x14ac:dyDescent="0.35">
      <c r="A119" s="89" t="s">
        <v>71</v>
      </c>
      <c r="B119" s="90"/>
      <c r="C119" s="91"/>
      <c r="D119" s="3"/>
      <c r="E119" s="3"/>
      <c r="F119" s="3"/>
      <c r="G119" s="3"/>
    </row>
    <row r="120" spans="1:7" x14ac:dyDescent="0.3">
      <c r="A120" s="2"/>
      <c r="B120" s="2"/>
      <c r="C120" s="2"/>
    </row>
    <row r="121" spans="1:7" x14ac:dyDescent="0.3">
      <c r="A121" s="2"/>
      <c r="B121" s="2"/>
      <c r="C121" s="2"/>
    </row>
    <row r="122" spans="1:7" ht="15.6" x14ac:dyDescent="0.3">
      <c r="A122" s="126" t="s">
        <v>179</v>
      </c>
      <c r="B122" s="145"/>
      <c r="C122" s="145"/>
    </row>
    <row r="123" spans="1:7" x14ac:dyDescent="0.3">
      <c r="A123" s="2"/>
      <c r="B123" s="2"/>
      <c r="C123" s="2"/>
    </row>
  </sheetData>
  <mergeCells count="18">
    <mergeCell ref="A50:C50"/>
    <mergeCell ref="E50:G50"/>
    <mergeCell ref="A3:B3"/>
    <mergeCell ref="A48:C48"/>
    <mergeCell ref="E48:G48"/>
    <mergeCell ref="A49:C49"/>
    <mergeCell ref="E49:G49"/>
    <mergeCell ref="A14:B14"/>
    <mergeCell ref="A15:B15"/>
    <mergeCell ref="A29:B29"/>
    <mergeCell ref="A34:B34"/>
    <mergeCell ref="A35:B35"/>
    <mergeCell ref="A85:C85"/>
    <mergeCell ref="A86:C86"/>
    <mergeCell ref="A87:C87"/>
    <mergeCell ref="E85:G85"/>
    <mergeCell ref="E86:G86"/>
    <mergeCell ref="E87:G8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C8CD-DC93-489F-A8F0-233D2B360A3D}">
  <dimension ref="A1:J123"/>
  <sheetViews>
    <sheetView workbookViewId="0">
      <selection activeCell="A15" sqref="A15:B15"/>
    </sheetView>
  </sheetViews>
  <sheetFormatPr defaultColWidth="8.88671875" defaultRowHeight="14.4" x14ac:dyDescent="0.3"/>
  <cols>
    <col min="1" max="1" width="36.44140625" customWidth="1"/>
    <col min="2" max="2" width="26.88671875" customWidth="1"/>
    <col min="3" max="3" width="28.109375" customWidth="1"/>
    <col min="4" max="4" width="8.88671875" style="2" customWidth="1"/>
    <col min="5" max="7" width="28.109375" style="2" customWidth="1"/>
    <col min="8" max="8" width="30.33203125" style="2" customWidth="1"/>
    <col min="9" max="9" width="28.109375" style="2" customWidth="1"/>
    <col min="10" max="10" width="24.44140625" style="2" customWidth="1"/>
  </cols>
  <sheetData>
    <row r="1" spans="1:10" s="57" customFormat="1" ht="17.399999999999999" x14ac:dyDescent="0.3">
      <c r="A1" s="4" t="s">
        <v>82</v>
      </c>
      <c r="D1" s="5"/>
      <c r="E1" s="5"/>
      <c r="F1" s="5"/>
      <c r="G1" s="5"/>
      <c r="H1" s="5"/>
      <c r="I1" s="5"/>
      <c r="J1" s="5"/>
    </row>
    <row r="2" spans="1:10" s="57" customFormat="1" ht="15.6" customHeight="1" thickBot="1" x14ac:dyDescent="0.35">
      <c r="A2" s="4"/>
      <c r="D2" s="5"/>
      <c r="E2" s="5"/>
      <c r="F2" s="5"/>
      <c r="G2" s="5"/>
      <c r="H2" s="5"/>
      <c r="I2" s="5"/>
      <c r="J2" s="5"/>
    </row>
    <row r="3" spans="1:10" s="57" customFormat="1" ht="15.6" customHeight="1" thickBot="1" x14ac:dyDescent="0.35">
      <c r="A3" s="159" t="s">
        <v>7</v>
      </c>
      <c r="B3" s="160"/>
      <c r="C3" s="6"/>
      <c r="D3" s="5"/>
      <c r="E3" s="5"/>
      <c r="F3" s="5"/>
      <c r="G3" s="5"/>
      <c r="H3" s="5"/>
      <c r="I3" s="5"/>
      <c r="J3" s="5"/>
    </row>
    <row r="4" spans="1:10" s="57" customFormat="1" ht="15.6" customHeight="1" x14ac:dyDescent="0.3">
      <c r="A4" s="12" t="s">
        <v>10</v>
      </c>
      <c r="B4" s="13">
        <v>500000</v>
      </c>
      <c r="D4" s="5"/>
      <c r="E4" s="5"/>
      <c r="F4" s="5"/>
      <c r="G4" s="5"/>
      <c r="H4" s="5"/>
      <c r="I4" s="5"/>
      <c r="J4" s="5"/>
    </row>
    <row r="5" spans="1:10" s="57" customFormat="1" ht="15.6" customHeight="1" x14ac:dyDescent="0.3">
      <c r="A5" s="12" t="s">
        <v>12</v>
      </c>
      <c r="B5" s="14">
        <v>12</v>
      </c>
      <c r="D5" s="5"/>
      <c r="E5" s="5"/>
      <c r="F5" s="5"/>
      <c r="G5" s="5"/>
      <c r="H5" s="5"/>
      <c r="I5" s="5"/>
      <c r="J5" s="5"/>
    </row>
    <row r="6" spans="1:10" s="57" customFormat="1" ht="15.6" customHeight="1" x14ac:dyDescent="0.3">
      <c r="A6" s="12" t="s">
        <v>5</v>
      </c>
      <c r="B6" s="14">
        <v>25</v>
      </c>
      <c r="D6" s="5"/>
      <c r="E6" s="5"/>
      <c r="F6" s="5"/>
      <c r="G6" s="5"/>
      <c r="H6" s="5"/>
      <c r="I6" s="5"/>
      <c r="J6" s="5"/>
    </row>
    <row r="7" spans="1:10" s="57" customFormat="1" ht="15.6" customHeight="1" x14ac:dyDescent="0.3">
      <c r="A7" s="12" t="s">
        <v>15</v>
      </c>
      <c r="B7" s="14"/>
      <c r="D7" s="5"/>
      <c r="E7" s="5"/>
      <c r="F7" s="5"/>
      <c r="G7" s="5"/>
      <c r="H7" s="5"/>
      <c r="I7" s="5"/>
      <c r="J7" s="5"/>
    </row>
    <row r="8" spans="1:10" s="57" customFormat="1" ht="15.6" customHeight="1" x14ac:dyDescent="0.3">
      <c r="A8" s="12" t="s">
        <v>18</v>
      </c>
      <c r="B8" s="14">
        <v>0.9</v>
      </c>
      <c r="D8" s="5"/>
      <c r="E8" s="5"/>
      <c r="F8" s="5"/>
      <c r="G8" s="5"/>
      <c r="H8" s="5"/>
      <c r="I8" s="5"/>
      <c r="J8" s="5"/>
    </row>
    <row r="9" spans="1:10" s="57" customFormat="1" ht="15.6" customHeight="1" x14ac:dyDescent="0.3">
      <c r="A9" s="12" t="s">
        <v>21</v>
      </c>
      <c r="B9" s="14">
        <v>7.4</v>
      </c>
      <c r="D9" s="5"/>
      <c r="E9" s="5"/>
      <c r="F9" s="5"/>
      <c r="G9" s="5"/>
      <c r="H9" s="5"/>
      <c r="I9" s="5"/>
      <c r="J9" s="5"/>
    </row>
    <row r="10" spans="1:10" s="57" customFormat="1" ht="15.6" customHeight="1" x14ac:dyDescent="0.3">
      <c r="A10" s="12" t="s">
        <v>24</v>
      </c>
      <c r="B10" s="14"/>
      <c r="D10" s="5"/>
      <c r="E10" s="5"/>
      <c r="F10" s="5"/>
      <c r="G10" s="5"/>
      <c r="H10" s="5"/>
      <c r="I10" s="5"/>
      <c r="J10" s="5"/>
    </row>
    <row r="11" spans="1:10" s="57" customFormat="1" ht="15.6" customHeight="1" x14ac:dyDescent="0.3">
      <c r="A11" s="12" t="s">
        <v>18</v>
      </c>
      <c r="B11" s="16">
        <v>0.85</v>
      </c>
      <c r="D11" s="5"/>
      <c r="E11" s="5"/>
      <c r="F11" s="5"/>
      <c r="G11" s="5"/>
      <c r="H11" s="5"/>
      <c r="I11" s="5"/>
      <c r="J11" s="5"/>
    </row>
    <row r="12" spans="1:10" s="57" customFormat="1" ht="15.6" customHeight="1" x14ac:dyDescent="0.3">
      <c r="A12" s="12" t="s">
        <v>21</v>
      </c>
      <c r="B12" s="16">
        <v>0.08</v>
      </c>
      <c r="D12" s="5"/>
      <c r="E12" s="5"/>
      <c r="F12" s="5"/>
      <c r="G12" s="5"/>
      <c r="H12" s="5"/>
      <c r="I12" s="5"/>
      <c r="J12" s="5"/>
    </row>
    <row r="13" spans="1:10" s="57" customFormat="1" ht="15.6" customHeight="1" thickBot="1" x14ac:dyDescent="0.35">
      <c r="A13" s="12" t="s">
        <v>6</v>
      </c>
      <c r="B13" s="17">
        <v>2.5000000000000001E-2</v>
      </c>
      <c r="D13" s="5"/>
      <c r="E13" s="5"/>
      <c r="F13" s="5"/>
      <c r="G13" s="5"/>
      <c r="H13" s="5"/>
      <c r="I13" s="5"/>
      <c r="J13" s="5"/>
    </row>
    <row r="14" spans="1:10" s="57" customFormat="1" ht="15.6" customHeight="1" thickBot="1" x14ac:dyDescent="0.35">
      <c r="A14" s="157"/>
      <c r="B14" s="158"/>
      <c r="D14" s="5"/>
      <c r="E14" s="5"/>
      <c r="F14" s="5"/>
      <c r="G14" s="5"/>
      <c r="H14" s="5"/>
      <c r="I14" s="5"/>
      <c r="J14" s="5"/>
    </row>
    <row r="15" spans="1:10" s="57" customFormat="1" ht="15.6" customHeight="1" thickBot="1" x14ac:dyDescent="0.35">
      <c r="A15" s="159" t="s">
        <v>34</v>
      </c>
      <c r="B15" s="160"/>
      <c r="D15" s="5"/>
      <c r="E15" s="5"/>
      <c r="F15" s="5"/>
      <c r="G15" s="5"/>
      <c r="H15" s="5"/>
      <c r="I15" s="5"/>
      <c r="J15" s="5"/>
    </row>
    <row r="16" spans="1:10" s="57" customFormat="1" ht="15.6" customHeight="1" x14ac:dyDescent="0.3">
      <c r="A16" s="20" t="s">
        <v>37</v>
      </c>
      <c r="B16" s="56">
        <v>100000</v>
      </c>
      <c r="D16" s="5"/>
      <c r="E16" s="5"/>
      <c r="F16" s="5"/>
      <c r="G16" s="5"/>
      <c r="H16" s="5"/>
      <c r="I16" s="5"/>
      <c r="J16" s="5"/>
    </row>
    <row r="17" spans="1:10" s="57" customFormat="1" ht="15.6" customHeight="1" x14ac:dyDescent="0.3">
      <c r="A17" s="12" t="s">
        <v>40</v>
      </c>
      <c r="B17" s="14"/>
      <c r="D17" s="5"/>
      <c r="E17" s="5"/>
      <c r="F17" s="5"/>
      <c r="G17" s="5"/>
      <c r="H17" s="5"/>
      <c r="I17" s="5"/>
      <c r="J17" s="5"/>
    </row>
    <row r="18" spans="1:10" s="57" customFormat="1" ht="15.6" customHeight="1" x14ac:dyDescent="0.3">
      <c r="A18" s="12" t="s">
        <v>42</v>
      </c>
      <c r="B18" s="14">
        <v>0.55000000000000004</v>
      </c>
      <c r="D18" s="5"/>
      <c r="E18" s="5"/>
      <c r="F18" s="5"/>
      <c r="G18" s="5"/>
      <c r="H18" s="5"/>
      <c r="I18" s="5"/>
      <c r="J18" s="5"/>
    </row>
    <row r="19" spans="1:10" s="57" customFormat="1" ht="15.6" customHeight="1" x14ac:dyDescent="0.3">
      <c r="A19" s="12" t="s">
        <v>45</v>
      </c>
      <c r="B19" s="14">
        <v>0.66</v>
      </c>
      <c r="D19" s="5"/>
      <c r="E19" s="5"/>
      <c r="F19" s="5"/>
      <c r="G19" s="5"/>
      <c r="H19" s="5"/>
      <c r="I19" s="5"/>
      <c r="J19" s="5"/>
    </row>
    <row r="20" spans="1:10" s="57" customFormat="1" ht="15.6" customHeight="1" x14ac:dyDescent="0.3">
      <c r="A20" s="12" t="s">
        <v>47</v>
      </c>
      <c r="B20" s="14"/>
      <c r="D20" s="5"/>
      <c r="E20" s="5"/>
      <c r="F20" s="5"/>
      <c r="G20" s="5"/>
      <c r="H20" s="5"/>
      <c r="I20" s="5"/>
      <c r="J20" s="5"/>
    </row>
    <row r="21" spans="1:10" s="57" customFormat="1" ht="15.6" customHeight="1" x14ac:dyDescent="0.3">
      <c r="A21" s="12" t="s">
        <v>42</v>
      </c>
      <c r="B21" s="14">
        <v>0.92</v>
      </c>
      <c r="D21" s="5"/>
      <c r="E21" s="5"/>
      <c r="F21" s="5"/>
      <c r="G21" s="5"/>
      <c r="H21" s="5"/>
      <c r="I21" s="5"/>
      <c r="J21" s="5"/>
    </row>
    <row r="22" spans="1:10" s="57" customFormat="1" ht="15.6" customHeight="1" x14ac:dyDescent="0.3">
      <c r="A22" s="12" t="s">
        <v>45</v>
      </c>
      <c r="B22" s="14">
        <v>0.98</v>
      </c>
      <c r="D22" s="5"/>
      <c r="E22" s="5"/>
      <c r="F22" s="5"/>
      <c r="G22" s="5"/>
      <c r="H22" s="5"/>
      <c r="I22" s="5"/>
      <c r="J22" s="5"/>
    </row>
    <row r="23" spans="1:10" s="57" customFormat="1" ht="15.6" customHeight="1" thickBot="1" x14ac:dyDescent="0.35">
      <c r="A23" s="18" t="s">
        <v>52</v>
      </c>
      <c r="B23" s="11">
        <v>10</v>
      </c>
      <c r="D23" s="5"/>
      <c r="E23" s="5"/>
      <c r="F23" s="5"/>
      <c r="G23" s="5"/>
      <c r="H23" s="5"/>
      <c r="I23" s="5"/>
      <c r="J23" s="5"/>
    </row>
    <row r="24" spans="1:10" s="57" customFormat="1" ht="15.6" customHeight="1" x14ac:dyDescent="0.3">
      <c r="A24" s="12" t="s">
        <v>54</v>
      </c>
      <c r="B24" s="16">
        <v>0.75</v>
      </c>
      <c r="D24" s="5"/>
      <c r="E24" s="5"/>
      <c r="F24" s="5"/>
      <c r="G24" s="5"/>
      <c r="H24" s="5"/>
      <c r="I24" s="5"/>
      <c r="J24" s="5"/>
    </row>
    <row r="25" spans="1:10" s="57" customFormat="1" ht="15.6" customHeight="1" x14ac:dyDescent="0.3">
      <c r="A25" s="12" t="s">
        <v>56</v>
      </c>
      <c r="B25" s="16"/>
      <c r="D25" s="5"/>
      <c r="E25" s="5"/>
      <c r="F25" s="5"/>
      <c r="G25" s="5"/>
      <c r="H25" s="5"/>
      <c r="I25" s="5"/>
      <c r="J25" s="5"/>
    </row>
    <row r="26" spans="1:10" s="57" customFormat="1" ht="15.6" customHeight="1" x14ac:dyDescent="0.3">
      <c r="A26" s="12" t="s">
        <v>42</v>
      </c>
      <c r="B26" s="16">
        <v>0.95</v>
      </c>
      <c r="D26" s="5"/>
      <c r="E26" s="5"/>
      <c r="F26" s="5"/>
      <c r="G26" s="5"/>
      <c r="H26" s="5"/>
      <c r="I26" s="5"/>
      <c r="J26" s="5"/>
    </row>
    <row r="27" spans="1:10" s="57" customFormat="1" ht="15.6" customHeight="1" x14ac:dyDescent="0.3">
      <c r="A27" s="12" t="s">
        <v>45</v>
      </c>
      <c r="B27" s="16">
        <v>0.1</v>
      </c>
      <c r="D27" s="5"/>
      <c r="E27" s="5"/>
      <c r="F27" s="5"/>
      <c r="G27" s="5"/>
      <c r="H27" s="5"/>
      <c r="I27" s="5"/>
      <c r="J27" s="5"/>
    </row>
    <row r="28" spans="1:10" s="57" customFormat="1" ht="15.6" customHeight="1" thickBot="1" x14ac:dyDescent="0.35">
      <c r="A28" s="18"/>
      <c r="B28" s="11"/>
      <c r="D28" s="5"/>
      <c r="E28" s="5"/>
      <c r="F28" s="5"/>
      <c r="G28" s="5"/>
      <c r="H28" s="5"/>
      <c r="I28" s="5"/>
      <c r="J28" s="5"/>
    </row>
    <row r="29" spans="1:10" s="57" customFormat="1" ht="15.6" customHeight="1" thickBot="1" x14ac:dyDescent="0.35">
      <c r="A29" s="159" t="s">
        <v>14</v>
      </c>
      <c r="B29" s="160"/>
      <c r="D29" s="5"/>
      <c r="E29" s="5"/>
      <c r="F29" s="5"/>
      <c r="G29" s="5"/>
      <c r="H29" s="5"/>
      <c r="I29" s="5"/>
      <c r="J29" s="5"/>
    </row>
    <row r="30" spans="1:10" s="57" customFormat="1" ht="15.6" customHeight="1" x14ac:dyDescent="0.3">
      <c r="A30" s="12" t="s">
        <v>60</v>
      </c>
      <c r="B30" s="13">
        <v>800</v>
      </c>
      <c r="D30" s="5"/>
      <c r="E30" s="5"/>
      <c r="F30" s="5"/>
      <c r="G30" s="5"/>
      <c r="H30" s="5"/>
      <c r="I30" s="5"/>
      <c r="J30" s="5"/>
    </row>
    <row r="31" spans="1:10" s="57" customFormat="1" ht="15.6" customHeight="1" x14ac:dyDescent="0.3">
      <c r="A31" s="12" t="s">
        <v>62</v>
      </c>
      <c r="B31" s="16">
        <v>0.06</v>
      </c>
      <c r="D31" s="5"/>
      <c r="E31" s="5"/>
      <c r="F31" s="5"/>
      <c r="G31" s="5"/>
      <c r="H31" s="5"/>
      <c r="I31" s="5"/>
      <c r="J31" s="5"/>
    </row>
    <row r="32" spans="1:10" s="57" customFormat="1" ht="15.6" customHeight="1" x14ac:dyDescent="0.3">
      <c r="A32" s="12" t="s">
        <v>64</v>
      </c>
      <c r="B32" s="14">
        <v>350</v>
      </c>
      <c r="D32" s="5"/>
      <c r="E32" s="5"/>
      <c r="F32" s="5"/>
      <c r="G32" s="5"/>
      <c r="H32" s="5"/>
      <c r="I32" s="5"/>
      <c r="J32" s="5"/>
    </row>
    <row r="33" spans="1:10" s="57" customFormat="1" ht="15.6" customHeight="1" thickBot="1" x14ac:dyDescent="0.35">
      <c r="A33" s="18" t="s">
        <v>66</v>
      </c>
      <c r="B33" s="11">
        <v>25</v>
      </c>
      <c r="D33" s="5"/>
      <c r="E33" s="5"/>
      <c r="F33" s="5"/>
      <c r="G33" s="5"/>
      <c r="H33" s="5"/>
      <c r="I33" s="5"/>
      <c r="J33" s="5"/>
    </row>
    <row r="34" spans="1:10" s="57" customFormat="1" ht="15.6" customHeight="1" thickBot="1" x14ac:dyDescent="0.35">
      <c r="A34" s="157"/>
      <c r="B34" s="158"/>
      <c r="D34" s="5"/>
      <c r="E34" s="5"/>
      <c r="F34" s="5"/>
      <c r="G34" s="5"/>
      <c r="H34" s="5"/>
      <c r="I34" s="5"/>
      <c r="J34" s="5"/>
    </row>
    <row r="35" spans="1:10" s="57" customFormat="1" ht="15.6" customHeight="1" thickBot="1" x14ac:dyDescent="0.35">
      <c r="A35" s="159" t="s">
        <v>69</v>
      </c>
      <c r="B35" s="160"/>
      <c r="D35" s="5"/>
      <c r="E35" s="5"/>
      <c r="F35" s="5"/>
      <c r="G35" s="5"/>
      <c r="H35" s="5"/>
      <c r="I35" s="5"/>
      <c r="J35" s="5"/>
    </row>
    <row r="36" spans="1:10" s="57" customFormat="1" ht="15.6" customHeight="1" x14ac:dyDescent="0.3">
      <c r="A36" s="12" t="s">
        <v>60</v>
      </c>
      <c r="B36" s="13">
        <v>1000</v>
      </c>
      <c r="D36" s="5"/>
      <c r="E36" s="5"/>
      <c r="F36" s="5"/>
      <c r="G36" s="5"/>
      <c r="H36" s="5"/>
      <c r="I36" s="5"/>
      <c r="J36" s="5"/>
    </row>
    <row r="37" spans="1:10" s="57" customFormat="1" ht="15.6" customHeight="1" x14ac:dyDescent="0.3">
      <c r="A37" s="12" t="s">
        <v>62</v>
      </c>
      <c r="B37" s="16">
        <v>0.06</v>
      </c>
      <c r="D37" s="5"/>
      <c r="E37" s="5"/>
      <c r="F37" s="5"/>
      <c r="G37" s="5"/>
      <c r="H37" s="5"/>
      <c r="I37" s="5"/>
      <c r="J37" s="5"/>
    </row>
    <row r="38" spans="1:10" s="57" customFormat="1" ht="15.6" customHeight="1" x14ac:dyDescent="0.3">
      <c r="A38" s="12" t="s">
        <v>72</v>
      </c>
      <c r="B38" s="14">
        <v>30</v>
      </c>
      <c r="D38" s="5"/>
      <c r="E38" s="5"/>
      <c r="F38" s="5"/>
      <c r="G38" s="5"/>
      <c r="H38" s="5"/>
      <c r="I38" s="5"/>
      <c r="J38" s="5"/>
    </row>
    <row r="39" spans="1:10" s="57" customFormat="1" ht="15.6" customHeight="1" thickBot="1" x14ac:dyDescent="0.35">
      <c r="A39" s="18" t="s">
        <v>73</v>
      </c>
      <c r="B39" s="11">
        <v>15</v>
      </c>
      <c r="D39" s="5"/>
      <c r="E39" s="5"/>
      <c r="F39" s="5"/>
      <c r="G39" s="5"/>
      <c r="H39" s="5"/>
      <c r="I39" s="5"/>
      <c r="J39" s="5"/>
    </row>
    <row r="40" spans="1:10" s="57" customFormat="1" ht="15.6" customHeight="1" x14ac:dyDescent="0.3">
      <c r="A40" s="6"/>
      <c r="B40" s="6"/>
      <c r="D40" s="5"/>
      <c r="E40" s="5"/>
      <c r="F40" s="5"/>
      <c r="G40" s="5"/>
      <c r="H40" s="5"/>
      <c r="I40" s="5"/>
      <c r="J40" s="5"/>
    </row>
    <row r="41" spans="1:10" s="57" customFormat="1" ht="15.6" customHeight="1" x14ac:dyDescent="0.3">
      <c r="A41" s="9" t="s">
        <v>86</v>
      </c>
      <c r="B41" s="6"/>
      <c r="D41" s="5"/>
      <c r="E41" s="5"/>
      <c r="F41" s="5"/>
      <c r="G41" s="5"/>
      <c r="H41" s="5"/>
      <c r="I41" s="5"/>
      <c r="J41" s="5"/>
    </row>
    <row r="42" spans="1:10" s="57" customFormat="1" ht="15.6" customHeight="1" x14ac:dyDescent="0.3">
      <c r="A42" s="9"/>
      <c r="B42" s="6"/>
      <c r="D42" s="5"/>
      <c r="E42" s="5"/>
      <c r="F42" s="5"/>
      <c r="G42" s="5"/>
      <c r="H42" s="5"/>
      <c r="I42" s="5"/>
      <c r="J42" s="5"/>
    </row>
    <row r="44" spans="1:10" ht="15.6" x14ac:dyDescent="0.3">
      <c r="A44" s="1" t="s">
        <v>0</v>
      </c>
    </row>
    <row r="45" spans="1:10" x14ac:dyDescent="0.3">
      <c r="A45" s="2"/>
    </row>
    <row r="46" spans="1:10" x14ac:dyDescent="0.3">
      <c r="A46" s="2" t="s">
        <v>85</v>
      </c>
      <c r="B46" s="2"/>
      <c r="C46" s="2"/>
    </row>
    <row r="47" spans="1:10" ht="15" thickBot="1" x14ac:dyDescent="0.35">
      <c r="A47" s="2"/>
      <c r="B47" s="2"/>
      <c r="C47" s="2"/>
    </row>
    <row r="48" spans="1:10" ht="16.2" thickBot="1" x14ac:dyDescent="0.35">
      <c r="A48" s="172" t="s">
        <v>8</v>
      </c>
      <c r="B48" s="170"/>
      <c r="C48" s="171"/>
      <c r="D48" s="3"/>
      <c r="E48" s="169" t="s">
        <v>9</v>
      </c>
      <c r="F48" s="170"/>
      <c r="G48" s="171"/>
    </row>
    <row r="49" spans="1:7" ht="16.2" thickBot="1" x14ac:dyDescent="0.35">
      <c r="A49" s="172" t="s">
        <v>80</v>
      </c>
      <c r="B49" s="170"/>
      <c r="C49" s="171"/>
      <c r="D49" s="3"/>
      <c r="E49" s="172" t="s">
        <v>80</v>
      </c>
      <c r="F49" s="170"/>
      <c r="G49" s="171"/>
    </row>
    <row r="50" spans="1:7" ht="16.2" thickBot="1" x14ac:dyDescent="0.35">
      <c r="A50" s="169" t="s">
        <v>13</v>
      </c>
      <c r="B50" s="173"/>
      <c r="C50" s="174"/>
      <c r="D50" s="3"/>
      <c r="E50" s="172" t="s">
        <v>13</v>
      </c>
      <c r="F50" s="170"/>
      <c r="G50" s="171"/>
    </row>
    <row r="51" spans="1:7" ht="16.2" thickBot="1" x14ac:dyDescent="0.35">
      <c r="A51" s="58"/>
      <c r="B51" s="58" t="s">
        <v>76</v>
      </c>
      <c r="C51" s="58" t="s">
        <v>77</v>
      </c>
      <c r="D51" s="3"/>
      <c r="E51" s="59"/>
      <c r="F51" s="58" t="s">
        <v>76</v>
      </c>
      <c r="G51" s="58" t="s">
        <v>77</v>
      </c>
    </row>
    <row r="52" spans="1:7" ht="15.6" x14ac:dyDescent="0.3">
      <c r="A52" s="60" t="s">
        <v>16</v>
      </c>
      <c r="B52" s="61"/>
      <c r="C52" s="62"/>
      <c r="D52" s="3"/>
      <c r="E52" s="60" t="s">
        <v>17</v>
      </c>
      <c r="F52" s="63"/>
      <c r="G52" s="64"/>
    </row>
    <row r="53" spans="1:7" ht="15.6" x14ac:dyDescent="0.3">
      <c r="A53" s="65" t="s">
        <v>19</v>
      </c>
      <c r="B53" s="66"/>
      <c r="C53" s="67"/>
      <c r="D53" s="3"/>
      <c r="E53" s="65" t="s">
        <v>20</v>
      </c>
      <c r="F53" s="68"/>
      <c r="G53" s="69"/>
    </row>
    <row r="54" spans="1:7" ht="15.6" x14ac:dyDescent="0.3">
      <c r="A54" s="70" t="s">
        <v>22</v>
      </c>
      <c r="B54" s="71"/>
      <c r="C54" s="72"/>
      <c r="D54" s="3"/>
      <c r="E54" s="73" t="s">
        <v>23</v>
      </c>
      <c r="F54" s="74"/>
      <c r="G54" s="75"/>
    </row>
    <row r="55" spans="1:7" ht="15.6" x14ac:dyDescent="0.3">
      <c r="A55" s="70" t="s">
        <v>25</v>
      </c>
      <c r="B55" s="76"/>
      <c r="C55" s="72"/>
      <c r="D55" s="3"/>
      <c r="E55" s="77"/>
      <c r="F55" s="71"/>
      <c r="G55" s="78"/>
    </row>
    <row r="56" spans="1:7" ht="15.6" x14ac:dyDescent="0.3">
      <c r="A56" s="70" t="s">
        <v>26</v>
      </c>
      <c r="B56" s="76"/>
      <c r="C56" s="72"/>
      <c r="D56" s="3"/>
      <c r="E56" s="77" t="s">
        <v>27</v>
      </c>
      <c r="F56" s="71"/>
      <c r="G56" s="78"/>
    </row>
    <row r="57" spans="1:7" ht="15.6" x14ac:dyDescent="0.3">
      <c r="A57" s="70" t="s">
        <v>28</v>
      </c>
      <c r="B57" s="76"/>
      <c r="C57" s="72"/>
      <c r="D57" s="3"/>
      <c r="E57" s="77" t="s">
        <v>29</v>
      </c>
      <c r="F57" s="71"/>
      <c r="G57" s="78"/>
    </row>
    <row r="58" spans="1:7" ht="15.6" x14ac:dyDescent="0.3">
      <c r="A58" s="70" t="s">
        <v>30</v>
      </c>
      <c r="B58" s="76"/>
      <c r="C58" s="72"/>
      <c r="D58" s="3"/>
      <c r="E58" s="77" t="s">
        <v>31</v>
      </c>
      <c r="F58" s="71"/>
      <c r="G58" s="79"/>
    </row>
    <row r="59" spans="1:7" ht="15.6" x14ac:dyDescent="0.3">
      <c r="A59" s="70" t="s">
        <v>32</v>
      </c>
      <c r="B59" s="76"/>
      <c r="C59" s="72"/>
      <c r="D59" s="3"/>
      <c r="E59" s="77" t="s">
        <v>33</v>
      </c>
      <c r="F59" s="71"/>
      <c r="G59" s="79"/>
    </row>
    <row r="60" spans="1:7" ht="15.6" x14ac:dyDescent="0.3">
      <c r="A60" s="70" t="s">
        <v>35</v>
      </c>
      <c r="B60" s="76"/>
      <c r="C60" s="72"/>
      <c r="D60" s="3"/>
      <c r="E60" s="77" t="s">
        <v>36</v>
      </c>
      <c r="F60" s="71"/>
      <c r="G60" s="79"/>
    </row>
    <row r="61" spans="1:7" ht="15.6" x14ac:dyDescent="0.3">
      <c r="A61" s="70" t="s">
        <v>38</v>
      </c>
      <c r="B61" s="76"/>
      <c r="C61" s="72"/>
      <c r="D61" s="3"/>
      <c r="E61" s="80" t="s">
        <v>39</v>
      </c>
      <c r="F61" s="71"/>
      <c r="G61" s="79"/>
    </row>
    <row r="62" spans="1:7" ht="15.6" x14ac:dyDescent="0.3">
      <c r="A62" s="70" t="s">
        <v>41</v>
      </c>
      <c r="B62" s="76"/>
      <c r="C62" s="72"/>
      <c r="D62" s="3"/>
      <c r="E62" s="77"/>
      <c r="F62" s="71"/>
      <c r="G62" s="78"/>
    </row>
    <row r="63" spans="1:7" ht="15.6" x14ac:dyDescent="0.3">
      <c r="A63" s="81" t="s">
        <v>43</v>
      </c>
      <c r="B63" s="76"/>
      <c r="C63" s="72"/>
      <c r="D63" s="3"/>
      <c r="E63" s="77" t="s">
        <v>44</v>
      </c>
      <c r="F63" s="71"/>
      <c r="G63" s="79"/>
    </row>
    <row r="64" spans="1:7" ht="15.6" x14ac:dyDescent="0.3">
      <c r="A64" s="82"/>
      <c r="B64" s="83"/>
      <c r="C64" s="72"/>
      <c r="D64" s="3"/>
      <c r="E64" s="80" t="s">
        <v>46</v>
      </c>
      <c r="F64" s="71"/>
      <c r="G64" s="79"/>
    </row>
    <row r="65" spans="1:7" ht="15.6" x14ac:dyDescent="0.3">
      <c r="A65" s="84" t="s">
        <v>48</v>
      </c>
      <c r="B65" s="83"/>
      <c r="C65" s="72"/>
      <c r="D65" s="3"/>
      <c r="E65" s="77"/>
      <c r="F65" s="71"/>
      <c r="G65" s="78"/>
    </row>
    <row r="66" spans="1:7" ht="16.2" thickBot="1" x14ac:dyDescent="0.35">
      <c r="A66" s="82" t="s">
        <v>49</v>
      </c>
      <c r="B66" s="76"/>
      <c r="C66" s="72"/>
      <c r="D66" s="3"/>
      <c r="E66" s="85" t="s">
        <v>50</v>
      </c>
      <c r="F66" s="86"/>
      <c r="G66" s="87"/>
    </row>
    <row r="67" spans="1:7" ht="15.6" x14ac:dyDescent="0.3">
      <c r="A67" s="82" t="s">
        <v>51</v>
      </c>
      <c r="B67" s="76"/>
      <c r="C67" s="72"/>
      <c r="D67" s="3"/>
      <c r="E67" s="3"/>
      <c r="F67" s="3"/>
      <c r="G67" s="3"/>
    </row>
    <row r="68" spans="1:7" ht="15.6" x14ac:dyDescent="0.3">
      <c r="A68" s="82" t="s">
        <v>53</v>
      </c>
      <c r="B68" s="76"/>
      <c r="C68" s="72"/>
      <c r="D68" s="3"/>
      <c r="E68" s="3"/>
      <c r="F68" s="3"/>
      <c r="G68" s="3"/>
    </row>
    <row r="69" spans="1:7" ht="15.6" x14ac:dyDescent="0.3">
      <c r="A69" s="82" t="s">
        <v>55</v>
      </c>
      <c r="B69" s="76"/>
      <c r="C69" s="72"/>
      <c r="D69" s="3"/>
      <c r="E69" s="3"/>
      <c r="F69" s="3"/>
      <c r="G69" s="3"/>
    </row>
    <row r="70" spans="1:7" ht="15.6" x14ac:dyDescent="0.3">
      <c r="A70" s="82" t="s">
        <v>57</v>
      </c>
      <c r="B70" s="76"/>
      <c r="C70" s="72"/>
      <c r="D70" s="3"/>
      <c r="E70" s="3"/>
      <c r="F70" s="3"/>
      <c r="G70" s="3"/>
    </row>
    <row r="71" spans="1:7" ht="15.6" x14ac:dyDescent="0.3">
      <c r="A71" s="82" t="s">
        <v>36</v>
      </c>
      <c r="B71" s="76"/>
      <c r="C71" s="72"/>
      <c r="D71" s="3"/>
      <c r="E71" s="3"/>
      <c r="F71" s="3"/>
      <c r="G71" s="3"/>
    </row>
    <row r="72" spans="1:7" ht="15.6" x14ac:dyDescent="0.3">
      <c r="A72" s="82" t="s">
        <v>58</v>
      </c>
      <c r="B72" s="76"/>
      <c r="C72" s="72"/>
      <c r="D72" s="3"/>
      <c r="E72" s="3"/>
      <c r="F72" s="3"/>
      <c r="G72" s="3"/>
    </row>
    <row r="73" spans="1:7" ht="15.6" x14ac:dyDescent="0.3">
      <c r="A73" s="88" t="s">
        <v>59</v>
      </c>
      <c r="B73" s="76"/>
      <c r="C73" s="72"/>
      <c r="D73" s="3"/>
      <c r="E73" s="3"/>
      <c r="F73" s="3"/>
      <c r="G73" s="3"/>
    </row>
    <row r="74" spans="1:7" ht="15.6" x14ac:dyDescent="0.3">
      <c r="A74" s="82"/>
      <c r="B74" s="76"/>
      <c r="C74" s="72"/>
      <c r="D74" s="3"/>
      <c r="E74" s="3"/>
      <c r="F74" s="3"/>
      <c r="G74" s="3"/>
    </row>
    <row r="75" spans="1:7" ht="15.6" x14ac:dyDescent="0.3">
      <c r="A75" s="84" t="s">
        <v>61</v>
      </c>
      <c r="B75" s="76"/>
      <c r="C75" s="72"/>
      <c r="D75" s="3"/>
      <c r="E75" s="3"/>
      <c r="F75" s="3"/>
      <c r="G75" s="3"/>
    </row>
    <row r="76" spans="1:7" ht="15.6" x14ac:dyDescent="0.3">
      <c r="A76" s="82" t="s">
        <v>63</v>
      </c>
      <c r="B76" s="76"/>
      <c r="C76" s="72"/>
      <c r="D76" s="3"/>
      <c r="E76" s="3"/>
      <c r="F76" s="3"/>
      <c r="G76" s="3"/>
    </row>
    <row r="77" spans="1:7" ht="15.6" x14ac:dyDescent="0.3">
      <c r="A77" s="82" t="s">
        <v>65</v>
      </c>
      <c r="B77" s="76"/>
      <c r="C77" s="72"/>
      <c r="D77" s="3"/>
      <c r="E77" s="3"/>
      <c r="F77" s="3"/>
      <c r="G77" s="3"/>
    </row>
    <row r="78" spans="1:7" ht="15.6" x14ac:dyDescent="0.3">
      <c r="A78" s="82" t="s">
        <v>67</v>
      </c>
      <c r="B78" s="76"/>
      <c r="C78" s="72"/>
      <c r="D78" s="3"/>
      <c r="E78" s="3"/>
      <c r="F78" s="3"/>
      <c r="G78" s="3"/>
    </row>
    <row r="79" spans="1:7" ht="15.6" x14ac:dyDescent="0.3">
      <c r="A79" s="82" t="s">
        <v>68</v>
      </c>
      <c r="B79" s="76"/>
      <c r="C79" s="72"/>
      <c r="D79" s="3"/>
      <c r="E79" s="3"/>
      <c r="F79" s="3"/>
      <c r="G79" s="3"/>
    </row>
    <row r="80" spans="1:7" ht="15.6" x14ac:dyDescent="0.3">
      <c r="A80" s="88" t="s">
        <v>70</v>
      </c>
      <c r="B80" s="76"/>
      <c r="C80" s="72"/>
      <c r="D80" s="3"/>
      <c r="E80" s="3"/>
      <c r="F80" s="3"/>
      <c r="G80" s="3"/>
    </row>
    <row r="81" spans="1:7" ht="15.6" x14ac:dyDescent="0.3">
      <c r="A81" s="82"/>
      <c r="B81" s="76"/>
      <c r="C81" s="72"/>
      <c r="D81" s="3"/>
      <c r="E81" s="3"/>
      <c r="F81" s="3"/>
      <c r="G81" s="3"/>
    </row>
    <row r="82" spans="1:7" ht="16.2" thickBot="1" x14ac:dyDescent="0.35">
      <c r="A82" s="89" t="s">
        <v>71</v>
      </c>
      <c r="B82" s="90"/>
      <c r="C82" s="91"/>
      <c r="D82" s="3"/>
      <c r="E82" s="3"/>
      <c r="F82" s="3"/>
      <c r="G82" s="3"/>
    </row>
    <row r="83" spans="1:7" ht="15.6" x14ac:dyDescent="0.3">
      <c r="A83" s="92"/>
      <c r="B83" s="92"/>
      <c r="C83" s="92"/>
      <c r="D83" s="3"/>
      <c r="E83" s="3"/>
      <c r="F83" s="3"/>
      <c r="G83" s="3"/>
    </row>
    <row r="84" spans="1:7" ht="16.2" thickBot="1" x14ac:dyDescent="0.35">
      <c r="A84" s="92"/>
      <c r="B84" s="92"/>
      <c r="C84" s="92"/>
      <c r="D84" s="3"/>
      <c r="E84" s="3"/>
      <c r="F84" s="3"/>
      <c r="G84" s="3"/>
    </row>
    <row r="85" spans="1:7" ht="16.2" thickBot="1" x14ac:dyDescent="0.35">
      <c r="A85" s="163" t="s">
        <v>8</v>
      </c>
      <c r="B85" s="164"/>
      <c r="C85" s="165"/>
      <c r="D85" s="3"/>
      <c r="E85" s="169" t="s">
        <v>9</v>
      </c>
      <c r="F85" s="170"/>
      <c r="G85" s="171"/>
    </row>
    <row r="86" spans="1:7" ht="16.2" thickBot="1" x14ac:dyDescent="0.35">
      <c r="A86" s="172" t="s">
        <v>80</v>
      </c>
      <c r="B86" s="170"/>
      <c r="C86" s="171"/>
      <c r="D86" s="3"/>
      <c r="E86" s="172" t="s">
        <v>80</v>
      </c>
      <c r="F86" s="170"/>
      <c r="G86" s="171"/>
    </row>
    <row r="87" spans="1:7" ht="16.2" thickBot="1" x14ac:dyDescent="0.35">
      <c r="A87" s="166" t="s">
        <v>74</v>
      </c>
      <c r="B87" s="167"/>
      <c r="C87" s="168"/>
      <c r="D87" s="3"/>
      <c r="E87" s="172" t="s">
        <v>74</v>
      </c>
      <c r="F87" s="170"/>
      <c r="G87" s="171"/>
    </row>
    <row r="88" spans="1:7" ht="16.2" thickBot="1" x14ac:dyDescent="0.35">
      <c r="A88" s="93"/>
      <c r="B88" s="58" t="s">
        <v>76</v>
      </c>
      <c r="C88" s="58" t="s">
        <v>77</v>
      </c>
      <c r="D88" s="3"/>
      <c r="E88" s="59"/>
      <c r="F88" s="58" t="s">
        <v>76</v>
      </c>
      <c r="G88" s="58" t="s">
        <v>77</v>
      </c>
    </row>
    <row r="89" spans="1:7" ht="15.6" x14ac:dyDescent="0.3">
      <c r="A89" s="94" t="s">
        <v>16</v>
      </c>
      <c r="B89" s="95"/>
      <c r="C89" s="96"/>
      <c r="D89" s="3"/>
      <c r="E89" s="60" t="s">
        <v>17</v>
      </c>
      <c r="F89" s="63"/>
      <c r="G89" s="64"/>
    </row>
    <row r="90" spans="1:7" ht="15.6" x14ac:dyDescent="0.3">
      <c r="A90" s="70" t="s">
        <v>19</v>
      </c>
      <c r="B90" s="71"/>
      <c r="C90" s="97"/>
      <c r="D90" s="3"/>
      <c r="E90" s="65" t="s">
        <v>20</v>
      </c>
      <c r="F90" s="68"/>
      <c r="G90" s="69"/>
    </row>
    <row r="91" spans="1:7" ht="15.6" x14ac:dyDescent="0.3">
      <c r="A91" s="70" t="s">
        <v>22</v>
      </c>
      <c r="B91" s="71"/>
      <c r="C91" s="72"/>
      <c r="D91" s="3"/>
      <c r="E91" s="73" t="s">
        <v>23</v>
      </c>
      <c r="F91" s="74"/>
      <c r="G91" s="75"/>
    </row>
    <row r="92" spans="1:7" ht="15.6" x14ac:dyDescent="0.3">
      <c r="A92" s="70" t="s">
        <v>25</v>
      </c>
      <c r="B92" s="76"/>
      <c r="C92" s="72"/>
      <c r="D92" s="3"/>
      <c r="E92" s="77"/>
      <c r="F92" s="71"/>
      <c r="G92" s="78"/>
    </row>
    <row r="93" spans="1:7" ht="15.6" x14ac:dyDescent="0.3">
      <c r="A93" s="70" t="s">
        <v>26</v>
      </c>
      <c r="B93" s="76"/>
      <c r="C93" s="72"/>
      <c r="D93" s="3"/>
      <c r="E93" s="77" t="s">
        <v>27</v>
      </c>
      <c r="F93" s="71"/>
      <c r="G93" s="78"/>
    </row>
    <row r="94" spans="1:7" ht="15.6" x14ac:dyDescent="0.3">
      <c r="A94" s="70" t="s">
        <v>28</v>
      </c>
      <c r="B94" s="76"/>
      <c r="C94" s="72"/>
      <c r="D94" s="3"/>
      <c r="E94" s="77" t="s">
        <v>29</v>
      </c>
      <c r="F94" s="71"/>
      <c r="G94" s="78"/>
    </row>
    <row r="95" spans="1:7" ht="15.6" x14ac:dyDescent="0.3">
      <c r="A95" s="70" t="s">
        <v>30</v>
      </c>
      <c r="B95" s="76"/>
      <c r="C95" s="72"/>
      <c r="D95" s="3"/>
      <c r="E95" s="77" t="s">
        <v>31</v>
      </c>
      <c r="F95" s="71"/>
      <c r="G95" s="79"/>
    </row>
    <row r="96" spans="1:7" ht="15.6" x14ac:dyDescent="0.3">
      <c r="A96" s="70" t="s">
        <v>32</v>
      </c>
      <c r="B96" s="76"/>
      <c r="C96" s="72"/>
      <c r="D96" s="3"/>
      <c r="E96" s="77" t="s">
        <v>33</v>
      </c>
      <c r="F96" s="71"/>
      <c r="G96" s="79"/>
    </row>
    <row r="97" spans="1:7" ht="15.6" x14ac:dyDescent="0.3">
      <c r="A97" s="70" t="s">
        <v>35</v>
      </c>
      <c r="B97" s="76"/>
      <c r="C97" s="72"/>
      <c r="D97" s="3"/>
      <c r="E97" s="77" t="s">
        <v>36</v>
      </c>
      <c r="F97" s="71"/>
      <c r="G97" s="79"/>
    </row>
    <row r="98" spans="1:7" ht="15.6" x14ac:dyDescent="0.3">
      <c r="A98" s="70" t="s">
        <v>38</v>
      </c>
      <c r="B98" s="76"/>
      <c r="C98" s="72"/>
      <c r="D98" s="3"/>
      <c r="E98" s="80" t="s">
        <v>39</v>
      </c>
      <c r="F98" s="71"/>
      <c r="G98" s="79"/>
    </row>
    <row r="99" spans="1:7" ht="15.6" x14ac:dyDescent="0.3">
      <c r="A99" s="70" t="s">
        <v>41</v>
      </c>
      <c r="B99" s="76"/>
      <c r="C99" s="72"/>
      <c r="D99" s="3"/>
      <c r="E99" s="77"/>
      <c r="F99" s="71"/>
      <c r="G99" s="78"/>
    </row>
    <row r="100" spans="1:7" ht="15.6" x14ac:dyDescent="0.3">
      <c r="A100" s="81" t="s">
        <v>43</v>
      </c>
      <c r="B100" s="76"/>
      <c r="C100" s="72"/>
      <c r="D100" s="3"/>
      <c r="E100" s="77" t="s">
        <v>44</v>
      </c>
      <c r="F100" s="71"/>
      <c r="G100" s="79"/>
    </row>
    <row r="101" spans="1:7" ht="15.6" x14ac:dyDescent="0.3">
      <c r="A101" s="82"/>
      <c r="B101" s="83"/>
      <c r="C101" s="72"/>
      <c r="D101" s="3"/>
      <c r="E101" s="80" t="s">
        <v>46</v>
      </c>
      <c r="F101" s="71"/>
      <c r="G101" s="79"/>
    </row>
    <row r="102" spans="1:7" ht="15.6" x14ac:dyDescent="0.3">
      <c r="A102" s="84" t="s">
        <v>48</v>
      </c>
      <c r="B102" s="83"/>
      <c r="C102" s="72"/>
      <c r="D102" s="3"/>
      <c r="E102" s="77"/>
      <c r="F102" s="71"/>
      <c r="G102" s="78"/>
    </row>
    <row r="103" spans="1:7" ht="16.2" thickBot="1" x14ac:dyDescent="0.35">
      <c r="A103" s="82" t="s">
        <v>49</v>
      </c>
      <c r="B103" s="76"/>
      <c r="C103" s="72"/>
      <c r="D103" s="3"/>
      <c r="E103" s="85" t="s">
        <v>50</v>
      </c>
      <c r="F103" s="86"/>
      <c r="G103" s="87"/>
    </row>
    <row r="104" spans="1:7" ht="15.6" x14ac:dyDescent="0.3">
      <c r="A104" s="82" t="s">
        <v>51</v>
      </c>
      <c r="B104" s="76"/>
      <c r="C104" s="72"/>
      <c r="D104" s="3"/>
      <c r="E104" s="3"/>
      <c r="F104" s="3"/>
      <c r="G104" s="3"/>
    </row>
    <row r="105" spans="1:7" ht="15.6" x14ac:dyDescent="0.3">
      <c r="A105" s="82" t="s">
        <v>53</v>
      </c>
      <c r="B105" s="76"/>
      <c r="C105" s="72"/>
      <c r="D105" s="3"/>
      <c r="E105" s="3"/>
      <c r="F105" s="3"/>
      <c r="G105" s="3"/>
    </row>
    <row r="106" spans="1:7" ht="15.6" x14ac:dyDescent="0.3">
      <c r="A106" s="82" t="s">
        <v>55</v>
      </c>
      <c r="B106" s="76"/>
      <c r="C106" s="72"/>
      <c r="D106" s="3"/>
      <c r="E106" s="3"/>
      <c r="F106" s="3"/>
      <c r="G106" s="3"/>
    </row>
    <row r="107" spans="1:7" ht="15.6" x14ac:dyDescent="0.3">
      <c r="A107" s="82" t="s">
        <v>57</v>
      </c>
      <c r="B107" s="76"/>
      <c r="C107" s="72"/>
      <c r="D107" s="3"/>
      <c r="E107" s="3"/>
      <c r="F107" s="3"/>
      <c r="G107" s="3"/>
    </row>
    <row r="108" spans="1:7" ht="15.6" x14ac:dyDescent="0.3">
      <c r="A108" s="82" t="s">
        <v>36</v>
      </c>
      <c r="B108" s="76"/>
      <c r="C108" s="72"/>
      <c r="D108" s="3"/>
      <c r="E108" s="3"/>
      <c r="F108" s="3"/>
      <c r="G108" s="3"/>
    </row>
    <row r="109" spans="1:7" ht="15.6" x14ac:dyDescent="0.3">
      <c r="A109" s="82" t="s">
        <v>58</v>
      </c>
      <c r="B109" s="76"/>
      <c r="C109" s="72"/>
      <c r="D109" s="3"/>
      <c r="E109" s="3"/>
      <c r="F109" s="3"/>
      <c r="G109" s="3"/>
    </row>
    <row r="110" spans="1:7" ht="15.6" x14ac:dyDescent="0.3">
      <c r="A110" s="88" t="s">
        <v>59</v>
      </c>
      <c r="B110" s="76"/>
      <c r="C110" s="72"/>
      <c r="D110" s="3"/>
      <c r="E110" s="3"/>
      <c r="F110" s="3"/>
      <c r="G110" s="3"/>
    </row>
    <row r="111" spans="1:7" ht="15.6" x14ac:dyDescent="0.3">
      <c r="A111" s="82"/>
      <c r="B111" s="76"/>
      <c r="C111" s="72"/>
      <c r="D111" s="3"/>
      <c r="E111" s="3"/>
      <c r="F111" s="3"/>
      <c r="G111" s="3"/>
    </row>
    <row r="112" spans="1:7" ht="15.6" x14ac:dyDescent="0.3">
      <c r="A112" s="84" t="s">
        <v>61</v>
      </c>
      <c r="B112" s="76"/>
      <c r="C112" s="72"/>
      <c r="D112" s="3"/>
      <c r="E112" s="3"/>
      <c r="F112" s="3"/>
      <c r="G112" s="3"/>
    </row>
    <row r="113" spans="1:7" ht="15.6" x14ac:dyDescent="0.3">
      <c r="A113" s="82" t="s">
        <v>63</v>
      </c>
      <c r="B113" s="76"/>
      <c r="C113" s="72"/>
      <c r="D113" s="3"/>
      <c r="E113" s="3"/>
      <c r="F113" s="3"/>
      <c r="G113" s="3"/>
    </row>
    <row r="114" spans="1:7" ht="15.6" x14ac:dyDescent="0.3">
      <c r="A114" s="82" t="s">
        <v>65</v>
      </c>
      <c r="B114" s="76"/>
      <c r="C114" s="72"/>
      <c r="D114" s="3"/>
      <c r="E114" s="3"/>
      <c r="F114" s="3"/>
      <c r="G114" s="3"/>
    </row>
    <row r="115" spans="1:7" ht="15.6" x14ac:dyDescent="0.3">
      <c r="A115" s="82" t="s">
        <v>67</v>
      </c>
      <c r="B115" s="76"/>
      <c r="C115" s="72"/>
      <c r="D115" s="3"/>
      <c r="E115" s="3"/>
      <c r="F115" s="3"/>
      <c r="G115" s="3"/>
    </row>
    <row r="116" spans="1:7" ht="15.6" x14ac:dyDescent="0.3">
      <c r="A116" s="82" t="s">
        <v>68</v>
      </c>
      <c r="B116" s="76"/>
      <c r="C116" s="72"/>
      <c r="D116" s="3"/>
      <c r="E116" s="3"/>
      <c r="F116" s="3"/>
      <c r="G116" s="3"/>
    </row>
    <row r="117" spans="1:7" ht="15.6" x14ac:dyDescent="0.3">
      <c r="A117" s="88" t="s">
        <v>70</v>
      </c>
      <c r="B117" s="76"/>
      <c r="C117" s="72"/>
      <c r="D117" s="3"/>
      <c r="E117" s="3"/>
      <c r="F117" s="3"/>
      <c r="G117" s="3"/>
    </row>
    <row r="118" spans="1:7" ht="15.6" x14ac:dyDescent="0.3">
      <c r="A118" s="82"/>
      <c r="B118" s="76"/>
      <c r="C118" s="72"/>
      <c r="D118" s="3"/>
      <c r="E118" s="3"/>
      <c r="F118" s="3"/>
      <c r="G118" s="3"/>
    </row>
    <row r="119" spans="1:7" ht="16.2" thickBot="1" x14ac:dyDescent="0.35">
      <c r="A119" s="89" t="s">
        <v>71</v>
      </c>
      <c r="B119" s="90"/>
      <c r="C119" s="91"/>
      <c r="D119" s="3"/>
      <c r="E119" s="3"/>
      <c r="F119" s="3"/>
      <c r="G119" s="3"/>
    </row>
    <row r="120" spans="1:7" x14ac:dyDescent="0.3">
      <c r="A120" s="2"/>
      <c r="B120" s="2"/>
      <c r="C120" s="2"/>
    </row>
    <row r="121" spans="1:7" x14ac:dyDescent="0.3">
      <c r="A121" s="2"/>
      <c r="B121" s="2"/>
      <c r="C121" s="2"/>
    </row>
    <row r="122" spans="1:7" ht="15.6" x14ac:dyDescent="0.3">
      <c r="A122" s="126" t="s">
        <v>179</v>
      </c>
      <c r="B122" s="145"/>
      <c r="C122" s="145"/>
    </row>
    <row r="123" spans="1:7" x14ac:dyDescent="0.3">
      <c r="A123" s="2"/>
      <c r="B123" s="2"/>
      <c r="C123" s="2"/>
    </row>
  </sheetData>
  <mergeCells count="18">
    <mergeCell ref="A35:B35"/>
    <mergeCell ref="A3:B3"/>
    <mergeCell ref="A14:B14"/>
    <mergeCell ref="A15:B15"/>
    <mergeCell ref="A29:B29"/>
    <mergeCell ref="A34:B34"/>
    <mergeCell ref="A48:C48"/>
    <mergeCell ref="E48:G48"/>
    <mergeCell ref="A49:C49"/>
    <mergeCell ref="E49:G49"/>
    <mergeCell ref="A50:C50"/>
    <mergeCell ref="E50:G50"/>
    <mergeCell ref="A85:C85"/>
    <mergeCell ref="E85:G85"/>
    <mergeCell ref="A86:C86"/>
    <mergeCell ref="E86:G86"/>
    <mergeCell ref="A87:C87"/>
    <mergeCell ref="E87:G8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3C7B-1A4F-453C-9889-081D1B5DFEA7}">
  <dimension ref="A1:AB39"/>
  <sheetViews>
    <sheetView workbookViewId="0"/>
  </sheetViews>
  <sheetFormatPr defaultColWidth="8.6640625" defaultRowHeight="13.8" x14ac:dyDescent="0.25"/>
  <cols>
    <col min="1" max="1" width="44.5546875" style="2" customWidth="1"/>
    <col min="2" max="2" width="23.5546875" style="2" customWidth="1"/>
    <col min="3" max="7" width="8.6640625" style="2"/>
    <col min="8" max="8" width="14.109375" style="2" bestFit="1" customWidth="1"/>
    <col min="9" max="16384" width="8.6640625" style="2"/>
  </cols>
  <sheetData>
    <row r="1" spans="1:8" s="5" customFormat="1" ht="17.399999999999999" x14ac:dyDescent="0.25">
      <c r="A1" s="4" t="s">
        <v>91</v>
      </c>
    </row>
    <row r="2" spans="1:8" s="98" customFormat="1" ht="15.6" x14ac:dyDescent="0.3"/>
    <row r="3" spans="1:8" s="98" customFormat="1" ht="30.9" customHeight="1" x14ac:dyDescent="0.3">
      <c r="A3" s="175" t="s">
        <v>104</v>
      </c>
      <c r="B3" s="175"/>
      <c r="C3" s="175"/>
      <c r="D3" s="175"/>
      <c r="E3" s="175"/>
      <c r="F3" s="175"/>
      <c r="G3" s="175"/>
      <c r="H3" s="175"/>
    </row>
    <row r="4" spans="1:8" s="98" customFormat="1" ht="15.6" x14ac:dyDescent="0.3">
      <c r="A4" s="105"/>
      <c r="B4" s="105"/>
      <c r="C4" s="105"/>
      <c r="D4" s="105"/>
      <c r="E4" s="105"/>
      <c r="F4" s="105"/>
      <c r="G4" s="105"/>
      <c r="H4" s="105"/>
    </row>
    <row r="5" spans="1:8" s="98" customFormat="1" ht="15.6" x14ac:dyDescent="0.3">
      <c r="A5" s="98" t="s">
        <v>105</v>
      </c>
    </row>
    <row r="6" spans="1:8" s="98" customFormat="1" ht="16.2" thickBot="1" x14ac:dyDescent="0.35"/>
    <row r="7" spans="1:8" s="98" customFormat="1" ht="16.2" thickBot="1" x14ac:dyDescent="0.35">
      <c r="A7" s="99" t="s">
        <v>93</v>
      </c>
      <c r="B7" s="100">
        <v>100000</v>
      </c>
    </row>
    <row r="8" spans="1:8" s="98" customFormat="1" ht="16.2" thickBot="1" x14ac:dyDescent="0.35">
      <c r="A8" s="101" t="s">
        <v>94</v>
      </c>
      <c r="B8" s="102">
        <v>1.4999999999999999E-2</v>
      </c>
    </row>
    <row r="9" spans="1:8" s="98" customFormat="1" ht="16.2" thickBot="1" x14ac:dyDescent="0.35">
      <c r="A9" s="101" t="s">
        <v>95</v>
      </c>
      <c r="B9" s="102">
        <v>0.01</v>
      </c>
    </row>
    <row r="10" spans="1:8" s="98" customFormat="1" ht="16.2" thickBot="1" x14ac:dyDescent="0.35">
      <c r="A10" s="101" t="s">
        <v>96</v>
      </c>
      <c r="B10" s="103">
        <v>10</v>
      </c>
    </row>
    <row r="11" spans="1:8" s="98" customFormat="1" ht="16.2" thickBot="1" x14ac:dyDescent="0.35">
      <c r="A11" s="101" t="s">
        <v>97</v>
      </c>
      <c r="B11" s="104">
        <v>0.03</v>
      </c>
    </row>
    <row r="12" spans="1:8" s="98" customFormat="1" ht="16.2" thickBot="1" x14ac:dyDescent="0.35">
      <c r="A12" s="101" t="s">
        <v>98</v>
      </c>
      <c r="B12" s="102">
        <v>0.06</v>
      </c>
    </row>
    <row r="13" spans="1:8" s="98" customFormat="1" ht="16.2" thickBot="1" x14ac:dyDescent="0.35">
      <c r="A13" s="101" t="s">
        <v>99</v>
      </c>
      <c r="B13" s="103">
        <v>500</v>
      </c>
    </row>
    <row r="14" spans="1:8" s="98" customFormat="1" ht="16.2" thickBot="1" x14ac:dyDescent="0.35">
      <c r="A14" s="101" t="s">
        <v>100</v>
      </c>
      <c r="B14" s="104">
        <v>0.02</v>
      </c>
    </row>
    <row r="15" spans="1:8" s="98" customFormat="1" ht="16.2" thickBot="1" x14ac:dyDescent="0.35">
      <c r="A15" s="101" t="s">
        <v>101</v>
      </c>
      <c r="B15" s="104">
        <v>0.1</v>
      </c>
    </row>
    <row r="16" spans="1:8" s="98" customFormat="1" ht="16.2" thickBot="1" x14ac:dyDescent="0.35">
      <c r="A16" s="101" t="s">
        <v>102</v>
      </c>
      <c r="B16" s="104">
        <v>0.2</v>
      </c>
    </row>
    <row r="17" spans="1:28" s="98" customFormat="1" ht="16.2" thickBot="1" x14ac:dyDescent="0.35">
      <c r="A17" s="101" t="s">
        <v>103</v>
      </c>
      <c r="B17" s="104">
        <v>0.04</v>
      </c>
    </row>
    <row r="18" spans="1:28" s="98" customFormat="1" ht="15.6" x14ac:dyDescent="0.3"/>
    <row r="19" spans="1:28" s="146" customFormat="1" ht="15.6" x14ac:dyDescent="0.3"/>
    <row r="20" spans="1:28" ht="15.6" x14ac:dyDescent="0.3">
      <c r="A20" s="3" t="s">
        <v>181</v>
      </c>
      <c r="B20" s="3"/>
    </row>
    <row r="21" spans="1:28" ht="15.6" x14ac:dyDescent="0.3">
      <c r="A21" s="3"/>
      <c r="B21" s="3"/>
    </row>
    <row r="22" spans="1:28" ht="15.6" x14ac:dyDescent="0.3">
      <c r="A22" s="3" t="s">
        <v>182</v>
      </c>
      <c r="B22" s="3"/>
    </row>
    <row r="23" spans="1:28" ht="15.6" x14ac:dyDescent="0.3">
      <c r="A23" s="3"/>
      <c r="B23" s="3"/>
    </row>
    <row r="24" spans="1:28" ht="15.6" x14ac:dyDescent="0.3">
      <c r="A24" s="3"/>
      <c r="B24" s="3"/>
    </row>
    <row r="25" spans="1:28" ht="15.6" x14ac:dyDescent="0.3">
      <c r="A25" s="1" t="s">
        <v>0</v>
      </c>
      <c r="B25" s="3"/>
    </row>
    <row r="26" spans="1:28" ht="15.6" x14ac:dyDescent="0.3">
      <c r="A26" s="1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9" spans="1:3" ht="15.6" x14ac:dyDescent="0.3">
      <c r="A39" s="126" t="s">
        <v>180</v>
      </c>
      <c r="B39" s="145"/>
      <c r="C39" s="145"/>
    </row>
  </sheetData>
  <mergeCells count="1">
    <mergeCell ref="A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76EA-0C4D-4106-A521-2D14B9F89EDA}">
  <dimension ref="A1:M41"/>
  <sheetViews>
    <sheetView workbookViewId="0"/>
  </sheetViews>
  <sheetFormatPr defaultColWidth="9.109375" defaultRowHeight="13.8" x14ac:dyDescent="0.25"/>
  <cols>
    <col min="1" max="1" width="39.5546875" style="2" customWidth="1"/>
    <col min="2" max="7" width="8.33203125" style="2" customWidth="1"/>
    <col min="8" max="16384" width="9.109375" style="2"/>
  </cols>
  <sheetData>
    <row r="1" spans="1:13" ht="17.399999999999999" x14ac:dyDescent="0.25">
      <c r="A1" s="106" t="s">
        <v>2</v>
      </c>
      <c r="B1" s="107"/>
      <c r="C1" s="107"/>
      <c r="D1" s="107"/>
      <c r="E1" s="107"/>
      <c r="F1" s="107"/>
      <c r="G1" s="108"/>
      <c r="H1" s="108"/>
      <c r="I1" s="108"/>
      <c r="J1" s="108"/>
      <c r="K1" s="108"/>
      <c r="L1" s="108"/>
      <c r="M1" s="108"/>
    </row>
    <row r="2" spans="1:13" ht="17.399999999999999" x14ac:dyDescent="0.25">
      <c r="A2" s="106"/>
      <c r="B2" s="107"/>
      <c r="C2" s="107"/>
      <c r="D2" s="107"/>
      <c r="E2" s="107"/>
      <c r="F2" s="107"/>
      <c r="G2" s="108"/>
      <c r="H2" s="108"/>
      <c r="I2" s="108"/>
      <c r="J2" s="108"/>
      <c r="K2" s="108"/>
      <c r="L2" s="108"/>
      <c r="M2" s="108"/>
    </row>
    <row r="3" spans="1:13" ht="15.6" x14ac:dyDescent="0.25">
      <c r="A3" s="108" t="s">
        <v>157</v>
      </c>
      <c r="B3" s="107"/>
      <c r="C3" s="107"/>
      <c r="D3" s="107"/>
      <c r="E3" s="107"/>
      <c r="F3" s="107"/>
      <c r="G3" s="108"/>
      <c r="H3" s="108"/>
      <c r="I3" s="108"/>
      <c r="J3" s="108"/>
      <c r="K3" s="108"/>
      <c r="L3" s="108"/>
      <c r="M3" s="108"/>
    </row>
    <row r="4" spans="1:13" ht="15.6" x14ac:dyDescent="0.25">
      <c r="A4" s="108"/>
      <c r="B4" s="107"/>
      <c r="C4" s="107"/>
      <c r="D4" s="107"/>
      <c r="E4" s="107"/>
      <c r="F4" s="107"/>
      <c r="G4" s="108"/>
      <c r="H4" s="108"/>
      <c r="I4" s="108"/>
      <c r="J4" s="108"/>
      <c r="K4" s="108"/>
      <c r="L4" s="108"/>
      <c r="M4" s="108"/>
    </row>
    <row r="5" spans="1:13" ht="16.2" thickBot="1" x14ac:dyDescent="0.3">
      <c r="A5" s="122" t="s">
        <v>158</v>
      </c>
      <c r="B5" s="109"/>
      <c r="C5" s="109"/>
      <c r="D5" s="109"/>
      <c r="E5" s="109"/>
      <c r="F5" s="109"/>
      <c r="G5" s="108"/>
      <c r="H5" s="108"/>
      <c r="I5" s="108"/>
      <c r="J5" s="108"/>
      <c r="K5" s="108"/>
      <c r="L5" s="108"/>
      <c r="M5" s="108"/>
    </row>
    <row r="6" spans="1:13" s="3" customFormat="1" ht="16.2" thickBot="1" x14ac:dyDescent="0.35">
      <c r="A6" s="136" t="s">
        <v>159</v>
      </c>
      <c r="B6" s="137">
        <v>1</v>
      </c>
      <c r="C6" s="137">
        <v>2</v>
      </c>
      <c r="D6" s="137">
        <v>3</v>
      </c>
      <c r="E6" s="137">
        <v>4</v>
      </c>
      <c r="F6" s="137">
        <v>5</v>
      </c>
      <c r="G6" s="138">
        <v>6</v>
      </c>
      <c r="H6" s="108"/>
      <c r="I6" s="108"/>
      <c r="J6" s="108"/>
      <c r="K6" s="108"/>
      <c r="L6" s="108"/>
      <c r="M6" s="108"/>
    </row>
    <row r="7" spans="1:13" s="3" customFormat="1" ht="15.6" x14ac:dyDescent="0.3">
      <c r="A7" s="139" t="s">
        <v>160</v>
      </c>
      <c r="B7" s="135">
        <v>650</v>
      </c>
      <c r="C7" s="135">
        <v>530</v>
      </c>
      <c r="D7" s="135">
        <v>479</v>
      </c>
      <c r="E7" s="135">
        <v>440</v>
      </c>
      <c r="F7" s="135">
        <v>410</v>
      </c>
      <c r="G7" s="140">
        <v>390</v>
      </c>
      <c r="H7" s="108"/>
      <c r="I7" s="108"/>
      <c r="J7" s="108"/>
      <c r="K7" s="108"/>
      <c r="L7" s="108"/>
      <c r="M7" s="108"/>
    </row>
    <row r="8" spans="1:13" s="1" customFormat="1" ht="15.6" x14ac:dyDescent="0.3">
      <c r="A8" s="139" t="s">
        <v>161</v>
      </c>
      <c r="B8" s="135">
        <v>90</v>
      </c>
      <c r="C8" s="135">
        <v>115</v>
      </c>
      <c r="D8" s="135">
        <v>143</v>
      </c>
      <c r="E8" s="135">
        <v>161</v>
      </c>
      <c r="F8" s="135">
        <v>170</v>
      </c>
      <c r="G8" s="140">
        <v>180</v>
      </c>
      <c r="H8" s="108"/>
      <c r="I8" s="108"/>
      <c r="J8" s="108"/>
      <c r="K8" s="108"/>
      <c r="L8" s="108"/>
      <c r="M8" s="108"/>
    </row>
    <row r="9" spans="1:13" s="1" customFormat="1" ht="15.6" x14ac:dyDescent="0.3">
      <c r="A9" s="139" t="s">
        <v>162</v>
      </c>
      <c r="B9" s="135">
        <v>1300</v>
      </c>
      <c r="C9" s="135">
        <v>125</v>
      </c>
      <c r="D9" s="135">
        <v>110</v>
      </c>
      <c r="E9" s="135">
        <v>70</v>
      </c>
      <c r="F9" s="135">
        <v>65</v>
      </c>
      <c r="G9" s="140">
        <v>55</v>
      </c>
      <c r="H9" s="108"/>
      <c r="I9" s="108"/>
      <c r="J9" s="108"/>
      <c r="K9" s="108"/>
      <c r="L9" s="108"/>
      <c r="M9" s="108"/>
    </row>
    <row r="10" spans="1:13" s="1" customFormat="1" ht="15.6" x14ac:dyDescent="0.3">
      <c r="A10" s="139" t="s">
        <v>163</v>
      </c>
      <c r="B10" s="135">
        <v>-49</v>
      </c>
      <c r="C10" s="135">
        <v>33</v>
      </c>
      <c r="D10" s="135">
        <v>38</v>
      </c>
      <c r="E10" s="135">
        <v>44</v>
      </c>
      <c r="F10" s="135">
        <v>46</v>
      </c>
      <c r="G10" s="140">
        <v>45</v>
      </c>
      <c r="H10" s="108"/>
      <c r="I10" s="108"/>
      <c r="J10" s="108"/>
      <c r="K10" s="108"/>
      <c r="L10" s="108"/>
      <c r="M10" s="108"/>
    </row>
    <row r="11" spans="1:13" s="1" customFormat="1" ht="15.75" customHeight="1" x14ac:dyDescent="0.3">
      <c r="A11" s="139" t="s">
        <v>164</v>
      </c>
      <c r="B11" s="135">
        <v>0</v>
      </c>
      <c r="C11" s="135">
        <v>8</v>
      </c>
      <c r="D11" s="135">
        <v>7</v>
      </c>
      <c r="E11" s="135">
        <v>7</v>
      </c>
      <c r="F11" s="135">
        <v>7</v>
      </c>
      <c r="G11" s="140">
        <v>7</v>
      </c>
      <c r="H11" s="108"/>
      <c r="I11" s="108"/>
      <c r="J11" s="108"/>
      <c r="K11" s="108"/>
      <c r="L11" s="108"/>
      <c r="M11" s="108"/>
    </row>
    <row r="12" spans="1:13" s="3" customFormat="1" ht="15.6" x14ac:dyDescent="0.3">
      <c r="A12" s="139" t="s">
        <v>165</v>
      </c>
      <c r="B12" s="135">
        <v>369</v>
      </c>
      <c r="C12" s="135">
        <v>-37</v>
      </c>
      <c r="D12" s="135">
        <v>-27</v>
      </c>
      <c r="E12" s="135">
        <v>-35</v>
      </c>
      <c r="F12" s="135">
        <v>-36</v>
      </c>
      <c r="G12" s="140">
        <v>-38</v>
      </c>
      <c r="H12" s="108"/>
      <c r="I12" s="108"/>
      <c r="J12" s="108"/>
      <c r="K12" s="108"/>
      <c r="L12" s="108"/>
      <c r="M12" s="108"/>
    </row>
    <row r="13" spans="1:13" s="3" customFormat="1" ht="15.6" x14ac:dyDescent="0.3">
      <c r="A13" s="139" t="s">
        <v>166</v>
      </c>
      <c r="B13" s="135">
        <v>-351</v>
      </c>
      <c r="C13" s="135">
        <v>79</v>
      </c>
      <c r="D13" s="135">
        <v>71</v>
      </c>
      <c r="E13" s="135">
        <v>78</v>
      </c>
      <c r="F13" s="135">
        <v>76</v>
      </c>
      <c r="G13" s="140">
        <v>77</v>
      </c>
      <c r="H13" s="108"/>
      <c r="I13" s="108"/>
      <c r="J13" s="108"/>
      <c r="K13" s="108"/>
      <c r="L13" s="108"/>
      <c r="M13" s="108"/>
    </row>
    <row r="14" spans="1:13" s="3" customFormat="1" ht="16.2" thickBot="1" x14ac:dyDescent="0.35">
      <c r="A14" s="141" t="s">
        <v>167</v>
      </c>
      <c r="B14" s="142">
        <v>0</v>
      </c>
      <c r="C14" s="142">
        <v>4</v>
      </c>
      <c r="D14" s="142">
        <v>3</v>
      </c>
      <c r="E14" s="142">
        <v>3</v>
      </c>
      <c r="F14" s="142">
        <v>3</v>
      </c>
      <c r="G14" s="143">
        <v>3</v>
      </c>
      <c r="H14" s="108"/>
      <c r="I14" s="108"/>
      <c r="J14" s="108"/>
      <c r="K14" s="108"/>
      <c r="L14" s="108"/>
      <c r="M14" s="108"/>
    </row>
    <row r="15" spans="1:13" s="3" customFormat="1" ht="15.6" x14ac:dyDescent="0.3">
      <c r="A15" s="109"/>
      <c r="B15" s="134"/>
      <c r="C15" s="134"/>
      <c r="D15" s="135"/>
      <c r="E15" s="134"/>
      <c r="F15" s="135"/>
      <c r="G15" s="108"/>
      <c r="H15" s="108"/>
      <c r="I15" s="108"/>
      <c r="J15" s="108"/>
      <c r="K15" s="108"/>
      <c r="L15" s="108"/>
      <c r="M15" s="108"/>
    </row>
    <row r="16" spans="1:13" s="3" customFormat="1" ht="16.2" thickBot="1" x14ac:dyDescent="0.35">
      <c r="A16" s="108" t="s">
        <v>168</v>
      </c>
      <c r="B16" s="109"/>
      <c r="C16" s="109"/>
      <c r="D16" s="109"/>
      <c r="E16" s="109"/>
      <c r="F16" s="109"/>
      <c r="G16" s="108"/>
      <c r="H16" s="108"/>
      <c r="I16" s="108"/>
      <c r="J16" s="108"/>
      <c r="K16" s="108"/>
      <c r="L16" s="108"/>
      <c r="M16" s="108"/>
    </row>
    <row r="17" spans="1:13" s="3" customFormat="1" ht="16.2" thickBot="1" x14ac:dyDescent="0.35">
      <c r="A17" s="136" t="s">
        <v>169</v>
      </c>
      <c r="B17" s="137">
        <v>1</v>
      </c>
      <c r="C17" s="137">
        <v>2</v>
      </c>
      <c r="D17" s="137">
        <v>3</v>
      </c>
      <c r="E17" s="137">
        <v>4</v>
      </c>
      <c r="F17" s="137">
        <v>5</v>
      </c>
      <c r="G17" s="138">
        <v>6</v>
      </c>
      <c r="H17" s="108"/>
      <c r="I17" s="108"/>
      <c r="J17" s="108"/>
      <c r="K17" s="108"/>
      <c r="L17" s="108"/>
      <c r="M17" s="108"/>
    </row>
    <row r="18" spans="1:13" s="3" customFormat="1" ht="15.6" x14ac:dyDescent="0.3">
      <c r="A18" s="139" t="s">
        <v>170</v>
      </c>
      <c r="B18" s="135">
        <v>120</v>
      </c>
      <c r="C18" s="135">
        <v>240</v>
      </c>
      <c r="D18" s="135">
        <v>330</v>
      </c>
      <c r="E18" s="135">
        <v>380</v>
      </c>
      <c r="F18" s="135">
        <v>400</v>
      </c>
      <c r="G18" s="140">
        <v>390</v>
      </c>
      <c r="H18" s="108"/>
      <c r="I18" s="108"/>
      <c r="J18" s="108"/>
      <c r="K18" s="108"/>
      <c r="L18" s="108"/>
      <c r="M18" s="108"/>
    </row>
    <row r="19" spans="1:13" s="3" customFormat="1" ht="15.6" x14ac:dyDescent="0.3">
      <c r="A19" s="139" t="s">
        <v>171</v>
      </c>
      <c r="B19" s="135">
        <v>190</v>
      </c>
      <c r="C19" s="135">
        <v>310</v>
      </c>
      <c r="D19" s="135">
        <v>380</v>
      </c>
      <c r="E19" s="135">
        <v>400</v>
      </c>
      <c r="F19" s="135">
        <v>410</v>
      </c>
      <c r="G19" s="140">
        <v>380</v>
      </c>
      <c r="H19" s="108"/>
      <c r="I19" s="108"/>
      <c r="J19" s="108"/>
      <c r="K19" s="108"/>
      <c r="L19" s="108"/>
      <c r="M19" s="108"/>
    </row>
    <row r="20" spans="1:13" s="3" customFormat="1" ht="28.5" customHeight="1" x14ac:dyDescent="0.3">
      <c r="A20" s="139" t="s">
        <v>172</v>
      </c>
      <c r="B20" s="135">
        <v>102</v>
      </c>
      <c r="C20" s="135">
        <v>99</v>
      </c>
      <c r="D20" s="135">
        <v>97</v>
      </c>
      <c r="E20" s="135">
        <v>93</v>
      </c>
      <c r="F20" s="135">
        <v>90</v>
      </c>
      <c r="G20" s="140">
        <v>87</v>
      </c>
      <c r="H20" s="108"/>
      <c r="I20" s="108"/>
      <c r="J20" s="108"/>
      <c r="K20" s="108"/>
      <c r="L20" s="108"/>
      <c r="M20" s="108"/>
    </row>
    <row r="21" spans="1:13" s="3" customFormat="1" ht="16.2" thickBot="1" x14ac:dyDescent="0.35">
      <c r="A21" s="141" t="s">
        <v>173</v>
      </c>
      <c r="B21" s="142">
        <v>1050</v>
      </c>
      <c r="C21" s="142">
        <v>950</v>
      </c>
      <c r="D21" s="142">
        <v>870</v>
      </c>
      <c r="E21" s="142">
        <v>750</v>
      </c>
      <c r="F21" s="142">
        <v>630</v>
      </c>
      <c r="G21" s="143">
        <v>510</v>
      </c>
      <c r="H21" s="108"/>
      <c r="I21" s="108"/>
      <c r="J21" s="108"/>
      <c r="K21" s="108"/>
      <c r="L21" s="108"/>
      <c r="M21" s="108"/>
    </row>
    <row r="22" spans="1:13" s="3" customFormat="1" ht="15.6" x14ac:dyDescent="0.3">
      <c r="A22" s="109"/>
      <c r="B22" s="134"/>
      <c r="C22" s="134"/>
      <c r="D22" s="135"/>
      <c r="E22" s="134"/>
      <c r="F22" s="135"/>
      <c r="G22" s="108"/>
      <c r="H22" s="108"/>
      <c r="I22" s="108"/>
      <c r="J22" s="108"/>
      <c r="K22" s="108"/>
      <c r="L22" s="108"/>
      <c r="M22" s="108"/>
    </row>
    <row r="23" spans="1:13" s="3" customFormat="1" ht="15.6" x14ac:dyDescent="0.3">
      <c r="A23" s="133" t="s">
        <v>174</v>
      </c>
      <c r="B23" s="144"/>
      <c r="C23" s="122"/>
      <c r="D23" s="122"/>
      <c r="E23" s="134"/>
      <c r="F23" s="135"/>
      <c r="G23" s="108"/>
      <c r="H23" s="108"/>
      <c r="I23" s="108"/>
      <c r="J23" s="108"/>
      <c r="K23" s="108"/>
      <c r="L23" s="108"/>
      <c r="M23" s="108"/>
    </row>
    <row r="24" spans="1:13" ht="15.6" x14ac:dyDescent="0.2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</row>
    <row r="26" spans="1:13" ht="15.6" x14ac:dyDescent="0.25">
      <c r="A26" s="1" t="s">
        <v>0</v>
      </c>
    </row>
    <row r="27" spans="1:13" x14ac:dyDescent="0.25">
      <c r="B27" s="123"/>
    </row>
    <row r="28" spans="1:13" x14ac:dyDescent="0.25">
      <c r="A28" s="2" t="s">
        <v>1</v>
      </c>
      <c r="B28" s="123" t="s">
        <v>127</v>
      </c>
    </row>
    <row r="29" spans="1:13" x14ac:dyDescent="0.25">
      <c r="B29" s="123"/>
    </row>
    <row r="30" spans="1:13" x14ac:dyDescent="0.25">
      <c r="B30" s="123"/>
    </row>
    <row r="31" spans="1:13" x14ac:dyDescent="0.25">
      <c r="B31" s="123"/>
    </row>
    <row r="32" spans="1:13" x14ac:dyDescent="0.25">
      <c r="B32" s="123"/>
    </row>
    <row r="33" spans="1:5" x14ac:dyDescent="0.25">
      <c r="B33" s="123"/>
    </row>
    <row r="34" spans="1:5" x14ac:dyDescent="0.25">
      <c r="B34" s="123"/>
    </row>
    <row r="35" spans="1:5" x14ac:dyDescent="0.25">
      <c r="B35" s="123"/>
    </row>
    <row r="36" spans="1:5" x14ac:dyDescent="0.25">
      <c r="B36" s="123"/>
    </row>
    <row r="37" spans="1:5" x14ac:dyDescent="0.25">
      <c r="B37" s="123"/>
    </row>
    <row r="38" spans="1:5" x14ac:dyDescent="0.25">
      <c r="B38" s="123"/>
    </row>
    <row r="39" spans="1:5" x14ac:dyDescent="0.25">
      <c r="A39" s="124" t="s">
        <v>175</v>
      </c>
    </row>
    <row r="41" spans="1:5" ht="15.6" x14ac:dyDescent="0.3">
      <c r="A41" s="126" t="s">
        <v>176</v>
      </c>
      <c r="B41" s="107"/>
      <c r="C41" s="107"/>
      <c r="D41" s="107"/>
      <c r="E41" s="107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296E4C10D2248A1CC913EF1BB2082" ma:contentTypeVersion="13" ma:contentTypeDescription="Create a new document." ma:contentTypeScope="" ma:versionID="ace4d2efc5a200c9b038cd951eb9921f">
  <xsd:schema xmlns:xsd="http://www.w3.org/2001/XMLSchema" xmlns:xs="http://www.w3.org/2001/XMLSchema" xmlns:p="http://schemas.microsoft.com/office/2006/metadata/properties" xmlns:ns3="be84907d-e188-4da1-84e7-d0ad67a7a702" xmlns:ns4="d660b397-b6e2-4afb-9566-799993fe369d" targetNamespace="http://schemas.microsoft.com/office/2006/metadata/properties" ma:root="true" ma:fieldsID="896753c9e4a1f78ce9fa51571f5d43c0" ns3:_="" ns4:_="">
    <xsd:import namespace="be84907d-e188-4da1-84e7-d0ad67a7a702"/>
    <xsd:import namespace="d660b397-b6e2-4afb-9566-799993fe36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4907d-e188-4da1-84e7-d0ad67a7a7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0b397-b6e2-4afb-9566-799993fe369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098DA3-1B08-4CF6-8ED3-529B0C044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84907d-e188-4da1-84e7-d0ad67a7a702"/>
    <ds:schemaRef ds:uri="d660b397-b6e2-4afb-9566-799993fe36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CBC53B-1C74-4A89-AE6E-30203E7186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04078D-D3DA-480E-A272-09F64664C8C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660b397-b6e2-4afb-9566-799993fe369d"/>
    <ds:schemaRef ds:uri="http://schemas.microsoft.com/office/2006/documentManagement/types"/>
    <ds:schemaRef ds:uri="http://schemas.microsoft.com/office/infopath/2007/PartnerControls"/>
    <ds:schemaRef ds:uri="be84907d-e188-4da1-84e7-d0ad67a7a70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Question 1 (a)</vt:lpstr>
      <vt:lpstr>Question 1 (b)</vt:lpstr>
      <vt:lpstr>Question 1 (c)</vt:lpstr>
      <vt:lpstr>Question 3 (b)</vt:lpstr>
      <vt:lpstr>Question 5 Information</vt:lpstr>
      <vt:lpstr>Question 5 (b)(i)</vt:lpstr>
      <vt:lpstr>Question 5 (b)(ii)</vt:lpstr>
      <vt:lpstr>Question 6 (a)</vt:lpstr>
      <vt:lpstr>Question 7 (a)</vt:lpstr>
      <vt:lpstr>Question 7 (b)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2020-07-28T23:01:03Z</dcterms:created>
  <dcterms:modified xsi:type="dcterms:W3CDTF">2026-02-17T22:40:02Z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0x010100C75296E4C10D2248A1CC913EF1BB2082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f8a4e946-8729-44db-9533-8e74969be952_Enabled">
    <vt:lpwstr>true</vt:lpwstr>
  </property>
  <property fmtid="{D5CDD505-2E9C-101B-9397-08002B2CF9AE}" pid="6" name="MSIP_Label_f8a4e946-8729-44db-9533-8e74969be952_SetDate">
    <vt:lpwstr>2025-12-13T16:16:26Z</vt:lpwstr>
  </property>
  <property fmtid="{D5CDD505-2E9C-101B-9397-08002B2CF9AE}" pid="7" name="MSIP_Label_f8a4e946-8729-44db-9533-8e74969be952_Method">
    <vt:lpwstr>Standard</vt:lpwstr>
  </property>
  <property fmtid="{D5CDD505-2E9C-101B-9397-08002B2CF9AE}" pid="8" name="MSIP_Label_f8a4e946-8729-44db-9533-8e74969be952_Name">
    <vt:lpwstr>Restricted</vt:lpwstr>
  </property>
  <property fmtid="{D5CDD505-2E9C-101B-9397-08002B2CF9AE}" pid="9" name="MSIP_Label_f8a4e946-8729-44db-9533-8e74969be952_SiteId">
    <vt:lpwstr>ca56a4a5-e300-406a-98ff-7e36a0baac5b</vt:lpwstr>
  </property>
  <property fmtid="{D5CDD505-2E9C-101B-9397-08002B2CF9AE}" pid="10" name="MSIP_Label_f8a4e946-8729-44db-9533-8e74969be952_ActionId">
    <vt:lpwstr>7895a146-2948-444a-a6d1-c65071b85a33</vt:lpwstr>
  </property>
  <property fmtid="{D5CDD505-2E9C-101B-9397-08002B2CF9AE}" pid="11" name="MSIP_Label_f8a4e946-8729-44db-9533-8e74969be952_ContentBits">
    <vt:lpwstr>0</vt:lpwstr>
  </property>
  <property fmtid="{D5CDD505-2E9C-101B-9397-08002B2CF9AE}" pid="12" name="MSIP_Label_f8a4e946-8729-44db-9533-8e74969be952_Tag">
    <vt:lpwstr>10, 3, 0, 1</vt:lpwstr>
  </property>
</Properties>
</file>