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ocietyofactuaries-my.sharepoint.com/personal/phauser_soa_org/Documents/Documents/LTC Exp Comm/"/>
    </mc:Choice>
  </mc:AlternateContent>
  <xr:revisionPtr revIDLastSave="0" documentId="8_{B81A71CA-3006-4CF1-8F57-8474CF0F9D83}" xr6:coauthVersionLast="47" xr6:coauthVersionMax="47" xr10:uidLastSave="{00000000-0000-0000-0000-000000000000}"/>
  <bookViews>
    <workbookView xWindow="-28920" yWindow="-120" windowWidth="29040" windowHeight="15720" activeTab="8" xr2:uid="{00000000-000D-0000-FFFF-FFFF00000000}"/>
  </bookViews>
  <sheets>
    <sheet name="Assumptions" sheetId="8" r:id="rId1"/>
    <sheet name="Final Tables" sheetId="7" r:id="rId2"/>
    <sheet name="Base Rate" sheetId="1" r:id="rId3"/>
    <sheet name="Total" sheetId="12" r:id="rId4"/>
    <sheet name="Active" sheetId="11" r:id="rId5"/>
    <sheet name="Pref-Std" sheetId="2" r:id="rId6"/>
    <sheet name="Marital Status" sheetId="3" r:id="rId7"/>
    <sheet name="Projection Scale G2 - M" sheetId="5" r:id="rId8"/>
    <sheet name="Projection Scale G2 - F" sheetId="6" r:id="rId9"/>
    <sheet name="Valuation Margin"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P134" i="12" l="1"/>
  <c r="BO134" i="12"/>
  <c r="BN134" i="12"/>
  <c r="BM134" i="12"/>
  <c r="BL134" i="12"/>
  <c r="BK134" i="12"/>
  <c r="BJ134" i="12"/>
  <c r="BI134" i="12"/>
  <c r="BH134" i="12"/>
  <c r="BG134" i="12"/>
  <c r="BF134" i="12"/>
  <c r="BE134" i="12"/>
  <c r="BD134" i="12"/>
  <c r="BC134" i="12"/>
  <c r="BB134" i="12"/>
  <c r="BA134" i="12"/>
  <c r="AZ134" i="12"/>
  <c r="AY134" i="12"/>
  <c r="AX134" i="12"/>
  <c r="AW134" i="12"/>
  <c r="AV134" i="12"/>
  <c r="AU134" i="12"/>
  <c r="AT134" i="12"/>
  <c r="AS134" i="12"/>
  <c r="AR134" i="12"/>
  <c r="AQ134" i="12"/>
  <c r="AP134" i="12"/>
  <c r="AO134" i="12"/>
  <c r="AN134" i="12"/>
  <c r="AM134" i="12"/>
  <c r="AL134" i="12"/>
  <c r="BP133" i="12"/>
  <c r="BO133" i="12"/>
  <c r="BN133" i="12"/>
  <c r="BM133" i="12"/>
  <c r="BL133" i="12"/>
  <c r="BK133" i="12"/>
  <c r="BJ133" i="12"/>
  <c r="BI133" i="12"/>
  <c r="BH133" i="12"/>
  <c r="BG133" i="12"/>
  <c r="BF133" i="12"/>
  <c r="BE133" i="12"/>
  <c r="BD133" i="12"/>
  <c r="BC133" i="12"/>
  <c r="BB133" i="12"/>
  <c r="BA133" i="12"/>
  <c r="AZ133" i="12"/>
  <c r="AY133" i="12"/>
  <c r="AX133" i="12"/>
  <c r="AW133" i="12"/>
  <c r="AV133" i="12"/>
  <c r="AU133" i="12"/>
  <c r="AT133" i="12"/>
  <c r="AS133" i="12"/>
  <c r="AR133" i="12"/>
  <c r="AQ133" i="12"/>
  <c r="AP133" i="12"/>
  <c r="AO133" i="12"/>
  <c r="AN133" i="12"/>
  <c r="AM133" i="12"/>
  <c r="AL133" i="12"/>
  <c r="BP132" i="12"/>
  <c r="BO132" i="12"/>
  <c r="BN132" i="12"/>
  <c r="BM132" i="12"/>
  <c r="BL132" i="12"/>
  <c r="BK132" i="12"/>
  <c r="BJ132" i="12"/>
  <c r="BI132" i="12"/>
  <c r="BH132" i="12"/>
  <c r="BG132" i="12"/>
  <c r="BF132" i="12"/>
  <c r="BE132" i="12"/>
  <c r="BD132" i="12"/>
  <c r="BC132" i="12"/>
  <c r="BB132" i="12"/>
  <c r="BA132" i="12"/>
  <c r="AZ132" i="12"/>
  <c r="AY132" i="12"/>
  <c r="AX132" i="12"/>
  <c r="AW132" i="12"/>
  <c r="AV132" i="12"/>
  <c r="AU132" i="12"/>
  <c r="AT132" i="12"/>
  <c r="AS132" i="12"/>
  <c r="AR132" i="12"/>
  <c r="AQ132" i="12"/>
  <c r="AP132" i="12"/>
  <c r="AO132" i="12"/>
  <c r="AN132" i="12"/>
  <c r="AM132" i="12"/>
  <c r="AL132" i="12"/>
  <c r="BP131" i="12"/>
  <c r="BO131" i="12"/>
  <c r="BN131" i="12"/>
  <c r="BM131" i="12"/>
  <c r="BL131" i="12"/>
  <c r="BK131" i="12"/>
  <c r="BJ131" i="12"/>
  <c r="BI131" i="12"/>
  <c r="BH131" i="12"/>
  <c r="BG131" i="12"/>
  <c r="BF131" i="12"/>
  <c r="BE131" i="12"/>
  <c r="BD131" i="12"/>
  <c r="BC131" i="12"/>
  <c r="BB131" i="12"/>
  <c r="BA131" i="12"/>
  <c r="AZ131" i="12"/>
  <c r="AY131" i="12"/>
  <c r="AX131" i="12"/>
  <c r="AW131" i="12"/>
  <c r="AV131" i="12"/>
  <c r="AU131" i="12"/>
  <c r="AT131" i="12"/>
  <c r="AS131" i="12"/>
  <c r="AR131" i="12"/>
  <c r="AQ131" i="12"/>
  <c r="AP131" i="12"/>
  <c r="AO131" i="12"/>
  <c r="AN131" i="12"/>
  <c r="AM131" i="12"/>
  <c r="AL131" i="12"/>
  <c r="BP130" i="12"/>
  <c r="BO130" i="12"/>
  <c r="BN130" i="12"/>
  <c r="BM130" i="12"/>
  <c r="BL130" i="12"/>
  <c r="BK130" i="12"/>
  <c r="BJ130" i="12"/>
  <c r="BI130" i="12"/>
  <c r="BH130" i="12"/>
  <c r="BG130" i="12"/>
  <c r="BF130" i="12"/>
  <c r="BE130" i="12"/>
  <c r="BD130" i="12"/>
  <c r="BC130" i="12"/>
  <c r="BB130" i="12"/>
  <c r="BA130" i="12"/>
  <c r="AZ130" i="12"/>
  <c r="AY130" i="12"/>
  <c r="AX130" i="12"/>
  <c r="AW130" i="12"/>
  <c r="AV130" i="12"/>
  <c r="AU130" i="12"/>
  <c r="AT130" i="12"/>
  <c r="AS130" i="12"/>
  <c r="AR130" i="12"/>
  <c r="AQ130" i="12"/>
  <c r="AP130" i="12"/>
  <c r="AO130" i="12"/>
  <c r="AN130" i="12"/>
  <c r="AM130" i="12"/>
  <c r="AL130" i="12"/>
  <c r="BP129" i="12"/>
  <c r="BO129" i="12"/>
  <c r="BN129" i="12"/>
  <c r="BM129" i="12"/>
  <c r="BL129" i="12"/>
  <c r="BK129" i="12"/>
  <c r="BJ129" i="12"/>
  <c r="BI129" i="12"/>
  <c r="BH129" i="12"/>
  <c r="BG129" i="12"/>
  <c r="BF129" i="12"/>
  <c r="BE129" i="12"/>
  <c r="BD129" i="12"/>
  <c r="BC129" i="12"/>
  <c r="BB129" i="12"/>
  <c r="BA129" i="12"/>
  <c r="AZ129" i="12"/>
  <c r="AY129" i="12"/>
  <c r="AX129" i="12"/>
  <c r="AW129" i="12"/>
  <c r="AV129" i="12"/>
  <c r="AU129" i="12"/>
  <c r="AT129" i="12"/>
  <c r="AS129" i="12"/>
  <c r="AR129" i="12"/>
  <c r="AQ129" i="12"/>
  <c r="AP129" i="12"/>
  <c r="AO129" i="12"/>
  <c r="AN129" i="12"/>
  <c r="AM129" i="12"/>
  <c r="AL129" i="12"/>
  <c r="BP128" i="12"/>
  <c r="BO128" i="12"/>
  <c r="BN128" i="12"/>
  <c r="BM128" i="12"/>
  <c r="BL128" i="12"/>
  <c r="BK128" i="12"/>
  <c r="BJ128" i="12"/>
  <c r="BI128" i="12"/>
  <c r="BH128" i="12"/>
  <c r="BG128" i="12"/>
  <c r="BF128" i="12"/>
  <c r="BE128" i="12"/>
  <c r="BD128" i="12"/>
  <c r="BC128" i="12"/>
  <c r="BB128" i="12"/>
  <c r="BA128" i="12"/>
  <c r="AZ128" i="12"/>
  <c r="AY128" i="12"/>
  <c r="AX128" i="12"/>
  <c r="AW128" i="12"/>
  <c r="AV128" i="12"/>
  <c r="AU128" i="12"/>
  <c r="AT128" i="12"/>
  <c r="AS128" i="12"/>
  <c r="AR128" i="12"/>
  <c r="AQ128" i="12"/>
  <c r="AP128" i="12"/>
  <c r="AO128" i="12"/>
  <c r="AN128" i="12"/>
  <c r="AM128" i="12"/>
  <c r="AL128" i="12"/>
  <c r="BP127" i="12"/>
  <c r="BO127" i="12"/>
  <c r="BN127" i="12"/>
  <c r="BM127" i="12"/>
  <c r="BL127" i="12"/>
  <c r="BK127" i="12"/>
  <c r="BJ127" i="12"/>
  <c r="BI127" i="12"/>
  <c r="BH127" i="12"/>
  <c r="BG127" i="12"/>
  <c r="BF127" i="12"/>
  <c r="BE127" i="12"/>
  <c r="BD127" i="12"/>
  <c r="BC127" i="12"/>
  <c r="BB127" i="12"/>
  <c r="BA127" i="12"/>
  <c r="AZ127" i="12"/>
  <c r="AY127" i="12"/>
  <c r="AX127" i="12"/>
  <c r="AW127" i="12"/>
  <c r="AV127" i="12"/>
  <c r="AU127" i="12"/>
  <c r="AT127" i="12"/>
  <c r="AS127" i="12"/>
  <c r="AR127" i="12"/>
  <c r="AQ127" i="12"/>
  <c r="AP127" i="12"/>
  <c r="AO127" i="12"/>
  <c r="AN127" i="12"/>
  <c r="AM127" i="12"/>
  <c r="AL127" i="12"/>
  <c r="BP126" i="12"/>
  <c r="BO126" i="12"/>
  <c r="BN126" i="12"/>
  <c r="BM126" i="12"/>
  <c r="BL126" i="12"/>
  <c r="BK126" i="12"/>
  <c r="BJ126" i="12"/>
  <c r="BI126" i="12"/>
  <c r="BH126" i="12"/>
  <c r="BG126" i="12"/>
  <c r="BF126" i="12"/>
  <c r="BE126" i="12"/>
  <c r="BD126" i="12"/>
  <c r="BC126" i="12"/>
  <c r="BB126" i="12"/>
  <c r="BA126" i="12"/>
  <c r="AZ126" i="12"/>
  <c r="AY126" i="12"/>
  <c r="AX126" i="12"/>
  <c r="AW126" i="12"/>
  <c r="AV126" i="12"/>
  <c r="AU126" i="12"/>
  <c r="AT126" i="12"/>
  <c r="AS126" i="12"/>
  <c r="AR126" i="12"/>
  <c r="AQ126" i="12"/>
  <c r="AP126" i="12"/>
  <c r="AO126" i="12"/>
  <c r="AN126" i="12"/>
  <c r="AM126" i="12"/>
  <c r="AL126" i="12"/>
  <c r="BP125" i="12"/>
  <c r="BO125" i="12"/>
  <c r="BN125" i="12"/>
  <c r="BM125" i="12"/>
  <c r="BL125" i="12"/>
  <c r="BK125" i="12"/>
  <c r="BJ125" i="12"/>
  <c r="BI125" i="12"/>
  <c r="BH125" i="12"/>
  <c r="BG125" i="12"/>
  <c r="BF125" i="12"/>
  <c r="BE125" i="12"/>
  <c r="BD125" i="12"/>
  <c r="BC125" i="12"/>
  <c r="BB125" i="12"/>
  <c r="BA125" i="12"/>
  <c r="AZ125" i="12"/>
  <c r="AY125" i="12"/>
  <c r="AX125" i="12"/>
  <c r="AW125" i="12"/>
  <c r="AV125" i="12"/>
  <c r="AU125" i="12"/>
  <c r="AT125" i="12"/>
  <c r="AS125" i="12"/>
  <c r="AR125" i="12"/>
  <c r="AQ125" i="12"/>
  <c r="AP125" i="12"/>
  <c r="AO125" i="12"/>
  <c r="AN125" i="12"/>
  <c r="AM125" i="12"/>
  <c r="AL125" i="12"/>
  <c r="BP124" i="12"/>
  <c r="BO124" i="12"/>
  <c r="BN124" i="12"/>
  <c r="BM124" i="12"/>
  <c r="BL124" i="12"/>
  <c r="BK124" i="12"/>
  <c r="BJ124" i="12"/>
  <c r="BI124" i="12"/>
  <c r="BH124" i="12"/>
  <c r="BG124" i="12"/>
  <c r="BF124" i="12"/>
  <c r="BE124" i="12"/>
  <c r="BD124" i="12"/>
  <c r="BC124" i="12"/>
  <c r="BB124" i="12"/>
  <c r="BA124" i="12"/>
  <c r="AZ124" i="12"/>
  <c r="AY124" i="12"/>
  <c r="AX124" i="12"/>
  <c r="AW124" i="12"/>
  <c r="AV124" i="12"/>
  <c r="AU124" i="12"/>
  <c r="AT124" i="12"/>
  <c r="AS124" i="12"/>
  <c r="AR124" i="12"/>
  <c r="AQ124" i="12"/>
  <c r="AP124" i="12"/>
  <c r="AO124" i="12"/>
  <c r="AN124" i="12"/>
  <c r="AM124" i="12"/>
  <c r="AL124" i="12"/>
  <c r="BP123" i="12"/>
  <c r="BO123" i="12"/>
  <c r="BN123" i="12"/>
  <c r="BM123" i="12"/>
  <c r="BL123" i="12"/>
  <c r="BK123" i="12"/>
  <c r="BJ123" i="12"/>
  <c r="BI123" i="12"/>
  <c r="BH123" i="12"/>
  <c r="BG123" i="12"/>
  <c r="BF123" i="12"/>
  <c r="BE123" i="12"/>
  <c r="BD123" i="12"/>
  <c r="BC123" i="12"/>
  <c r="BB123" i="12"/>
  <c r="BA123" i="12"/>
  <c r="AZ123" i="12"/>
  <c r="AY123" i="12"/>
  <c r="AX123" i="12"/>
  <c r="AW123" i="12"/>
  <c r="AV123" i="12"/>
  <c r="AU123" i="12"/>
  <c r="AT123" i="12"/>
  <c r="AS123" i="12"/>
  <c r="AR123" i="12"/>
  <c r="AQ123" i="12"/>
  <c r="AP123" i="12"/>
  <c r="AO123" i="12"/>
  <c r="AN123" i="12"/>
  <c r="AM123" i="12"/>
  <c r="AL123" i="12"/>
  <c r="BP122" i="12"/>
  <c r="BO122" i="12"/>
  <c r="BN122" i="12"/>
  <c r="BM122" i="12"/>
  <c r="BL122" i="12"/>
  <c r="BK122" i="12"/>
  <c r="BJ122" i="12"/>
  <c r="BI122" i="12"/>
  <c r="BH122" i="12"/>
  <c r="BG122" i="12"/>
  <c r="BF122" i="12"/>
  <c r="BE122" i="12"/>
  <c r="BD122" i="12"/>
  <c r="BC122" i="12"/>
  <c r="BB122" i="12"/>
  <c r="BA122" i="12"/>
  <c r="AZ122" i="12"/>
  <c r="AY122" i="12"/>
  <c r="AX122" i="12"/>
  <c r="AW122" i="12"/>
  <c r="AV122" i="12"/>
  <c r="AU122" i="12"/>
  <c r="AT122" i="12"/>
  <c r="AS122" i="12"/>
  <c r="AR122" i="12"/>
  <c r="AQ122" i="12"/>
  <c r="AP122" i="12"/>
  <c r="AO122" i="12"/>
  <c r="AN122" i="12"/>
  <c r="AM122" i="12"/>
  <c r="AL122" i="12"/>
  <c r="BP121" i="12"/>
  <c r="BO121" i="12"/>
  <c r="BN121" i="12"/>
  <c r="BM121" i="12"/>
  <c r="BL121" i="12"/>
  <c r="BK121" i="12"/>
  <c r="BJ121" i="12"/>
  <c r="BI121" i="12"/>
  <c r="BH121" i="12"/>
  <c r="BG121" i="12"/>
  <c r="BF121" i="12"/>
  <c r="BE121" i="12"/>
  <c r="BD121" i="12"/>
  <c r="BC121" i="12"/>
  <c r="BB121" i="12"/>
  <c r="BA121" i="12"/>
  <c r="AZ121" i="12"/>
  <c r="AY121" i="12"/>
  <c r="AX121" i="12"/>
  <c r="AW121" i="12"/>
  <c r="AV121" i="12"/>
  <c r="AU121" i="12"/>
  <c r="AT121" i="12"/>
  <c r="AS121" i="12"/>
  <c r="AR121" i="12"/>
  <c r="AQ121" i="12"/>
  <c r="AP121" i="12"/>
  <c r="AO121" i="12"/>
  <c r="AN121" i="12"/>
  <c r="AM121" i="12"/>
  <c r="AL121" i="12"/>
  <c r="BP120" i="12"/>
  <c r="BO120" i="12"/>
  <c r="BN120" i="12"/>
  <c r="BM120" i="12"/>
  <c r="BL120" i="12"/>
  <c r="BK120" i="12"/>
  <c r="BJ120" i="12"/>
  <c r="BI120" i="12"/>
  <c r="BH120" i="12"/>
  <c r="BG120" i="12"/>
  <c r="BF120" i="12"/>
  <c r="BE120" i="12"/>
  <c r="BD120" i="12"/>
  <c r="BC120" i="12"/>
  <c r="BB120" i="12"/>
  <c r="BA120" i="12"/>
  <c r="AZ120" i="12"/>
  <c r="AY120" i="12"/>
  <c r="AX120" i="12"/>
  <c r="AW120" i="12"/>
  <c r="AV120" i="12"/>
  <c r="AU120" i="12"/>
  <c r="AT120" i="12"/>
  <c r="AS120" i="12"/>
  <c r="AR120" i="12"/>
  <c r="AQ120" i="12"/>
  <c r="AP120" i="12"/>
  <c r="AO120" i="12"/>
  <c r="AN120" i="12"/>
  <c r="AM120" i="12"/>
  <c r="AL120" i="12"/>
  <c r="BP119" i="12"/>
  <c r="BO119" i="12"/>
  <c r="BN119" i="12"/>
  <c r="BM119" i="12"/>
  <c r="BL119" i="12"/>
  <c r="BK119" i="12"/>
  <c r="BJ119" i="12"/>
  <c r="BI119" i="12"/>
  <c r="BH119" i="12"/>
  <c r="BG119" i="12"/>
  <c r="BF119" i="12"/>
  <c r="BE119" i="12"/>
  <c r="BD119" i="12"/>
  <c r="BC119" i="12"/>
  <c r="BB119" i="12"/>
  <c r="BA119" i="12"/>
  <c r="AZ119" i="12"/>
  <c r="AY119" i="12"/>
  <c r="AX119" i="12"/>
  <c r="AW119" i="12"/>
  <c r="AV119" i="12"/>
  <c r="AU119" i="12"/>
  <c r="AT119" i="12"/>
  <c r="AS119" i="12"/>
  <c r="AR119" i="12"/>
  <c r="AQ119" i="12"/>
  <c r="AP119" i="12"/>
  <c r="AO119" i="12"/>
  <c r="AN119" i="12"/>
  <c r="AM119" i="12"/>
  <c r="AL119" i="12"/>
  <c r="BP118" i="12"/>
  <c r="BO118" i="12"/>
  <c r="BN118" i="12"/>
  <c r="BM118" i="12"/>
  <c r="BL118" i="12"/>
  <c r="BK118" i="12"/>
  <c r="BJ118" i="12"/>
  <c r="BI118" i="12"/>
  <c r="BH118" i="12"/>
  <c r="BG118" i="12"/>
  <c r="BF118" i="12"/>
  <c r="BE118" i="12"/>
  <c r="BD118" i="12"/>
  <c r="BC118" i="12"/>
  <c r="BB118" i="12"/>
  <c r="BA118" i="12"/>
  <c r="AZ118" i="12"/>
  <c r="AY118" i="12"/>
  <c r="AX118" i="12"/>
  <c r="AW118" i="12"/>
  <c r="AV118" i="12"/>
  <c r="AU118" i="12"/>
  <c r="AT118" i="12"/>
  <c r="AS118" i="12"/>
  <c r="AR118" i="12"/>
  <c r="AQ118" i="12"/>
  <c r="AP118" i="12"/>
  <c r="AO118" i="12"/>
  <c r="AN118" i="12"/>
  <c r="AM118" i="12"/>
  <c r="AL118" i="12"/>
  <c r="BP117" i="12"/>
  <c r="BO117" i="12"/>
  <c r="BN117" i="12"/>
  <c r="BM117" i="12"/>
  <c r="BL117" i="12"/>
  <c r="BK117" i="12"/>
  <c r="BJ117" i="12"/>
  <c r="BI117" i="12"/>
  <c r="BH117" i="12"/>
  <c r="BG117" i="12"/>
  <c r="BF117" i="12"/>
  <c r="BE117" i="12"/>
  <c r="BD117" i="12"/>
  <c r="BC117" i="12"/>
  <c r="BB117" i="12"/>
  <c r="BA117" i="12"/>
  <c r="AZ117" i="12"/>
  <c r="AY117" i="12"/>
  <c r="AX117" i="12"/>
  <c r="AW117" i="12"/>
  <c r="AV117" i="12"/>
  <c r="AU117" i="12"/>
  <c r="AT117" i="12"/>
  <c r="AS117" i="12"/>
  <c r="AR117" i="12"/>
  <c r="AQ117" i="12"/>
  <c r="AP117" i="12"/>
  <c r="AO117" i="12"/>
  <c r="AN117" i="12"/>
  <c r="AM117" i="12"/>
  <c r="AL117" i="12"/>
  <c r="BP116" i="12"/>
  <c r="BO116" i="12"/>
  <c r="BN116" i="12"/>
  <c r="BM116" i="12"/>
  <c r="BL116" i="12"/>
  <c r="BK116" i="12"/>
  <c r="BJ116" i="12"/>
  <c r="BI116" i="12"/>
  <c r="BH116" i="12"/>
  <c r="BG116" i="12"/>
  <c r="BF116" i="12"/>
  <c r="BE116" i="12"/>
  <c r="BD116" i="12"/>
  <c r="BC116" i="12"/>
  <c r="BB116" i="12"/>
  <c r="BA116" i="12"/>
  <c r="AZ116" i="12"/>
  <c r="AY116" i="12"/>
  <c r="AX116" i="12"/>
  <c r="AW116" i="12"/>
  <c r="AV116" i="12"/>
  <c r="AU116" i="12"/>
  <c r="AT116" i="12"/>
  <c r="AS116" i="12"/>
  <c r="AR116" i="12"/>
  <c r="AQ116" i="12"/>
  <c r="AP116" i="12"/>
  <c r="AO116" i="12"/>
  <c r="AN116" i="12"/>
  <c r="AM116" i="12"/>
  <c r="AL116" i="12"/>
  <c r="BP115" i="12"/>
  <c r="BO115" i="12"/>
  <c r="BN115" i="12"/>
  <c r="BM115" i="12"/>
  <c r="BL115" i="12"/>
  <c r="BK115" i="12"/>
  <c r="BJ115" i="12"/>
  <c r="BI115" i="12"/>
  <c r="BH115" i="12"/>
  <c r="BG115" i="12"/>
  <c r="BF115" i="12"/>
  <c r="BE115" i="12"/>
  <c r="BD115" i="12"/>
  <c r="BC115" i="12"/>
  <c r="BB115" i="12"/>
  <c r="BA115" i="12"/>
  <c r="AZ115" i="12"/>
  <c r="AY115" i="12"/>
  <c r="AX115" i="12"/>
  <c r="AW115" i="12"/>
  <c r="AV115" i="12"/>
  <c r="AU115" i="12"/>
  <c r="AT115" i="12"/>
  <c r="AS115" i="12"/>
  <c r="AR115" i="12"/>
  <c r="AQ115" i="12"/>
  <c r="AP115" i="12"/>
  <c r="AO115" i="12"/>
  <c r="AN115" i="12"/>
  <c r="AM115" i="12"/>
  <c r="AL115" i="12"/>
  <c r="BP114" i="12"/>
  <c r="BO114" i="12"/>
  <c r="BN114" i="12"/>
  <c r="BM114" i="12"/>
  <c r="BL114" i="12"/>
  <c r="BK114" i="12"/>
  <c r="BJ114" i="12"/>
  <c r="BI114" i="12"/>
  <c r="BH114" i="12"/>
  <c r="BG114" i="12"/>
  <c r="BF114" i="12"/>
  <c r="BE114" i="12"/>
  <c r="BD114" i="12"/>
  <c r="BC114" i="12"/>
  <c r="BB114" i="12"/>
  <c r="BA114" i="12"/>
  <c r="AZ114" i="12"/>
  <c r="AY114" i="12"/>
  <c r="AX114" i="12"/>
  <c r="AW114" i="12"/>
  <c r="AV114" i="12"/>
  <c r="AU114" i="12"/>
  <c r="AT114" i="12"/>
  <c r="AS114" i="12"/>
  <c r="AR114" i="12"/>
  <c r="AQ114" i="12"/>
  <c r="AP114" i="12"/>
  <c r="AO114" i="12"/>
  <c r="AN114" i="12"/>
  <c r="AM114" i="12"/>
  <c r="AL114" i="12"/>
  <c r="BP113" i="12"/>
  <c r="BO113" i="12"/>
  <c r="BN113" i="12"/>
  <c r="BM113" i="12"/>
  <c r="BL113" i="12"/>
  <c r="BK113" i="12"/>
  <c r="BJ113" i="12"/>
  <c r="BI113" i="12"/>
  <c r="BH113" i="12"/>
  <c r="BG113" i="12"/>
  <c r="BF113" i="12"/>
  <c r="BE113" i="12"/>
  <c r="BD113" i="12"/>
  <c r="BC113" i="12"/>
  <c r="BB113" i="12"/>
  <c r="BA113" i="12"/>
  <c r="AZ113" i="12"/>
  <c r="AY113" i="12"/>
  <c r="AX113" i="12"/>
  <c r="AW113" i="12"/>
  <c r="AV113" i="12"/>
  <c r="AU113" i="12"/>
  <c r="AT113" i="12"/>
  <c r="AS113" i="12"/>
  <c r="AR113" i="12"/>
  <c r="AQ113" i="12"/>
  <c r="AP113" i="12"/>
  <c r="AO113" i="12"/>
  <c r="AN113" i="12"/>
  <c r="AM113" i="12"/>
  <c r="AL113" i="12"/>
  <c r="BP112" i="12"/>
  <c r="BO112" i="12"/>
  <c r="BN112" i="12"/>
  <c r="BM112" i="12"/>
  <c r="BL112" i="12"/>
  <c r="BK112" i="12"/>
  <c r="BJ112" i="12"/>
  <c r="BI112" i="12"/>
  <c r="BH112" i="12"/>
  <c r="BG112" i="12"/>
  <c r="BF112" i="12"/>
  <c r="BE112" i="12"/>
  <c r="BD112" i="12"/>
  <c r="BC112" i="12"/>
  <c r="BB112" i="12"/>
  <c r="BA112" i="12"/>
  <c r="AZ112" i="12"/>
  <c r="AY112" i="12"/>
  <c r="AX112" i="12"/>
  <c r="AW112" i="12"/>
  <c r="AV112" i="12"/>
  <c r="AU112" i="12"/>
  <c r="AT112" i="12"/>
  <c r="AS112" i="12"/>
  <c r="AR112" i="12"/>
  <c r="AQ112" i="12"/>
  <c r="AP112" i="12"/>
  <c r="AO112" i="12"/>
  <c r="AN112" i="12"/>
  <c r="AM112" i="12"/>
  <c r="AL112" i="12"/>
  <c r="BP111" i="12"/>
  <c r="BO111" i="12"/>
  <c r="BN111" i="12"/>
  <c r="BM111" i="12"/>
  <c r="BL111" i="12"/>
  <c r="BK111" i="12"/>
  <c r="BJ111" i="12"/>
  <c r="BI111" i="12"/>
  <c r="BH111" i="12"/>
  <c r="BG111" i="12"/>
  <c r="BF111" i="12"/>
  <c r="BE111" i="12"/>
  <c r="BD111" i="12"/>
  <c r="BC111" i="12"/>
  <c r="BB111" i="12"/>
  <c r="BA111" i="12"/>
  <c r="AZ111" i="12"/>
  <c r="AY111" i="12"/>
  <c r="AX111" i="12"/>
  <c r="AW111" i="12"/>
  <c r="AV111" i="12"/>
  <c r="AU111" i="12"/>
  <c r="AT111" i="12"/>
  <c r="AS111" i="12"/>
  <c r="AR111" i="12"/>
  <c r="AQ111" i="12"/>
  <c r="AP111" i="12"/>
  <c r="AO111" i="12"/>
  <c r="AN111" i="12"/>
  <c r="AM111" i="12"/>
  <c r="AL111" i="12"/>
  <c r="BP110" i="12"/>
  <c r="BO110" i="12"/>
  <c r="BN110" i="12"/>
  <c r="BM110" i="12"/>
  <c r="BL110" i="12"/>
  <c r="BK110" i="12"/>
  <c r="BJ110" i="12"/>
  <c r="BI110" i="12"/>
  <c r="BH110" i="12"/>
  <c r="BG110" i="12"/>
  <c r="BF110" i="12"/>
  <c r="BE110" i="12"/>
  <c r="BD110" i="12"/>
  <c r="BC110" i="12"/>
  <c r="BB110" i="12"/>
  <c r="BA110" i="12"/>
  <c r="AZ110" i="12"/>
  <c r="AY110" i="12"/>
  <c r="AX110" i="12"/>
  <c r="AW110" i="12"/>
  <c r="AV110" i="12"/>
  <c r="AU110" i="12"/>
  <c r="AT110" i="12"/>
  <c r="AS110" i="12"/>
  <c r="AR110" i="12"/>
  <c r="AQ110" i="12"/>
  <c r="AP110" i="12"/>
  <c r="AO110" i="12"/>
  <c r="AN110" i="12"/>
  <c r="AM110" i="12"/>
  <c r="AL110" i="12"/>
  <c r="BP109" i="12"/>
  <c r="BO109" i="12"/>
  <c r="BN109" i="12"/>
  <c r="BM109" i="12"/>
  <c r="BL109" i="12"/>
  <c r="BK109" i="12"/>
  <c r="BJ109" i="12"/>
  <c r="BI109" i="12"/>
  <c r="BH109" i="12"/>
  <c r="BG109" i="12"/>
  <c r="BF109" i="12"/>
  <c r="BE109" i="12"/>
  <c r="BD109" i="12"/>
  <c r="BC109" i="12"/>
  <c r="BB109" i="12"/>
  <c r="BA109" i="12"/>
  <c r="AZ109" i="12"/>
  <c r="AY109" i="12"/>
  <c r="AX109" i="12"/>
  <c r="AW109" i="12"/>
  <c r="AV109" i="12"/>
  <c r="AU109" i="12"/>
  <c r="AT109" i="12"/>
  <c r="AS109" i="12"/>
  <c r="AR109" i="12"/>
  <c r="AQ109" i="12"/>
  <c r="AP109" i="12"/>
  <c r="AO109" i="12"/>
  <c r="AN109" i="12"/>
  <c r="AM109" i="12"/>
  <c r="AL109" i="12"/>
  <c r="BP108" i="12"/>
  <c r="BO108" i="12"/>
  <c r="BN108" i="12"/>
  <c r="BM108" i="12"/>
  <c r="BL108" i="12"/>
  <c r="BK108" i="12"/>
  <c r="BJ108" i="12"/>
  <c r="BI108" i="12"/>
  <c r="BH108" i="12"/>
  <c r="BG108" i="12"/>
  <c r="BF108" i="12"/>
  <c r="BE108" i="12"/>
  <c r="BD108" i="12"/>
  <c r="BC108" i="12"/>
  <c r="BB108" i="12"/>
  <c r="BA108" i="12"/>
  <c r="AZ108" i="12"/>
  <c r="AY108" i="12"/>
  <c r="AX108" i="12"/>
  <c r="AW108" i="12"/>
  <c r="AV108" i="12"/>
  <c r="AU108" i="12"/>
  <c r="AT108" i="12"/>
  <c r="AS108" i="12"/>
  <c r="AR108" i="12"/>
  <c r="AQ108" i="12"/>
  <c r="AP108" i="12"/>
  <c r="AO108" i="12"/>
  <c r="AN108" i="12"/>
  <c r="AM108" i="12"/>
  <c r="AL108" i="12"/>
  <c r="BP107" i="12"/>
  <c r="BO107" i="12"/>
  <c r="BN107" i="12"/>
  <c r="BM107" i="12"/>
  <c r="BL107" i="12"/>
  <c r="BK107" i="12"/>
  <c r="BJ107" i="12"/>
  <c r="BI107" i="12"/>
  <c r="BH107" i="12"/>
  <c r="BG107" i="12"/>
  <c r="BF107" i="12"/>
  <c r="BE107" i="12"/>
  <c r="BD107" i="12"/>
  <c r="BC107" i="12"/>
  <c r="BB107" i="12"/>
  <c r="BA107" i="12"/>
  <c r="AZ107" i="12"/>
  <c r="AY107" i="12"/>
  <c r="AX107" i="12"/>
  <c r="AW107" i="12"/>
  <c r="AV107" i="12"/>
  <c r="AU107" i="12"/>
  <c r="AT107" i="12"/>
  <c r="AS107" i="12"/>
  <c r="AR107" i="12"/>
  <c r="AQ107" i="12"/>
  <c r="AP107" i="12"/>
  <c r="AO107" i="12"/>
  <c r="AN107" i="12"/>
  <c r="AM107" i="12"/>
  <c r="AL107" i="12"/>
  <c r="BP106" i="12"/>
  <c r="BO106" i="12"/>
  <c r="BN106" i="12"/>
  <c r="BM106" i="12"/>
  <c r="BL106" i="12"/>
  <c r="BK106" i="12"/>
  <c r="BJ106" i="12"/>
  <c r="BI106" i="12"/>
  <c r="BH106" i="12"/>
  <c r="BG106" i="12"/>
  <c r="BF106" i="12"/>
  <c r="BE106" i="12"/>
  <c r="BD106" i="12"/>
  <c r="BC106" i="12"/>
  <c r="BB106" i="12"/>
  <c r="BA106" i="12"/>
  <c r="AZ106" i="12"/>
  <c r="AY106" i="12"/>
  <c r="AX106" i="12"/>
  <c r="AW106" i="12"/>
  <c r="AV106" i="12"/>
  <c r="AU106" i="12"/>
  <c r="AT106" i="12"/>
  <c r="AS106" i="12"/>
  <c r="AR106" i="12"/>
  <c r="AQ106" i="12"/>
  <c r="AP106" i="12"/>
  <c r="AO106" i="12"/>
  <c r="AN106" i="12"/>
  <c r="AM106" i="12"/>
  <c r="AL106" i="12"/>
  <c r="BP105" i="12"/>
  <c r="BO105" i="12"/>
  <c r="BN105" i="12"/>
  <c r="BM105" i="12"/>
  <c r="BL105" i="12"/>
  <c r="BK105" i="12"/>
  <c r="BJ105" i="12"/>
  <c r="BI105" i="12"/>
  <c r="BH105" i="12"/>
  <c r="BG105" i="12"/>
  <c r="BF105" i="12"/>
  <c r="BE105" i="12"/>
  <c r="BD105" i="12"/>
  <c r="BC105" i="12"/>
  <c r="BB105" i="12"/>
  <c r="BA105" i="12"/>
  <c r="AZ105" i="12"/>
  <c r="AY105" i="12"/>
  <c r="AX105" i="12"/>
  <c r="AW105" i="12"/>
  <c r="AV105" i="12"/>
  <c r="AU105" i="12"/>
  <c r="AT105" i="12"/>
  <c r="AS105" i="12"/>
  <c r="AR105" i="12"/>
  <c r="AQ105" i="12"/>
  <c r="AP105" i="12"/>
  <c r="AO105" i="12"/>
  <c r="AN105" i="12"/>
  <c r="AM105" i="12"/>
  <c r="AL105" i="12"/>
  <c r="BP104" i="12"/>
  <c r="BO104" i="12"/>
  <c r="BN104" i="12"/>
  <c r="BM104" i="12"/>
  <c r="BL104" i="12"/>
  <c r="BK104" i="12"/>
  <c r="BJ104" i="12"/>
  <c r="BI104" i="12"/>
  <c r="BH104" i="12"/>
  <c r="BG104" i="12"/>
  <c r="BF104" i="12"/>
  <c r="BE104" i="12"/>
  <c r="BD104" i="12"/>
  <c r="BC104" i="12"/>
  <c r="BB104" i="12"/>
  <c r="BA104" i="12"/>
  <c r="AZ104" i="12"/>
  <c r="AY104" i="12"/>
  <c r="AX104" i="12"/>
  <c r="AW104" i="12"/>
  <c r="AV104" i="12"/>
  <c r="AU104" i="12"/>
  <c r="AT104" i="12"/>
  <c r="AS104" i="12"/>
  <c r="AR104" i="12"/>
  <c r="AQ104" i="12"/>
  <c r="AP104" i="12"/>
  <c r="AO104" i="12"/>
  <c r="AN104" i="12"/>
  <c r="AM104" i="12"/>
  <c r="AL104" i="12"/>
  <c r="BP103" i="12"/>
  <c r="BO103" i="12"/>
  <c r="BN103" i="12"/>
  <c r="BM103" i="12"/>
  <c r="BL103" i="12"/>
  <c r="BK103" i="12"/>
  <c r="BJ103" i="12"/>
  <c r="BI103" i="12"/>
  <c r="BH103" i="12"/>
  <c r="BG103" i="12"/>
  <c r="BF103" i="12"/>
  <c r="BE103" i="12"/>
  <c r="BD103" i="12"/>
  <c r="BC103" i="12"/>
  <c r="BB103" i="12"/>
  <c r="BA103" i="12"/>
  <c r="AZ103" i="12"/>
  <c r="AY103" i="12"/>
  <c r="AX103" i="12"/>
  <c r="AW103" i="12"/>
  <c r="AV103" i="12"/>
  <c r="AU103" i="12"/>
  <c r="AT103" i="12"/>
  <c r="AS103" i="12"/>
  <c r="AR103" i="12"/>
  <c r="AQ103" i="12"/>
  <c r="AP103" i="12"/>
  <c r="AO103" i="12"/>
  <c r="AN103" i="12"/>
  <c r="AM103" i="12"/>
  <c r="AL103" i="12"/>
  <c r="BP102" i="12"/>
  <c r="BO102" i="12"/>
  <c r="BN102" i="12"/>
  <c r="BM102" i="12"/>
  <c r="BL102" i="12"/>
  <c r="BK102" i="12"/>
  <c r="BJ102" i="12"/>
  <c r="BI102" i="12"/>
  <c r="BH102" i="12"/>
  <c r="BG102" i="12"/>
  <c r="BF102" i="12"/>
  <c r="BE102" i="12"/>
  <c r="BD102" i="12"/>
  <c r="BC102" i="12"/>
  <c r="BB102" i="12"/>
  <c r="BA102" i="12"/>
  <c r="AZ102" i="12"/>
  <c r="AY102" i="12"/>
  <c r="AX102" i="12"/>
  <c r="AW102" i="12"/>
  <c r="AV102" i="12"/>
  <c r="AU102" i="12"/>
  <c r="AT102" i="12"/>
  <c r="AS102" i="12"/>
  <c r="AR102" i="12"/>
  <c r="AQ102" i="12"/>
  <c r="AP102" i="12"/>
  <c r="AO102" i="12"/>
  <c r="AN102" i="12"/>
  <c r="AM102" i="12"/>
  <c r="AL102" i="12"/>
  <c r="BP101" i="12"/>
  <c r="BO101" i="12"/>
  <c r="BN101" i="12"/>
  <c r="BM101" i="12"/>
  <c r="BL101" i="12"/>
  <c r="BK101" i="12"/>
  <c r="BJ101" i="12"/>
  <c r="BI101" i="12"/>
  <c r="BH101" i="12"/>
  <c r="BG101" i="12"/>
  <c r="BF101" i="12"/>
  <c r="BE101" i="12"/>
  <c r="BD101" i="12"/>
  <c r="BC101" i="12"/>
  <c r="BB101" i="12"/>
  <c r="BA101" i="12"/>
  <c r="AZ101" i="12"/>
  <c r="AY101" i="12"/>
  <c r="AX101" i="12"/>
  <c r="AW101" i="12"/>
  <c r="AV101" i="12"/>
  <c r="AU101" i="12"/>
  <c r="AT101" i="12"/>
  <c r="AS101" i="12"/>
  <c r="AR101" i="12"/>
  <c r="AQ101" i="12"/>
  <c r="AP101" i="12"/>
  <c r="AO101" i="12"/>
  <c r="AN101" i="12"/>
  <c r="AM101" i="12"/>
  <c r="AL101" i="12"/>
  <c r="BP100" i="12"/>
  <c r="BO100" i="12"/>
  <c r="BN100" i="12"/>
  <c r="BM100" i="12"/>
  <c r="BL100" i="12"/>
  <c r="BK100" i="12"/>
  <c r="BJ100" i="12"/>
  <c r="BI100" i="12"/>
  <c r="BH100" i="12"/>
  <c r="BG100" i="12"/>
  <c r="BF100" i="12"/>
  <c r="BE100" i="12"/>
  <c r="BD100" i="12"/>
  <c r="BC100" i="12"/>
  <c r="BB100" i="12"/>
  <c r="BA100" i="12"/>
  <c r="AZ100" i="12"/>
  <c r="AY100" i="12"/>
  <c r="AX100" i="12"/>
  <c r="AW100" i="12"/>
  <c r="AV100" i="12"/>
  <c r="AU100" i="12"/>
  <c r="AT100" i="12"/>
  <c r="AS100" i="12"/>
  <c r="AR100" i="12"/>
  <c r="AQ100" i="12"/>
  <c r="AP100" i="12"/>
  <c r="AO100" i="12"/>
  <c r="AN100" i="12"/>
  <c r="AM100" i="12"/>
  <c r="AL100" i="12"/>
  <c r="BP99" i="12"/>
  <c r="BO99" i="12"/>
  <c r="BN99" i="12"/>
  <c r="BM99" i="12"/>
  <c r="BL99" i="12"/>
  <c r="BK99" i="12"/>
  <c r="BJ99" i="12"/>
  <c r="BI99" i="12"/>
  <c r="BH99" i="12"/>
  <c r="BG99" i="12"/>
  <c r="BF99" i="12"/>
  <c r="BE99" i="12"/>
  <c r="BD99" i="12"/>
  <c r="BC99" i="12"/>
  <c r="BB99" i="12"/>
  <c r="BA99" i="12"/>
  <c r="AZ99" i="12"/>
  <c r="AY99" i="12"/>
  <c r="AX99" i="12"/>
  <c r="AW99" i="12"/>
  <c r="AV99" i="12"/>
  <c r="AU99" i="12"/>
  <c r="AT99" i="12"/>
  <c r="AS99" i="12"/>
  <c r="AR99" i="12"/>
  <c r="AQ99" i="12"/>
  <c r="AP99" i="12"/>
  <c r="AO99" i="12"/>
  <c r="AN99" i="12"/>
  <c r="AM99" i="12"/>
  <c r="AL99" i="12"/>
  <c r="BP98" i="12"/>
  <c r="BO98" i="12"/>
  <c r="BN98" i="12"/>
  <c r="BM98" i="12"/>
  <c r="BL98" i="12"/>
  <c r="BK98" i="12"/>
  <c r="BJ98" i="12"/>
  <c r="BI98" i="12"/>
  <c r="BH98" i="12"/>
  <c r="BG98" i="12"/>
  <c r="BF98" i="12"/>
  <c r="BE98" i="12"/>
  <c r="BD98" i="12"/>
  <c r="BC98" i="12"/>
  <c r="BB98" i="12"/>
  <c r="BA98" i="12"/>
  <c r="AZ98" i="12"/>
  <c r="AY98" i="12"/>
  <c r="AX98" i="12"/>
  <c r="AW98" i="12"/>
  <c r="AV98" i="12"/>
  <c r="AU98" i="12"/>
  <c r="AT98" i="12"/>
  <c r="AS98" i="12"/>
  <c r="AR98" i="12"/>
  <c r="AQ98" i="12"/>
  <c r="AP98" i="12"/>
  <c r="AO98" i="12"/>
  <c r="AN98" i="12"/>
  <c r="AM98" i="12"/>
  <c r="AL98" i="12"/>
  <c r="BP97" i="12"/>
  <c r="BO97" i="12"/>
  <c r="BN97" i="12"/>
  <c r="BM97" i="12"/>
  <c r="BL97" i="12"/>
  <c r="BK97" i="12"/>
  <c r="BJ97" i="12"/>
  <c r="BI97" i="12"/>
  <c r="BH97" i="12"/>
  <c r="BG97" i="12"/>
  <c r="BF97" i="12"/>
  <c r="BE97" i="12"/>
  <c r="BD97" i="12"/>
  <c r="BC97" i="12"/>
  <c r="BB97" i="12"/>
  <c r="BA97" i="12"/>
  <c r="AZ97" i="12"/>
  <c r="AY97" i="12"/>
  <c r="AX97" i="12"/>
  <c r="AW97" i="12"/>
  <c r="AV97" i="12"/>
  <c r="AU97" i="12"/>
  <c r="AT97" i="12"/>
  <c r="AS97" i="12"/>
  <c r="AR97" i="12"/>
  <c r="AQ97" i="12"/>
  <c r="AP97" i="12"/>
  <c r="AO97" i="12"/>
  <c r="AN97" i="12"/>
  <c r="AM97" i="12"/>
  <c r="AL97" i="12"/>
  <c r="BP96" i="12"/>
  <c r="BO96" i="12"/>
  <c r="BN96" i="12"/>
  <c r="BM96" i="12"/>
  <c r="BL96" i="12"/>
  <c r="BK96" i="12"/>
  <c r="BJ96" i="12"/>
  <c r="BI96" i="12"/>
  <c r="BH96" i="12"/>
  <c r="BG96" i="12"/>
  <c r="BF96" i="12"/>
  <c r="BE96" i="12"/>
  <c r="BD96" i="12"/>
  <c r="BC96" i="12"/>
  <c r="BB96" i="12"/>
  <c r="BA96" i="12"/>
  <c r="AZ96" i="12"/>
  <c r="AY96" i="12"/>
  <c r="AX96" i="12"/>
  <c r="AW96" i="12"/>
  <c r="AV96" i="12"/>
  <c r="AU96" i="12"/>
  <c r="AT96" i="12"/>
  <c r="AS96" i="12"/>
  <c r="AR96" i="12"/>
  <c r="AQ96" i="12"/>
  <c r="AP96" i="12"/>
  <c r="AO96" i="12"/>
  <c r="AN96" i="12"/>
  <c r="AM96" i="12"/>
  <c r="AL96" i="12"/>
  <c r="BP95" i="12"/>
  <c r="BO95" i="12"/>
  <c r="BN95" i="12"/>
  <c r="BM95" i="12"/>
  <c r="BL95" i="12"/>
  <c r="BK95" i="12"/>
  <c r="BJ95" i="12"/>
  <c r="BI95" i="12"/>
  <c r="BH95" i="12"/>
  <c r="BG95" i="12"/>
  <c r="BF95" i="12"/>
  <c r="BE95" i="12"/>
  <c r="BD95" i="12"/>
  <c r="BC95" i="12"/>
  <c r="BB95" i="12"/>
  <c r="BA95" i="12"/>
  <c r="AZ95" i="12"/>
  <c r="AY95" i="12"/>
  <c r="AX95" i="12"/>
  <c r="AW95" i="12"/>
  <c r="AV95" i="12"/>
  <c r="AU95" i="12"/>
  <c r="AT95" i="12"/>
  <c r="AS95" i="12"/>
  <c r="AR95" i="12"/>
  <c r="AQ95" i="12"/>
  <c r="AP95" i="12"/>
  <c r="AO95" i="12"/>
  <c r="AN95" i="12"/>
  <c r="AM95" i="12"/>
  <c r="AL95" i="12"/>
  <c r="BP94" i="12"/>
  <c r="BO94" i="12"/>
  <c r="BN94" i="12"/>
  <c r="BM94" i="12"/>
  <c r="BL94" i="12"/>
  <c r="BK94" i="12"/>
  <c r="BJ94" i="12"/>
  <c r="BI94" i="12"/>
  <c r="BH94" i="12"/>
  <c r="BG94" i="12"/>
  <c r="BF94" i="12"/>
  <c r="BE94" i="12"/>
  <c r="BD94" i="12"/>
  <c r="BC94" i="12"/>
  <c r="BB94" i="12"/>
  <c r="BA94" i="12"/>
  <c r="AZ94" i="12"/>
  <c r="AY94" i="12"/>
  <c r="AX94" i="12"/>
  <c r="AW94" i="12"/>
  <c r="AV94" i="12"/>
  <c r="AU94" i="12"/>
  <c r="AT94" i="12"/>
  <c r="AS94" i="12"/>
  <c r="AR94" i="12"/>
  <c r="AQ94" i="12"/>
  <c r="AP94" i="12"/>
  <c r="AO94" i="12"/>
  <c r="AN94" i="12"/>
  <c r="AM94" i="12"/>
  <c r="AL94" i="12"/>
  <c r="BP93" i="12"/>
  <c r="BO93" i="12"/>
  <c r="BN93" i="12"/>
  <c r="BM93" i="12"/>
  <c r="BL93" i="12"/>
  <c r="BK93" i="12"/>
  <c r="BJ93" i="12"/>
  <c r="BI93" i="12"/>
  <c r="BH93" i="12"/>
  <c r="BG93" i="12"/>
  <c r="BF93" i="12"/>
  <c r="BE93" i="12"/>
  <c r="BD93" i="12"/>
  <c r="BC93" i="12"/>
  <c r="BB93" i="12"/>
  <c r="BA93" i="12"/>
  <c r="AZ93" i="12"/>
  <c r="AY93" i="12"/>
  <c r="AX93" i="12"/>
  <c r="AW93" i="12"/>
  <c r="AV93" i="12"/>
  <c r="AU93" i="12"/>
  <c r="AT93" i="12"/>
  <c r="AS93" i="12"/>
  <c r="AR93" i="12"/>
  <c r="AQ93" i="12"/>
  <c r="AP93" i="12"/>
  <c r="AO93" i="12"/>
  <c r="AN93" i="12"/>
  <c r="AM93" i="12"/>
  <c r="AL93" i="12"/>
  <c r="BP92" i="12"/>
  <c r="BO92" i="12"/>
  <c r="BN92" i="12"/>
  <c r="BM92" i="12"/>
  <c r="BL92" i="12"/>
  <c r="BK92" i="12"/>
  <c r="BJ92" i="12"/>
  <c r="BI92" i="12"/>
  <c r="BH92" i="12"/>
  <c r="BG92" i="12"/>
  <c r="BF92" i="12"/>
  <c r="BE92" i="12"/>
  <c r="BD92" i="12"/>
  <c r="BC92" i="12"/>
  <c r="BB92" i="12"/>
  <c r="BA92" i="12"/>
  <c r="AZ92" i="12"/>
  <c r="AY92" i="12"/>
  <c r="AX92" i="12"/>
  <c r="AW92" i="12"/>
  <c r="AV92" i="12"/>
  <c r="AU92" i="12"/>
  <c r="AT92" i="12"/>
  <c r="AS92" i="12"/>
  <c r="AR92" i="12"/>
  <c r="AQ92" i="12"/>
  <c r="AP92" i="12"/>
  <c r="AO92" i="12"/>
  <c r="AN92" i="12"/>
  <c r="AM92" i="12"/>
  <c r="AL92" i="12"/>
  <c r="BP91" i="12"/>
  <c r="BO91" i="12"/>
  <c r="BN91" i="12"/>
  <c r="BM91" i="12"/>
  <c r="BL91" i="12"/>
  <c r="BK91" i="12"/>
  <c r="BJ91" i="12"/>
  <c r="BI91" i="12"/>
  <c r="BH91" i="12"/>
  <c r="BG91" i="12"/>
  <c r="BF91" i="12"/>
  <c r="BE91" i="12"/>
  <c r="BD91" i="12"/>
  <c r="BC91" i="12"/>
  <c r="BB91" i="12"/>
  <c r="BA91" i="12"/>
  <c r="AZ91" i="12"/>
  <c r="AY91" i="12"/>
  <c r="AX91" i="12"/>
  <c r="AW91" i="12"/>
  <c r="AV91" i="12"/>
  <c r="AU91" i="12"/>
  <c r="AT91" i="12"/>
  <c r="AS91" i="12"/>
  <c r="AR91" i="12"/>
  <c r="AQ91" i="12"/>
  <c r="AP91" i="12"/>
  <c r="AO91" i="12"/>
  <c r="AN91" i="12"/>
  <c r="AM91" i="12"/>
  <c r="AL91" i="12"/>
  <c r="BP90" i="12"/>
  <c r="BO90" i="12"/>
  <c r="BN90" i="12"/>
  <c r="BM90" i="12"/>
  <c r="BL90" i="12"/>
  <c r="BK90" i="12"/>
  <c r="BJ90" i="12"/>
  <c r="BI90" i="12"/>
  <c r="BH90" i="12"/>
  <c r="BG90" i="12"/>
  <c r="BF90" i="12"/>
  <c r="BE90" i="12"/>
  <c r="BD90" i="12"/>
  <c r="BC90" i="12"/>
  <c r="BB90" i="12"/>
  <c r="BA90" i="12"/>
  <c r="AZ90" i="12"/>
  <c r="AY90" i="12"/>
  <c r="AX90" i="12"/>
  <c r="AW90" i="12"/>
  <c r="AV90" i="12"/>
  <c r="AU90" i="12"/>
  <c r="AT90" i="12"/>
  <c r="AS90" i="12"/>
  <c r="AR90" i="12"/>
  <c r="AQ90" i="12"/>
  <c r="AP90" i="12"/>
  <c r="AO90" i="12"/>
  <c r="AN90" i="12"/>
  <c r="AM90" i="12"/>
  <c r="AL90" i="12"/>
  <c r="BP89" i="12"/>
  <c r="BO89" i="12"/>
  <c r="BN89" i="12"/>
  <c r="BM89" i="12"/>
  <c r="BL89" i="12"/>
  <c r="BK89" i="12"/>
  <c r="BJ89" i="12"/>
  <c r="BI89" i="12"/>
  <c r="BH89" i="12"/>
  <c r="BG89" i="12"/>
  <c r="BF89" i="12"/>
  <c r="BE89" i="12"/>
  <c r="BD89" i="12"/>
  <c r="BC89" i="12"/>
  <c r="BB89" i="12"/>
  <c r="BA89" i="12"/>
  <c r="AZ89" i="12"/>
  <c r="AY89" i="12"/>
  <c r="AX89" i="12"/>
  <c r="AW89" i="12"/>
  <c r="AV89" i="12"/>
  <c r="AU89" i="12"/>
  <c r="AT89" i="12"/>
  <c r="AS89" i="12"/>
  <c r="AR89" i="12"/>
  <c r="AQ89" i="12"/>
  <c r="AP89" i="12"/>
  <c r="AO89" i="12"/>
  <c r="AN89" i="12"/>
  <c r="AM89" i="12"/>
  <c r="AL89" i="12"/>
  <c r="BP88" i="12"/>
  <c r="BO88" i="12"/>
  <c r="BN88" i="12"/>
  <c r="BM88" i="12"/>
  <c r="BL88" i="12"/>
  <c r="BK88" i="12"/>
  <c r="BJ88" i="12"/>
  <c r="BI88" i="12"/>
  <c r="BH88" i="12"/>
  <c r="BG88" i="12"/>
  <c r="BF88" i="12"/>
  <c r="BE88" i="12"/>
  <c r="BD88" i="12"/>
  <c r="BC88" i="12"/>
  <c r="BB88" i="12"/>
  <c r="BA88" i="12"/>
  <c r="AZ88" i="12"/>
  <c r="AY88" i="12"/>
  <c r="AX88" i="12"/>
  <c r="AW88" i="12"/>
  <c r="AV88" i="12"/>
  <c r="AU88" i="12"/>
  <c r="AT88" i="12"/>
  <c r="AS88" i="12"/>
  <c r="AR88" i="12"/>
  <c r="AQ88" i="12"/>
  <c r="AP88" i="12"/>
  <c r="AO88" i="12"/>
  <c r="AN88" i="12"/>
  <c r="AM88" i="12"/>
  <c r="AL88" i="12"/>
  <c r="BP87" i="12"/>
  <c r="BO87" i="12"/>
  <c r="BN87" i="12"/>
  <c r="BM87" i="12"/>
  <c r="BL87" i="12"/>
  <c r="BK87" i="12"/>
  <c r="BJ87" i="12"/>
  <c r="BI87" i="12"/>
  <c r="BH87" i="12"/>
  <c r="BG87" i="12"/>
  <c r="BF87" i="12"/>
  <c r="BE87" i="12"/>
  <c r="BD87" i="12"/>
  <c r="BC87" i="12"/>
  <c r="BB87" i="12"/>
  <c r="BA87" i="12"/>
  <c r="AZ87" i="12"/>
  <c r="AY87" i="12"/>
  <c r="AX87" i="12"/>
  <c r="AW87" i="12"/>
  <c r="AV87" i="12"/>
  <c r="AU87" i="12"/>
  <c r="AT87" i="12"/>
  <c r="AS87" i="12"/>
  <c r="AR87" i="12"/>
  <c r="AQ87" i="12"/>
  <c r="AP87" i="12"/>
  <c r="AO87" i="12"/>
  <c r="AN87" i="12"/>
  <c r="AM87" i="12"/>
  <c r="AL87" i="12"/>
  <c r="BP86" i="12"/>
  <c r="BO86" i="12"/>
  <c r="BN86" i="12"/>
  <c r="BM86" i="12"/>
  <c r="BL86" i="12"/>
  <c r="BK86" i="12"/>
  <c r="BJ86" i="12"/>
  <c r="BI86" i="12"/>
  <c r="BH86" i="12"/>
  <c r="BG86" i="12"/>
  <c r="BF86" i="12"/>
  <c r="BE86" i="12"/>
  <c r="BD86" i="12"/>
  <c r="BC86" i="12"/>
  <c r="BB86" i="12"/>
  <c r="BA86" i="12"/>
  <c r="AZ86" i="12"/>
  <c r="AY86" i="12"/>
  <c r="AX86" i="12"/>
  <c r="AW86" i="12"/>
  <c r="AV86" i="12"/>
  <c r="AU86" i="12"/>
  <c r="AT86" i="12"/>
  <c r="AS86" i="12"/>
  <c r="AR86" i="12"/>
  <c r="AQ86" i="12"/>
  <c r="AP86" i="12"/>
  <c r="AO86" i="12"/>
  <c r="AN86" i="12"/>
  <c r="AM86" i="12"/>
  <c r="AL86" i="12"/>
  <c r="BP85" i="12"/>
  <c r="BO85" i="12"/>
  <c r="BN85" i="12"/>
  <c r="BM85" i="12"/>
  <c r="BL85" i="12"/>
  <c r="BK85" i="12"/>
  <c r="BJ85" i="12"/>
  <c r="BI85" i="12"/>
  <c r="BH85" i="12"/>
  <c r="BG85" i="12"/>
  <c r="BF85" i="12"/>
  <c r="BE85" i="12"/>
  <c r="BD85" i="12"/>
  <c r="BC85" i="12"/>
  <c r="BB85" i="12"/>
  <c r="BA85" i="12"/>
  <c r="AZ85" i="12"/>
  <c r="AY85" i="12"/>
  <c r="AX85" i="12"/>
  <c r="AW85" i="12"/>
  <c r="AV85" i="12"/>
  <c r="AU85" i="12"/>
  <c r="AT85" i="12"/>
  <c r="AS85" i="12"/>
  <c r="AR85" i="12"/>
  <c r="AQ85" i="12"/>
  <c r="AP85" i="12"/>
  <c r="AO85" i="12"/>
  <c r="AN85" i="12"/>
  <c r="AM85" i="12"/>
  <c r="AL85" i="12"/>
  <c r="BP84" i="12"/>
  <c r="BO84" i="12"/>
  <c r="BN84" i="12"/>
  <c r="BM84" i="12"/>
  <c r="BL84" i="12"/>
  <c r="BK84" i="12"/>
  <c r="BJ84" i="12"/>
  <c r="BI84" i="12"/>
  <c r="BH84" i="12"/>
  <c r="BG84" i="12"/>
  <c r="BF84" i="12"/>
  <c r="BE84" i="12"/>
  <c r="BD84" i="12"/>
  <c r="BC84" i="12"/>
  <c r="BB84" i="12"/>
  <c r="BA84" i="12"/>
  <c r="AZ84" i="12"/>
  <c r="AY84" i="12"/>
  <c r="AX84" i="12"/>
  <c r="AW84" i="12"/>
  <c r="AV84" i="12"/>
  <c r="AU84" i="12"/>
  <c r="AT84" i="12"/>
  <c r="AS84" i="12"/>
  <c r="AR84" i="12"/>
  <c r="AQ84" i="12"/>
  <c r="AP84" i="12"/>
  <c r="AO84" i="12"/>
  <c r="AN84" i="12"/>
  <c r="AM84" i="12"/>
  <c r="AL84" i="12"/>
  <c r="BP83" i="12"/>
  <c r="BO83" i="12"/>
  <c r="BN83" i="12"/>
  <c r="BM83" i="12"/>
  <c r="BL83" i="12"/>
  <c r="BK83" i="12"/>
  <c r="BJ83" i="12"/>
  <c r="BI83" i="12"/>
  <c r="BH83" i="12"/>
  <c r="BG83" i="12"/>
  <c r="BF83" i="12"/>
  <c r="BE83" i="12"/>
  <c r="BD83" i="12"/>
  <c r="BC83" i="12"/>
  <c r="BB83" i="12"/>
  <c r="BA83" i="12"/>
  <c r="AZ83" i="12"/>
  <c r="AY83" i="12"/>
  <c r="AX83" i="12"/>
  <c r="AW83" i="12"/>
  <c r="AV83" i="12"/>
  <c r="AU83" i="12"/>
  <c r="AT83" i="12"/>
  <c r="AS83" i="12"/>
  <c r="AR83" i="12"/>
  <c r="AQ83" i="12"/>
  <c r="AP83" i="12"/>
  <c r="AO83" i="12"/>
  <c r="AN83" i="12"/>
  <c r="AM83" i="12"/>
  <c r="AL83" i="12"/>
  <c r="BP82" i="12"/>
  <c r="BO82" i="12"/>
  <c r="BN82" i="12"/>
  <c r="BM82" i="12"/>
  <c r="BL82" i="12"/>
  <c r="BK82" i="12"/>
  <c r="BJ82" i="12"/>
  <c r="BI82" i="12"/>
  <c r="BH82" i="12"/>
  <c r="BG82" i="12"/>
  <c r="BF82" i="12"/>
  <c r="BE82" i="12"/>
  <c r="BD82" i="12"/>
  <c r="BC82" i="12"/>
  <c r="BB82" i="12"/>
  <c r="BA82" i="12"/>
  <c r="AZ82" i="12"/>
  <c r="AY82" i="12"/>
  <c r="AX82" i="12"/>
  <c r="AW82" i="12"/>
  <c r="AV82" i="12"/>
  <c r="AU82" i="12"/>
  <c r="AT82" i="12"/>
  <c r="AS82" i="12"/>
  <c r="AR82" i="12"/>
  <c r="AQ82" i="12"/>
  <c r="AP82" i="12"/>
  <c r="AO82" i="12"/>
  <c r="AN82" i="12"/>
  <c r="AM82" i="12"/>
  <c r="AL82" i="12"/>
  <c r="BP81" i="12"/>
  <c r="BO81" i="12"/>
  <c r="BN81" i="12"/>
  <c r="BM81" i="12"/>
  <c r="BL81" i="12"/>
  <c r="BK81" i="12"/>
  <c r="BJ81" i="12"/>
  <c r="BI81" i="12"/>
  <c r="BH81" i="12"/>
  <c r="BG81" i="12"/>
  <c r="BF81" i="12"/>
  <c r="BE81" i="12"/>
  <c r="BD81" i="12"/>
  <c r="BC81" i="12"/>
  <c r="BB81" i="12"/>
  <c r="BA81" i="12"/>
  <c r="AZ81" i="12"/>
  <c r="AY81" i="12"/>
  <c r="AX81" i="12"/>
  <c r="AW81" i="12"/>
  <c r="AV81" i="12"/>
  <c r="AU81" i="12"/>
  <c r="AT81" i="12"/>
  <c r="AS81" i="12"/>
  <c r="AR81" i="12"/>
  <c r="AQ81" i="12"/>
  <c r="AP81" i="12"/>
  <c r="AO81" i="12"/>
  <c r="AN81" i="12"/>
  <c r="AM81" i="12"/>
  <c r="AL81" i="12"/>
  <c r="BP80" i="12"/>
  <c r="BO80" i="12"/>
  <c r="BN80" i="12"/>
  <c r="BM80" i="12"/>
  <c r="BL80" i="12"/>
  <c r="BK80" i="12"/>
  <c r="BJ80" i="12"/>
  <c r="BI80" i="12"/>
  <c r="BH80" i="12"/>
  <c r="BG80" i="12"/>
  <c r="BF80" i="12"/>
  <c r="BE80" i="12"/>
  <c r="BD80" i="12"/>
  <c r="BC80" i="12"/>
  <c r="BB80" i="12"/>
  <c r="BA80" i="12"/>
  <c r="AZ80" i="12"/>
  <c r="AY80" i="12"/>
  <c r="AX80" i="12"/>
  <c r="AW80" i="12"/>
  <c r="AV80" i="12"/>
  <c r="AU80" i="12"/>
  <c r="AT80" i="12"/>
  <c r="AS80" i="12"/>
  <c r="AR80" i="12"/>
  <c r="AQ80" i="12"/>
  <c r="AP80" i="12"/>
  <c r="AO80" i="12"/>
  <c r="AN80" i="12"/>
  <c r="AM80" i="12"/>
  <c r="AL80" i="12"/>
  <c r="BP79" i="12"/>
  <c r="BO79" i="12"/>
  <c r="BN79" i="12"/>
  <c r="BM79" i="12"/>
  <c r="BL79" i="12"/>
  <c r="BK79" i="12"/>
  <c r="BJ79" i="12"/>
  <c r="BI79" i="12"/>
  <c r="BH79" i="12"/>
  <c r="BG79" i="12"/>
  <c r="BF79" i="12"/>
  <c r="BE79" i="12"/>
  <c r="BD79" i="12"/>
  <c r="BC79" i="12"/>
  <c r="BB79" i="12"/>
  <c r="BA79" i="12"/>
  <c r="AZ79" i="12"/>
  <c r="AY79" i="12"/>
  <c r="AX79" i="12"/>
  <c r="AW79" i="12"/>
  <c r="AV79" i="12"/>
  <c r="AU79" i="12"/>
  <c r="AT79" i="12"/>
  <c r="AS79" i="12"/>
  <c r="AR79" i="12"/>
  <c r="AQ79" i="12"/>
  <c r="AP79" i="12"/>
  <c r="AO79" i="12"/>
  <c r="AN79" i="12"/>
  <c r="AM79" i="12"/>
  <c r="AL79" i="12"/>
  <c r="BP78" i="12"/>
  <c r="BO78" i="12"/>
  <c r="BN78" i="12"/>
  <c r="BM78" i="12"/>
  <c r="BL78" i="12"/>
  <c r="BK78" i="12"/>
  <c r="BJ78" i="12"/>
  <c r="BI78" i="12"/>
  <c r="BH78" i="12"/>
  <c r="BG78" i="12"/>
  <c r="BF78" i="12"/>
  <c r="BE78" i="12"/>
  <c r="BD78" i="12"/>
  <c r="BC78" i="12"/>
  <c r="BB78" i="12"/>
  <c r="BA78" i="12"/>
  <c r="AZ78" i="12"/>
  <c r="AY78" i="12"/>
  <c r="AX78" i="12"/>
  <c r="AW78" i="12"/>
  <c r="AV78" i="12"/>
  <c r="AU78" i="12"/>
  <c r="AT78" i="12"/>
  <c r="AS78" i="12"/>
  <c r="AR78" i="12"/>
  <c r="AQ78" i="12"/>
  <c r="AP78" i="12"/>
  <c r="AO78" i="12"/>
  <c r="AN78" i="12"/>
  <c r="AM78" i="12"/>
  <c r="AL78" i="12"/>
  <c r="BP77" i="12"/>
  <c r="BO77" i="12"/>
  <c r="BN77" i="12"/>
  <c r="BM77" i="12"/>
  <c r="BL77" i="12"/>
  <c r="BK77" i="12"/>
  <c r="BJ77" i="12"/>
  <c r="BI77" i="12"/>
  <c r="BH77" i="12"/>
  <c r="BG77" i="12"/>
  <c r="BF77" i="12"/>
  <c r="BE77" i="12"/>
  <c r="BD77" i="12"/>
  <c r="BC77" i="12"/>
  <c r="BB77" i="12"/>
  <c r="BA77" i="12"/>
  <c r="AZ77" i="12"/>
  <c r="AY77" i="12"/>
  <c r="AX77" i="12"/>
  <c r="AW77" i="12"/>
  <c r="AV77" i="12"/>
  <c r="AU77" i="12"/>
  <c r="AT77" i="12"/>
  <c r="AS77" i="12"/>
  <c r="AR77" i="12"/>
  <c r="AQ77" i="12"/>
  <c r="AP77" i="12"/>
  <c r="AO77" i="12"/>
  <c r="AN77" i="12"/>
  <c r="AM77" i="12"/>
  <c r="AL77" i="12"/>
  <c r="BP76" i="12"/>
  <c r="BO76" i="12"/>
  <c r="BN76" i="12"/>
  <c r="BM76" i="12"/>
  <c r="BL76" i="12"/>
  <c r="BK76" i="12"/>
  <c r="BJ76" i="12"/>
  <c r="BI76" i="12"/>
  <c r="BH76" i="12"/>
  <c r="BG76" i="12"/>
  <c r="BF76" i="12"/>
  <c r="BE76" i="12"/>
  <c r="BD76" i="12"/>
  <c r="BC76" i="12"/>
  <c r="BB76" i="12"/>
  <c r="BA76" i="12"/>
  <c r="AZ76" i="12"/>
  <c r="AY76" i="12"/>
  <c r="AX76" i="12"/>
  <c r="AW76" i="12"/>
  <c r="AV76" i="12"/>
  <c r="AU76" i="12"/>
  <c r="AT76" i="12"/>
  <c r="AS76" i="12"/>
  <c r="AR76" i="12"/>
  <c r="AQ76" i="12"/>
  <c r="AP76" i="12"/>
  <c r="AO76" i="12"/>
  <c r="AN76" i="12"/>
  <c r="AM76" i="12"/>
  <c r="AL76" i="12"/>
  <c r="BP75" i="12"/>
  <c r="BO75" i="12"/>
  <c r="BN75" i="12"/>
  <c r="BM75" i="12"/>
  <c r="BL75" i="12"/>
  <c r="BK75" i="12"/>
  <c r="BJ75" i="12"/>
  <c r="BI75" i="12"/>
  <c r="BH75" i="12"/>
  <c r="BG75" i="12"/>
  <c r="BF75" i="12"/>
  <c r="BE75" i="12"/>
  <c r="BD75" i="12"/>
  <c r="BC75" i="12"/>
  <c r="BB75" i="12"/>
  <c r="BA75" i="12"/>
  <c r="AZ75" i="12"/>
  <c r="AY75" i="12"/>
  <c r="AX75" i="12"/>
  <c r="AW75" i="12"/>
  <c r="AV75" i="12"/>
  <c r="AU75" i="12"/>
  <c r="AT75" i="12"/>
  <c r="AS75" i="12"/>
  <c r="AR75" i="12"/>
  <c r="AQ75" i="12"/>
  <c r="AP75" i="12"/>
  <c r="AO75" i="12"/>
  <c r="AN75" i="12"/>
  <c r="AM75" i="12"/>
  <c r="AL75" i="12"/>
  <c r="BP74" i="12"/>
  <c r="BO74" i="12"/>
  <c r="BN74" i="12"/>
  <c r="BM74" i="12"/>
  <c r="BL74" i="12"/>
  <c r="BK74" i="12"/>
  <c r="BJ74" i="12"/>
  <c r="BI74" i="12"/>
  <c r="BH74" i="12"/>
  <c r="BG74" i="12"/>
  <c r="BF74" i="12"/>
  <c r="BE74" i="12"/>
  <c r="BD74" i="12"/>
  <c r="BC74" i="12"/>
  <c r="BB74" i="12"/>
  <c r="BA74" i="12"/>
  <c r="AZ74" i="12"/>
  <c r="AY74" i="12"/>
  <c r="AX74" i="12"/>
  <c r="AW74" i="12"/>
  <c r="AV74" i="12"/>
  <c r="AU74" i="12"/>
  <c r="AT74" i="12"/>
  <c r="AS74" i="12"/>
  <c r="AR74" i="12"/>
  <c r="AQ74" i="12"/>
  <c r="AP74" i="12"/>
  <c r="AO74" i="12"/>
  <c r="AN74" i="12"/>
  <c r="AM74" i="12"/>
  <c r="AL74" i="12"/>
  <c r="B75" i="12"/>
  <c r="C75" i="12"/>
  <c r="D75" i="12"/>
  <c r="E75" i="12"/>
  <c r="F75" i="12"/>
  <c r="G75" i="12"/>
  <c r="H75" i="12"/>
  <c r="I75" i="12"/>
  <c r="J75" i="12"/>
  <c r="K75" i="12"/>
  <c r="L75" i="12"/>
  <c r="M75" i="12"/>
  <c r="N75" i="12"/>
  <c r="O75" i="12"/>
  <c r="P75" i="12"/>
  <c r="Q75" i="12"/>
  <c r="R75" i="12"/>
  <c r="S75" i="12"/>
  <c r="T75" i="12"/>
  <c r="U75" i="12"/>
  <c r="V75" i="12"/>
  <c r="W75" i="12"/>
  <c r="X75" i="12"/>
  <c r="Y75" i="12"/>
  <c r="Z75" i="12"/>
  <c r="AA75" i="12"/>
  <c r="AB75" i="12"/>
  <c r="AC75" i="12"/>
  <c r="AD75" i="12"/>
  <c r="AE75" i="12"/>
  <c r="AF75" i="12"/>
  <c r="B76" i="12"/>
  <c r="C76" i="12"/>
  <c r="D76" i="12"/>
  <c r="E76" i="12"/>
  <c r="F76" i="12"/>
  <c r="G76" i="12"/>
  <c r="H76" i="12"/>
  <c r="I76" i="12"/>
  <c r="J76" i="12"/>
  <c r="K76" i="12"/>
  <c r="L76" i="12"/>
  <c r="M76" i="12"/>
  <c r="N76" i="12"/>
  <c r="O76" i="12"/>
  <c r="P76" i="12"/>
  <c r="Q76" i="12"/>
  <c r="R76" i="12"/>
  <c r="S76" i="12"/>
  <c r="T76" i="12"/>
  <c r="U76" i="12"/>
  <c r="V76" i="12"/>
  <c r="W76" i="12"/>
  <c r="X76" i="12"/>
  <c r="Y76" i="12"/>
  <c r="Z76" i="12"/>
  <c r="AA76" i="12"/>
  <c r="AB76" i="12"/>
  <c r="AC76" i="12"/>
  <c r="AD76" i="12"/>
  <c r="AE76" i="12"/>
  <c r="AF76" i="12"/>
  <c r="B77" i="12"/>
  <c r="C77" i="12"/>
  <c r="D77" i="12"/>
  <c r="E77" i="12"/>
  <c r="F77" i="12"/>
  <c r="G77" i="12"/>
  <c r="H77" i="12"/>
  <c r="I77" i="12"/>
  <c r="J77" i="12"/>
  <c r="K77" i="12"/>
  <c r="L77" i="12"/>
  <c r="M77" i="12"/>
  <c r="N77" i="12"/>
  <c r="O77" i="12"/>
  <c r="P77" i="12"/>
  <c r="Q77" i="12"/>
  <c r="R77" i="12"/>
  <c r="S77" i="12"/>
  <c r="T77" i="12"/>
  <c r="U77" i="12"/>
  <c r="V77" i="12"/>
  <c r="W77" i="12"/>
  <c r="X77" i="12"/>
  <c r="Y77" i="12"/>
  <c r="Z77" i="12"/>
  <c r="AA77" i="12"/>
  <c r="AB77" i="12"/>
  <c r="AC77" i="12"/>
  <c r="AD77" i="12"/>
  <c r="AE77" i="12"/>
  <c r="AF77" i="12"/>
  <c r="B78" i="12"/>
  <c r="C78" i="12"/>
  <c r="D78" i="12"/>
  <c r="E78" i="12"/>
  <c r="F78" i="12"/>
  <c r="G78" i="12"/>
  <c r="H78" i="12"/>
  <c r="I78" i="12"/>
  <c r="J78" i="12"/>
  <c r="K78" i="12"/>
  <c r="L78" i="12"/>
  <c r="M78" i="12"/>
  <c r="N78" i="12"/>
  <c r="O78" i="12"/>
  <c r="P78" i="12"/>
  <c r="Q78" i="12"/>
  <c r="R78" i="12"/>
  <c r="S78" i="12"/>
  <c r="T78" i="12"/>
  <c r="U78" i="12"/>
  <c r="V78" i="12"/>
  <c r="W78" i="12"/>
  <c r="X78" i="12"/>
  <c r="Y78" i="12"/>
  <c r="Z78" i="12"/>
  <c r="AA78" i="12"/>
  <c r="AB78" i="12"/>
  <c r="AC78" i="12"/>
  <c r="AD78" i="12"/>
  <c r="AE78" i="12"/>
  <c r="AF78" i="12"/>
  <c r="B79" i="12"/>
  <c r="C79" i="12"/>
  <c r="D79" i="12"/>
  <c r="E79" i="12"/>
  <c r="F79" i="12"/>
  <c r="G79" i="12"/>
  <c r="H79" i="12"/>
  <c r="I79" i="12"/>
  <c r="J79" i="12"/>
  <c r="K79" i="12"/>
  <c r="L79" i="12"/>
  <c r="M79" i="12"/>
  <c r="N79" i="12"/>
  <c r="O79" i="12"/>
  <c r="P79" i="12"/>
  <c r="Q79" i="12"/>
  <c r="R79" i="12"/>
  <c r="S79" i="12"/>
  <c r="T79" i="12"/>
  <c r="U79" i="12"/>
  <c r="V79" i="12"/>
  <c r="W79" i="12"/>
  <c r="X79" i="12"/>
  <c r="Y79" i="12"/>
  <c r="Z79" i="12"/>
  <c r="AA79" i="12"/>
  <c r="AB79" i="12"/>
  <c r="AC79" i="12"/>
  <c r="AD79" i="12"/>
  <c r="AE79" i="12"/>
  <c r="AF79" i="12"/>
  <c r="B80" i="12"/>
  <c r="C80" i="12"/>
  <c r="D80" i="12"/>
  <c r="E80" i="12"/>
  <c r="F80" i="12"/>
  <c r="G80" i="12"/>
  <c r="H80" i="12"/>
  <c r="I80" i="12"/>
  <c r="J80" i="12"/>
  <c r="K80" i="12"/>
  <c r="L80" i="12"/>
  <c r="M80" i="12"/>
  <c r="N80" i="12"/>
  <c r="O80" i="12"/>
  <c r="P80" i="12"/>
  <c r="Q80" i="12"/>
  <c r="R80" i="12"/>
  <c r="S80" i="12"/>
  <c r="T80" i="12"/>
  <c r="U80" i="12"/>
  <c r="V80" i="12"/>
  <c r="W80" i="12"/>
  <c r="X80" i="12"/>
  <c r="Y80" i="12"/>
  <c r="Z80" i="12"/>
  <c r="AA80" i="12"/>
  <c r="AB80" i="12"/>
  <c r="AC80" i="12"/>
  <c r="AD80" i="12"/>
  <c r="AE80" i="12"/>
  <c r="AF80" i="12"/>
  <c r="B81" i="12"/>
  <c r="C81" i="12"/>
  <c r="D81" i="12"/>
  <c r="E81" i="12"/>
  <c r="F81" i="12"/>
  <c r="G81" i="12"/>
  <c r="H81" i="12"/>
  <c r="I81" i="12"/>
  <c r="J81" i="12"/>
  <c r="K81" i="12"/>
  <c r="L81" i="12"/>
  <c r="M81" i="12"/>
  <c r="N81" i="12"/>
  <c r="O81" i="12"/>
  <c r="P81" i="12"/>
  <c r="Q81" i="12"/>
  <c r="R81" i="12"/>
  <c r="S81" i="12"/>
  <c r="T81" i="12"/>
  <c r="U81" i="12"/>
  <c r="V81" i="12"/>
  <c r="W81" i="12"/>
  <c r="X81" i="12"/>
  <c r="Y81" i="12"/>
  <c r="Z81" i="12"/>
  <c r="AA81" i="12"/>
  <c r="AB81" i="12"/>
  <c r="AC81" i="12"/>
  <c r="AD81" i="12"/>
  <c r="AE81" i="12"/>
  <c r="AF81" i="12"/>
  <c r="B82" i="12"/>
  <c r="C82" i="12"/>
  <c r="D82" i="12"/>
  <c r="E82" i="12"/>
  <c r="F82" i="12"/>
  <c r="G82" i="12"/>
  <c r="H82" i="12"/>
  <c r="I82" i="12"/>
  <c r="J82" i="12"/>
  <c r="K82" i="12"/>
  <c r="L82" i="12"/>
  <c r="M82" i="12"/>
  <c r="N82" i="12"/>
  <c r="O82" i="12"/>
  <c r="P82" i="12"/>
  <c r="Q82" i="12"/>
  <c r="R82" i="12"/>
  <c r="S82" i="12"/>
  <c r="T82" i="12"/>
  <c r="U82" i="12"/>
  <c r="V82" i="12"/>
  <c r="W82" i="12"/>
  <c r="X82" i="12"/>
  <c r="Y82" i="12"/>
  <c r="Z82" i="12"/>
  <c r="AA82" i="12"/>
  <c r="AB82" i="12"/>
  <c r="AC82" i="12"/>
  <c r="AD82" i="12"/>
  <c r="AE82" i="12"/>
  <c r="AF82" i="12"/>
  <c r="B83" i="12"/>
  <c r="C83" i="12"/>
  <c r="D83" i="12"/>
  <c r="E83" i="12"/>
  <c r="F83" i="12"/>
  <c r="G83" i="12"/>
  <c r="H83" i="12"/>
  <c r="I83" i="12"/>
  <c r="J83" i="12"/>
  <c r="K83" i="12"/>
  <c r="L83" i="12"/>
  <c r="M83" i="12"/>
  <c r="N83" i="12"/>
  <c r="O83" i="12"/>
  <c r="P83" i="12"/>
  <c r="Q83" i="12"/>
  <c r="R83" i="12"/>
  <c r="S83" i="12"/>
  <c r="T83" i="12"/>
  <c r="U83" i="12"/>
  <c r="V83" i="12"/>
  <c r="W83" i="12"/>
  <c r="X83" i="12"/>
  <c r="Y83" i="12"/>
  <c r="Z83" i="12"/>
  <c r="AA83" i="12"/>
  <c r="AB83" i="12"/>
  <c r="AC83" i="12"/>
  <c r="AD83" i="12"/>
  <c r="AE83" i="12"/>
  <c r="AF83" i="12"/>
  <c r="B84" i="12"/>
  <c r="C84" i="12"/>
  <c r="D84" i="12"/>
  <c r="E84" i="12"/>
  <c r="F84" i="12"/>
  <c r="G84" i="12"/>
  <c r="H84" i="12"/>
  <c r="I84" i="12"/>
  <c r="J84" i="12"/>
  <c r="K84" i="12"/>
  <c r="L84" i="12"/>
  <c r="M84" i="12"/>
  <c r="N84" i="12"/>
  <c r="O84" i="12"/>
  <c r="P84" i="12"/>
  <c r="Q84" i="12"/>
  <c r="R84" i="12"/>
  <c r="S84" i="12"/>
  <c r="T84" i="12"/>
  <c r="U84" i="12"/>
  <c r="V84" i="12"/>
  <c r="W84" i="12"/>
  <c r="X84" i="12"/>
  <c r="Y84" i="12"/>
  <c r="Z84" i="12"/>
  <c r="AA84" i="12"/>
  <c r="AB84" i="12"/>
  <c r="AC84" i="12"/>
  <c r="AD84" i="12"/>
  <c r="AE84" i="12"/>
  <c r="AF84" i="12"/>
  <c r="B85" i="12"/>
  <c r="C85" i="12"/>
  <c r="D85" i="12"/>
  <c r="E85" i="12"/>
  <c r="F85" i="12"/>
  <c r="G85" i="12"/>
  <c r="H85" i="12"/>
  <c r="I85" i="12"/>
  <c r="J85" i="12"/>
  <c r="K85" i="12"/>
  <c r="L85" i="12"/>
  <c r="M85" i="12"/>
  <c r="N85" i="12"/>
  <c r="O85" i="12"/>
  <c r="P85" i="12"/>
  <c r="Q85" i="12"/>
  <c r="R85" i="12"/>
  <c r="S85" i="12"/>
  <c r="T85" i="12"/>
  <c r="U85" i="12"/>
  <c r="V85" i="12"/>
  <c r="W85" i="12"/>
  <c r="X85" i="12"/>
  <c r="Y85" i="12"/>
  <c r="Z85" i="12"/>
  <c r="AA85" i="12"/>
  <c r="AB85" i="12"/>
  <c r="AC85" i="12"/>
  <c r="AD85" i="12"/>
  <c r="AE85" i="12"/>
  <c r="AF85" i="12"/>
  <c r="B86" i="12"/>
  <c r="C86" i="12"/>
  <c r="D86" i="12"/>
  <c r="E86" i="12"/>
  <c r="F86" i="12"/>
  <c r="G86" i="12"/>
  <c r="H86" i="12"/>
  <c r="I86" i="12"/>
  <c r="J86" i="12"/>
  <c r="K86" i="12"/>
  <c r="L86" i="12"/>
  <c r="M86" i="12"/>
  <c r="N86" i="12"/>
  <c r="O86" i="12"/>
  <c r="P86" i="12"/>
  <c r="Q86" i="12"/>
  <c r="R86" i="12"/>
  <c r="S86" i="12"/>
  <c r="T86" i="12"/>
  <c r="U86" i="12"/>
  <c r="V86" i="12"/>
  <c r="W86" i="12"/>
  <c r="X86" i="12"/>
  <c r="Y86" i="12"/>
  <c r="Z86" i="12"/>
  <c r="AA86" i="12"/>
  <c r="AB86" i="12"/>
  <c r="AC86" i="12"/>
  <c r="AD86" i="12"/>
  <c r="AE86" i="12"/>
  <c r="AF86" i="12"/>
  <c r="B87" i="12"/>
  <c r="C87" i="12"/>
  <c r="D87" i="12"/>
  <c r="E87" i="12"/>
  <c r="F87" i="12"/>
  <c r="G87" i="12"/>
  <c r="H87" i="12"/>
  <c r="I87" i="12"/>
  <c r="J87" i="12"/>
  <c r="K87" i="12"/>
  <c r="L87" i="12"/>
  <c r="M87" i="12"/>
  <c r="N87" i="12"/>
  <c r="O87" i="12"/>
  <c r="P87" i="12"/>
  <c r="Q87" i="12"/>
  <c r="R87" i="12"/>
  <c r="S87" i="12"/>
  <c r="T87" i="12"/>
  <c r="U87" i="12"/>
  <c r="V87" i="12"/>
  <c r="W87" i="12"/>
  <c r="X87" i="12"/>
  <c r="Y87" i="12"/>
  <c r="Z87" i="12"/>
  <c r="AA87" i="12"/>
  <c r="AB87" i="12"/>
  <c r="AC87" i="12"/>
  <c r="AD87" i="12"/>
  <c r="AE87" i="12"/>
  <c r="AF87" i="12"/>
  <c r="B88" i="12"/>
  <c r="C88" i="12"/>
  <c r="D88" i="12"/>
  <c r="E88" i="12"/>
  <c r="F88" i="12"/>
  <c r="G88" i="12"/>
  <c r="H88" i="12"/>
  <c r="I88" i="12"/>
  <c r="J88" i="12"/>
  <c r="K88" i="12"/>
  <c r="L88" i="12"/>
  <c r="M88" i="12"/>
  <c r="N88" i="12"/>
  <c r="O88" i="12"/>
  <c r="P88" i="12"/>
  <c r="Q88" i="12"/>
  <c r="R88" i="12"/>
  <c r="S88" i="12"/>
  <c r="T88" i="12"/>
  <c r="U88" i="12"/>
  <c r="V88" i="12"/>
  <c r="W88" i="12"/>
  <c r="X88" i="12"/>
  <c r="Y88" i="12"/>
  <c r="Z88" i="12"/>
  <c r="AA88" i="12"/>
  <c r="AB88" i="12"/>
  <c r="AC88" i="12"/>
  <c r="AD88" i="12"/>
  <c r="AE88" i="12"/>
  <c r="AF88" i="12"/>
  <c r="B89" i="12"/>
  <c r="C89" i="12"/>
  <c r="D89" i="12"/>
  <c r="E89" i="12"/>
  <c r="F89" i="12"/>
  <c r="G89" i="12"/>
  <c r="H89" i="12"/>
  <c r="I89" i="12"/>
  <c r="J89" i="12"/>
  <c r="K89" i="12"/>
  <c r="L89" i="12"/>
  <c r="M89" i="12"/>
  <c r="N89" i="12"/>
  <c r="O89" i="12"/>
  <c r="P89" i="12"/>
  <c r="Q89" i="12"/>
  <c r="R89" i="12"/>
  <c r="S89" i="12"/>
  <c r="T89" i="12"/>
  <c r="U89" i="12"/>
  <c r="V89" i="12"/>
  <c r="W89" i="12"/>
  <c r="X89" i="12"/>
  <c r="Y89" i="12"/>
  <c r="Z89" i="12"/>
  <c r="AA89" i="12"/>
  <c r="AB89" i="12"/>
  <c r="AC89" i="12"/>
  <c r="AD89" i="12"/>
  <c r="AE89" i="12"/>
  <c r="AF89" i="12"/>
  <c r="B90" i="12"/>
  <c r="C90" i="12"/>
  <c r="D90" i="12"/>
  <c r="E90" i="12"/>
  <c r="F90" i="12"/>
  <c r="G90" i="12"/>
  <c r="H90" i="12"/>
  <c r="I90" i="12"/>
  <c r="J90" i="12"/>
  <c r="K90" i="12"/>
  <c r="L90" i="12"/>
  <c r="M90" i="12"/>
  <c r="N90" i="12"/>
  <c r="O90" i="12"/>
  <c r="P90" i="12"/>
  <c r="Q90" i="12"/>
  <c r="R90" i="12"/>
  <c r="S90" i="12"/>
  <c r="T90" i="12"/>
  <c r="U90" i="12"/>
  <c r="V90" i="12"/>
  <c r="W90" i="12"/>
  <c r="X90" i="12"/>
  <c r="Y90" i="12"/>
  <c r="Z90" i="12"/>
  <c r="AA90" i="12"/>
  <c r="AB90" i="12"/>
  <c r="AC90" i="12"/>
  <c r="AD90" i="12"/>
  <c r="AE90" i="12"/>
  <c r="AF90" i="12"/>
  <c r="B91" i="12"/>
  <c r="C91" i="12"/>
  <c r="D91" i="12"/>
  <c r="E91" i="12"/>
  <c r="F91" i="12"/>
  <c r="G91" i="12"/>
  <c r="H91" i="12"/>
  <c r="I91" i="12"/>
  <c r="J91" i="12"/>
  <c r="K91" i="12"/>
  <c r="L91" i="12"/>
  <c r="M91" i="12"/>
  <c r="N91" i="12"/>
  <c r="O91" i="12"/>
  <c r="P91" i="12"/>
  <c r="Q91" i="12"/>
  <c r="R91" i="12"/>
  <c r="S91" i="12"/>
  <c r="T91" i="12"/>
  <c r="U91" i="12"/>
  <c r="V91" i="12"/>
  <c r="W91" i="12"/>
  <c r="X91" i="12"/>
  <c r="Y91" i="12"/>
  <c r="Z91" i="12"/>
  <c r="AA91" i="12"/>
  <c r="AB91" i="12"/>
  <c r="AC91" i="12"/>
  <c r="AD91" i="12"/>
  <c r="AE91" i="12"/>
  <c r="AF91" i="12"/>
  <c r="B92" i="12"/>
  <c r="C92" i="12"/>
  <c r="D92" i="12"/>
  <c r="E92" i="12"/>
  <c r="F92" i="12"/>
  <c r="G92" i="12"/>
  <c r="H92" i="12"/>
  <c r="I92" i="12"/>
  <c r="J92" i="12"/>
  <c r="K92" i="12"/>
  <c r="L92" i="12"/>
  <c r="M92" i="12"/>
  <c r="N92" i="12"/>
  <c r="O92" i="12"/>
  <c r="P92" i="12"/>
  <c r="Q92" i="12"/>
  <c r="R92" i="12"/>
  <c r="S92" i="12"/>
  <c r="T92" i="12"/>
  <c r="U92" i="12"/>
  <c r="V92" i="12"/>
  <c r="W92" i="12"/>
  <c r="X92" i="12"/>
  <c r="Y92" i="12"/>
  <c r="Z92" i="12"/>
  <c r="AA92" i="12"/>
  <c r="AB92" i="12"/>
  <c r="AC92" i="12"/>
  <c r="AD92" i="12"/>
  <c r="AE92" i="12"/>
  <c r="AF92" i="12"/>
  <c r="B93" i="12"/>
  <c r="C93" i="12"/>
  <c r="D93" i="12"/>
  <c r="E93" i="12"/>
  <c r="F93" i="12"/>
  <c r="G93" i="12"/>
  <c r="H93" i="12"/>
  <c r="I93" i="12"/>
  <c r="J93" i="12"/>
  <c r="K93" i="12"/>
  <c r="L93" i="12"/>
  <c r="M93" i="12"/>
  <c r="N93" i="12"/>
  <c r="O93" i="12"/>
  <c r="P93" i="12"/>
  <c r="Q93" i="12"/>
  <c r="R93" i="12"/>
  <c r="S93" i="12"/>
  <c r="T93" i="12"/>
  <c r="U93" i="12"/>
  <c r="V93" i="12"/>
  <c r="W93" i="12"/>
  <c r="X93" i="12"/>
  <c r="Y93" i="12"/>
  <c r="Z93" i="12"/>
  <c r="AA93" i="12"/>
  <c r="AB93" i="12"/>
  <c r="AC93" i="12"/>
  <c r="AD93" i="12"/>
  <c r="AE93" i="12"/>
  <c r="AF93" i="12"/>
  <c r="B94" i="12"/>
  <c r="C94" i="12"/>
  <c r="D94" i="12"/>
  <c r="E94" i="12"/>
  <c r="F94" i="12"/>
  <c r="G94" i="12"/>
  <c r="H94" i="12"/>
  <c r="I94" i="12"/>
  <c r="J94" i="12"/>
  <c r="K94" i="12"/>
  <c r="L94" i="12"/>
  <c r="M94" i="12"/>
  <c r="N94" i="12"/>
  <c r="O94" i="12"/>
  <c r="P94" i="12"/>
  <c r="Q94" i="12"/>
  <c r="R94" i="12"/>
  <c r="S94" i="12"/>
  <c r="T94" i="12"/>
  <c r="U94" i="12"/>
  <c r="V94" i="12"/>
  <c r="W94" i="12"/>
  <c r="X94" i="12"/>
  <c r="Y94" i="12"/>
  <c r="Z94" i="12"/>
  <c r="AA94" i="12"/>
  <c r="AB94" i="12"/>
  <c r="AC94" i="12"/>
  <c r="AD94" i="12"/>
  <c r="AE94" i="12"/>
  <c r="AF94" i="12"/>
  <c r="B95" i="12"/>
  <c r="C95" i="12"/>
  <c r="D95" i="12"/>
  <c r="E95" i="12"/>
  <c r="F95" i="12"/>
  <c r="G95" i="12"/>
  <c r="H95" i="12"/>
  <c r="I95" i="12"/>
  <c r="J95" i="12"/>
  <c r="K95" i="12"/>
  <c r="L95" i="12"/>
  <c r="M95" i="12"/>
  <c r="N95" i="12"/>
  <c r="O95" i="12"/>
  <c r="P95" i="12"/>
  <c r="Q95" i="12"/>
  <c r="R95" i="12"/>
  <c r="S95" i="12"/>
  <c r="T95" i="12"/>
  <c r="U95" i="12"/>
  <c r="V95" i="12"/>
  <c r="W95" i="12"/>
  <c r="X95" i="12"/>
  <c r="Y95" i="12"/>
  <c r="Z95" i="12"/>
  <c r="AA95" i="12"/>
  <c r="AB95" i="12"/>
  <c r="AC95" i="12"/>
  <c r="AD95" i="12"/>
  <c r="AE95" i="12"/>
  <c r="AF95" i="12"/>
  <c r="B96" i="12"/>
  <c r="C96" i="12"/>
  <c r="D96" i="12"/>
  <c r="E96" i="12"/>
  <c r="F96" i="12"/>
  <c r="G96" i="12"/>
  <c r="H96" i="12"/>
  <c r="I96" i="12"/>
  <c r="J96" i="12"/>
  <c r="K96" i="12"/>
  <c r="L96" i="12"/>
  <c r="M96" i="12"/>
  <c r="N96" i="12"/>
  <c r="O96" i="12"/>
  <c r="P96" i="12"/>
  <c r="Q96" i="12"/>
  <c r="R96" i="12"/>
  <c r="S96" i="12"/>
  <c r="T96" i="12"/>
  <c r="U96" i="12"/>
  <c r="V96" i="12"/>
  <c r="W96" i="12"/>
  <c r="X96" i="12"/>
  <c r="Y96" i="12"/>
  <c r="Z96" i="12"/>
  <c r="AA96" i="12"/>
  <c r="AB96" i="12"/>
  <c r="AC96" i="12"/>
  <c r="AD96" i="12"/>
  <c r="AE96" i="12"/>
  <c r="AF96" i="12"/>
  <c r="B97" i="12"/>
  <c r="C97" i="12"/>
  <c r="D97" i="12"/>
  <c r="E97" i="12"/>
  <c r="F97" i="12"/>
  <c r="G97" i="12"/>
  <c r="H97" i="12"/>
  <c r="I97" i="12"/>
  <c r="J97" i="12"/>
  <c r="K97" i="12"/>
  <c r="L97" i="12"/>
  <c r="M97" i="12"/>
  <c r="N97" i="12"/>
  <c r="O97" i="12"/>
  <c r="P97" i="12"/>
  <c r="Q97" i="12"/>
  <c r="R97" i="12"/>
  <c r="S97" i="12"/>
  <c r="T97" i="12"/>
  <c r="U97" i="12"/>
  <c r="V97" i="12"/>
  <c r="W97" i="12"/>
  <c r="X97" i="12"/>
  <c r="Y97" i="12"/>
  <c r="Z97" i="12"/>
  <c r="AA97" i="12"/>
  <c r="AB97" i="12"/>
  <c r="AC97" i="12"/>
  <c r="AD97" i="12"/>
  <c r="AE97" i="12"/>
  <c r="AF97" i="12"/>
  <c r="B98" i="12"/>
  <c r="C98" i="12"/>
  <c r="D98" i="12"/>
  <c r="E98" i="12"/>
  <c r="F98" i="12"/>
  <c r="G98" i="12"/>
  <c r="H98" i="12"/>
  <c r="I98" i="12"/>
  <c r="J98" i="12"/>
  <c r="K98" i="12"/>
  <c r="L98" i="12"/>
  <c r="M98" i="12"/>
  <c r="N98" i="12"/>
  <c r="O98" i="12"/>
  <c r="P98" i="12"/>
  <c r="Q98" i="12"/>
  <c r="R98" i="12"/>
  <c r="S98" i="12"/>
  <c r="T98" i="12"/>
  <c r="U98" i="12"/>
  <c r="V98" i="12"/>
  <c r="W98" i="12"/>
  <c r="X98" i="12"/>
  <c r="Y98" i="12"/>
  <c r="Z98" i="12"/>
  <c r="AA98" i="12"/>
  <c r="AB98" i="12"/>
  <c r="AC98" i="12"/>
  <c r="AD98" i="12"/>
  <c r="AE98" i="12"/>
  <c r="AF98" i="12"/>
  <c r="B99" i="12"/>
  <c r="C99" i="12"/>
  <c r="D99" i="12"/>
  <c r="E99" i="12"/>
  <c r="F99" i="12"/>
  <c r="G99" i="12"/>
  <c r="H99" i="12"/>
  <c r="I99" i="12"/>
  <c r="J99" i="12"/>
  <c r="K99" i="12"/>
  <c r="L99" i="12"/>
  <c r="M99" i="12"/>
  <c r="N99" i="12"/>
  <c r="O99" i="12"/>
  <c r="P99" i="12"/>
  <c r="Q99" i="12"/>
  <c r="R99" i="12"/>
  <c r="S99" i="12"/>
  <c r="T99" i="12"/>
  <c r="U99" i="12"/>
  <c r="V99" i="12"/>
  <c r="W99" i="12"/>
  <c r="X99" i="12"/>
  <c r="Y99" i="12"/>
  <c r="Z99" i="12"/>
  <c r="AA99" i="12"/>
  <c r="AB99" i="12"/>
  <c r="AC99" i="12"/>
  <c r="AD99" i="12"/>
  <c r="AE99" i="12"/>
  <c r="AF99" i="12"/>
  <c r="B100" i="12"/>
  <c r="C100" i="12"/>
  <c r="D100" i="12"/>
  <c r="E100" i="12"/>
  <c r="F100" i="12"/>
  <c r="G100" i="12"/>
  <c r="H100" i="12"/>
  <c r="I100" i="12"/>
  <c r="J100" i="12"/>
  <c r="K100" i="12"/>
  <c r="L100" i="12"/>
  <c r="M100" i="12"/>
  <c r="N100" i="12"/>
  <c r="O100" i="12"/>
  <c r="P100" i="12"/>
  <c r="Q100" i="12"/>
  <c r="R100" i="12"/>
  <c r="S100" i="12"/>
  <c r="T100" i="12"/>
  <c r="U100" i="12"/>
  <c r="V100" i="12"/>
  <c r="W100" i="12"/>
  <c r="X100" i="12"/>
  <c r="Y100" i="12"/>
  <c r="Z100" i="12"/>
  <c r="AA100" i="12"/>
  <c r="AB100" i="12"/>
  <c r="AC100" i="12"/>
  <c r="AD100" i="12"/>
  <c r="AE100" i="12"/>
  <c r="AF100" i="12"/>
  <c r="B101" i="12"/>
  <c r="C101" i="12"/>
  <c r="D101" i="12"/>
  <c r="E101" i="12"/>
  <c r="F101" i="12"/>
  <c r="G101" i="12"/>
  <c r="H101" i="12"/>
  <c r="I101" i="12"/>
  <c r="J101" i="12"/>
  <c r="K101" i="12"/>
  <c r="L101" i="12"/>
  <c r="M101" i="12"/>
  <c r="N101" i="12"/>
  <c r="O101" i="12"/>
  <c r="P101" i="12"/>
  <c r="Q101" i="12"/>
  <c r="R101" i="12"/>
  <c r="S101" i="12"/>
  <c r="T101" i="12"/>
  <c r="U101" i="12"/>
  <c r="V101" i="12"/>
  <c r="W101" i="12"/>
  <c r="X101" i="12"/>
  <c r="Y101" i="12"/>
  <c r="Z101" i="12"/>
  <c r="AA101" i="12"/>
  <c r="AB101" i="12"/>
  <c r="AC101" i="12"/>
  <c r="AD101" i="12"/>
  <c r="AE101" i="12"/>
  <c r="AF101" i="12"/>
  <c r="B102" i="12"/>
  <c r="C102" i="12"/>
  <c r="D102" i="12"/>
  <c r="E102" i="12"/>
  <c r="F102" i="12"/>
  <c r="G102" i="12"/>
  <c r="H102" i="12"/>
  <c r="I102" i="12"/>
  <c r="J102" i="12"/>
  <c r="K102" i="12"/>
  <c r="L102" i="12"/>
  <c r="M102" i="12"/>
  <c r="N102" i="12"/>
  <c r="O102" i="12"/>
  <c r="P102" i="12"/>
  <c r="Q102" i="12"/>
  <c r="R102" i="12"/>
  <c r="S102" i="12"/>
  <c r="T102" i="12"/>
  <c r="U102" i="12"/>
  <c r="V102" i="12"/>
  <c r="W102" i="12"/>
  <c r="X102" i="12"/>
  <c r="Y102" i="12"/>
  <c r="Z102" i="12"/>
  <c r="AA102" i="12"/>
  <c r="AB102" i="12"/>
  <c r="AC102" i="12"/>
  <c r="AD102" i="12"/>
  <c r="AE102" i="12"/>
  <c r="AF102" i="12"/>
  <c r="B103" i="12"/>
  <c r="C103" i="12"/>
  <c r="D103" i="12"/>
  <c r="E103" i="12"/>
  <c r="F103" i="12"/>
  <c r="G103" i="12"/>
  <c r="H103" i="12"/>
  <c r="I103" i="12"/>
  <c r="J103" i="12"/>
  <c r="K103" i="12"/>
  <c r="L103" i="12"/>
  <c r="M103" i="12"/>
  <c r="N103" i="12"/>
  <c r="O103" i="12"/>
  <c r="P103" i="12"/>
  <c r="Q103" i="12"/>
  <c r="R103" i="12"/>
  <c r="S103" i="12"/>
  <c r="T103" i="12"/>
  <c r="U103" i="12"/>
  <c r="V103" i="12"/>
  <c r="W103" i="12"/>
  <c r="X103" i="12"/>
  <c r="Y103" i="12"/>
  <c r="Z103" i="12"/>
  <c r="AA103" i="12"/>
  <c r="AB103" i="12"/>
  <c r="AC103" i="12"/>
  <c r="AD103" i="12"/>
  <c r="AE103" i="12"/>
  <c r="AF103" i="12"/>
  <c r="B104" i="12"/>
  <c r="C104" i="12"/>
  <c r="D104" i="12"/>
  <c r="E104" i="12"/>
  <c r="F104" i="12"/>
  <c r="G104" i="12"/>
  <c r="H104" i="12"/>
  <c r="I104" i="12"/>
  <c r="J104" i="12"/>
  <c r="K104" i="12"/>
  <c r="L104" i="12"/>
  <c r="M104" i="12"/>
  <c r="N104" i="12"/>
  <c r="O104" i="12"/>
  <c r="P104" i="12"/>
  <c r="Q104" i="12"/>
  <c r="R104" i="12"/>
  <c r="S104" i="12"/>
  <c r="T104" i="12"/>
  <c r="U104" i="12"/>
  <c r="V104" i="12"/>
  <c r="W104" i="12"/>
  <c r="X104" i="12"/>
  <c r="Y104" i="12"/>
  <c r="Z104" i="12"/>
  <c r="AA104" i="12"/>
  <c r="AB104" i="12"/>
  <c r="AC104" i="12"/>
  <c r="AD104" i="12"/>
  <c r="AE104" i="12"/>
  <c r="AF104" i="12"/>
  <c r="B105" i="12"/>
  <c r="C105" i="12"/>
  <c r="D105" i="12"/>
  <c r="E105" i="12"/>
  <c r="F105" i="12"/>
  <c r="G105" i="12"/>
  <c r="H105" i="12"/>
  <c r="I105" i="12"/>
  <c r="J105" i="12"/>
  <c r="K105" i="12"/>
  <c r="L105" i="12"/>
  <c r="M105" i="12"/>
  <c r="N105" i="12"/>
  <c r="O105" i="12"/>
  <c r="P105" i="12"/>
  <c r="Q105" i="12"/>
  <c r="R105" i="12"/>
  <c r="S105" i="12"/>
  <c r="T105" i="12"/>
  <c r="U105" i="12"/>
  <c r="V105" i="12"/>
  <c r="W105" i="12"/>
  <c r="X105" i="12"/>
  <c r="Y105" i="12"/>
  <c r="Z105" i="12"/>
  <c r="AA105" i="12"/>
  <c r="AB105" i="12"/>
  <c r="AC105" i="12"/>
  <c r="AD105" i="12"/>
  <c r="AE105" i="12"/>
  <c r="AF105" i="12"/>
  <c r="B106" i="12"/>
  <c r="C106" i="12"/>
  <c r="D106" i="12"/>
  <c r="E106" i="12"/>
  <c r="F106" i="12"/>
  <c r="G106" i="12"/>
  <c r="H106" i="12"/>
  <c r="I106" i="12"/>
  <c r="J106" i="12"/>
  <c r="K106" i="12"/>
  <c r="L106" i="12"/>
  <c r="M106" i="12"/>
  <c r="N106" i="12"/>
  <c r="O106" i="12"/>
  <c r="P106" i="12"/>
  <c r="Q106" i="12"/>
  <c r="R106" i="12"/>
  <c r="S106" i="12"/>
  <c r="T106" i="12"/>
  <c r="U106" i="12"/>
  <c r="V106" i="12"/>
  <c r="W106" i="12"/>
  <c r="X106" i="12"/>
  <c r="Y106" i="12"/>
  <c r="Z106" i="12"/>
  <c r="AA106" i="12"/>
  <c r="AB106" i="12"/>
  <c r="AC106" i="12"/>
  <c r="AD106" i="12"/>
  <c r="AE106" i="12"/>
  <c r="AF106" i="12"/>
  <c r="B107" i="12"/>
  <c r="C107" i="12"/>
  <c r="D107" i="12"/>
  <c r="E107" i="12"/>
  <c r="F107" i="12"/>
  <c r="G107" i="12"/>
  <c r="H107" i="12"/>
  <c r="I107" i="12"/>
  <c r="J107" i="12"/>
  <c r="K107" i="12"/>
  <c r="L107" i="12"/>
  <c r="M107" i="12"/>
  <c r="N107" i="12"/>
  <c r="O107" i="12"/>
  <c r="P107" i="12"/>
  <c r="Q107" i="12"/>
  <c r="R107" i="12"/>
  <c r="S107" i="12"/>
  <c r="T107" i="12"/>
  <c r="U107" i="12"/>
  <c r="V107" i="12"/>
  <c r="W107" i="12"/>
  <c r="X107" i="12"/>
  <c r="Y107" i="12"/>
  <c r="Z107" i="12"/>
  <c r="AA107" i="12"/>
  <c r="AB107" i="12"/>
  <c r="AC107" i="12"/>
  <c r="AD107" i="12"/>
  <c r="AE107" i="12"/>
  <c r="AF107" i="12"/>
  <c r="B108" i="12"/>
  <c r="C108" i="12"/>
  <c r="D108" i="12"/>
  <c r="E108" i="12"/>
  <c r="F108" i="12"/>
  <c r="G108" i="12"/>
  <c r="H108" i="12"/>
  <c r="I108" i="12"/>
  <c r="J108" i="12"/>
  <c r="K108" i="12"/>
  <c r="L108" i="12"/>
  <c r="M108" i="12"/>
  <c r="N108" i="12"/>
  <c r="O108" i="12"/>
  <c r="P108" i="12"/>
  <c r="Q108" i="12"/>
  <c r="R108" i="12"/>
  <c r="S108" i="12"/>
  <c r="T108" i="12"/>
  <c r="U108" i="12"/>
  <c r="V108" i="12"/>
  <c r="W108" i="12"/>
  <c r="X108" i="12"/>
  <c r="Y108" i="12"/>
  <c r="Z108" i="12"/>
  <c r="AA108" i="12"/>
  <c r="AB108" i="12"/>
  <c r="AC108" i="12"/>
  <c r="AD108" i="12"/>
  <c r="AE108" i="12"/>
  <c r="AF108" i="12"/>
  <c r="B109" i="12"/>
  <c r="C109" i="12"/>
  <c r="D109" i="12"/>
  <c r="E109" i="12"/>
  <c r="F109" i="12"/>
  <c r="G109" i="12"/>
  <c r="H109" i="12"/>
  <c r="I109" i="12"/>
  <c r="J109" i="12"/>
  <c r="K109" i="12"/>
  <c r="L109" i="12"/>
  <c r="M109" i="12"/>
  <c r="N109" i="12"/>
  <c r="O109" i="12"/>
  <c r="P109" i="12"/>
  <c r="Q109" i="12"/>
  <c r="R109" i="12"/>
  <c r="S109" i="12"/>
  <c r="T109" i="12"/>
  <c r="U109" i="12"/>
  <c r="V109" i="12"/>
  <c r="W109" i="12"/>
  <c r="X109" i="12"/>
  <c r="Y109" i="12"/>
  <c r="Z109" i="12"/>
  <c r="AA109" i="12"/>
  <c r="AB109" i="12"/>
  <c r="AC109" i="12"/>
  <c r="AD109" i="12"/>
  <c r="AE109" i="12"/>
  <c r="AF109" i="12"/>
  <c r="B110" i="12"/>
  <c r="C110" i="12"/>
  <c r="D110" i="12"/>
  <c r="E110" i="12"/>
  <c r="F110" i="12"/>
  <c r="G110" i="12"/>
  <c r="H110" i="12"/>
  <c r="I110" i="12"/>
  <c r="J110" i="12"/>
  <c r="K110" i="12"/>
  <c r="L110" i="12"/>
  <c r="M110" i="12"/>
  <c r="N110" i="12"/>
  <c r="O110" i="12"/>
  <c r="P110" i="12"/>
  <c r="Q110" i="12"/>
  <c r="R110" i="12"/>
  <c r="S110" i="12"/>
  <c r="T110" i="12"/>
  <c r="U110" i="12"/>
  <c r="V110" i="12"/>
  <c r="W110" i="12"/>
  <c r="X110" i="12"/>
  <c r="Y110" i="12"/>
  <c r="Z110" i="12"/>
  <c r="AA110" i="12"/>
  <c r="AB110" i="12"/>
  <c r="AC110" i="12"/>
  <c r="AD110" i="12"/>
  <c r="AE110" i="12"/>
  <c r="AF110" i="12"/>
  <c r="B111" i="12"/>
  <c r="C111" i="12"/>
  <c r="D111" i="12"/>
  <c r="E111" i="12"/>
  <c r="F111" i="12"/>
  <c r="G111" i="12"/>
  <c r="H111" i="12"/>
  <c r="I111" i="12"/>
  <c r="J111" i="12"/>
  <c r="K111" i="12"/>
  <c r="L111" i="12"/>
  <c r="M111" i="12"/>
  <c r="N111" i="12"/>
  <c r="O111" i="12"/>
  <c r="P111" i="12"/>
  <c r="Q111" i="12"/>
  <c r="R111" i="12"/>
  <c r="S111" i="12"/>
  <c r="T111" i="12"/>
  <c r="U111" i="12"/>
  <c r="V111" i="12"/>
  <c r="W111" i="12"/>
  <c r="X111" i="12"/>
  <c r="Y111" i="12"/>
  <c r="Z111" i="12"/>
  <c r="AA111" i="12"/>
  <c r="AB111" i="12"/>
  <c r="AC111" i="12"/>
  <c r="AD111" i="12"/>
  <c r="AE111" i="12"/>
  <c r="AF111" i="12"/>
  <c r="B112" i="12"/>
  <c r="C112" i="12"/>
  <c r="D112" i="12"/>
  <c r="E112" i="12"/>
  <c r="F112" i="12"/>
  <c r="G112" i="12"/>
  <c r="H112" i="12"/>
  <c r="I112" i="12"/>
  <c r="J112" i="12"/>
  <c r="K112" i="12"/>
  <c r="L112" i="12"/>
  <c r="M112" i="12"/>
  <c r="N112" i="12"/>
  <c r="O112" i="12"/>
  <c r="P112" i="12"/>
  <c r="Q112" i="12"/>
  <c r="R112" i="12"/>
  <c r="S112" i="12"/>
  <c r="T112" i="12"/>
  <c r="U112" i="12"/>
  <c r="V112" i="12"/>
  <c r="W112" i="12"/>
  <c r="X112" i="12"/>
  <c r="Y112" i="12"/>
  <c r="Z112" i="12"/>
  <c r="AA112" i="12"/>
  <c r="AB112" i="12"/>
  <c r="AC112" i="12"/>
  <c r="AD112" i="12"/>
  <c r="AE112" i="12"/>
  <c r="AF112" i="12"/>
  <c r="B113" i="12"/>
  <c r="C113" i="12"/>
  <c r="D113" i="12"/>
  <c r="E113" i="12"/>
  <c r="F113" i="12"/>
  <c r="G113" i="12"/>
  <c r="H113" i="12"/>
  <c r="I113" i="12"/>
  <c r="J113" i="12"/>
  <c r="K113" i="12"/>
  <c r="L113" i="12"/>
  <c r="M113" i="12"/>
  <c r="N113" i="12"/>
  <c r="O113" i="12"/>
  <c r="P113" i="12"/>
  <c r="Q113" i="12"/>
  <c r="R113" i="12"/>
  <c r="S113" i="12"/>
  <c r="T113" i="12"/>
  <c r="U113" i="12"/>
  <c r="V113" i="12"/>
  <c r="W113" i="12"/>
  <c r="X113" i="12"/>
  <c r="Y113" i="12"/>
  <c r="Z113" i="12"/>
  <c r="AA113" i="12"/>
  <c r="AB113" i="12"/>
  <c r="AC113" i="12"/>
  <c r="AD113" i="12"/>
  <c r="AE113" i="12"/>
  <c r="AF113" i="12"/>
  <c r="B114" i="12"/>
  <c r="C114" i="12"/>
  <c r="D114" i="12"/>
  <c r="E114" i="12"/>
  <c r="F114" i="12"/>
  <c r="G114" i="12"/>
  <c r="H114" i="12"/>
  <c r="I114" i="12"/>
  <c r="J114" i="12"/>
  <c r="K114" i="12"/>
  <c r="L114" i="12"/>
  <c r="M114" i="12"/>
  <c r="N114" i="12"/>
  <c r="O114" i="12"/>
  <c r="P114" i="12"/>
  <c r="Q114" i="12"/>
  <c r="R114" i="12"/>
  <c r="S114" i="12"/>
  <c r="T114" i="12"/>
  <c r="U114" i="12"/>
  <c r="V114" i="12"/>
  <c r="W114" i="12"/>
  <c r="X114" i="12"/>
  <c r="Y114" i="12"/>
  <c r="Z114" i="12"/>
  <c r="AA114" i="12"/>
  <c r="AB114" i="12"/>
  <c r="AC114" i="12"/>
  <c r="AD114" i="12"/>
  <c r="AE114" i="12"/>
  <c r="AF114" i="12"/>
  <c r="B115" i="12"/>
  <c r="C115" i="12"/>
  <c r="D115" i="12"/>
  <c r="E115" i="12"/>
  <c r="F115" i="12"/>
  <c r="G115" i="12"/>
  <c r="H115" i="12"/>
  <c r="I115" i="12"/>
  <c r="J115" i="12"/>
  <c r="K115" i="12"/>
  <c r="L115" i="12"/>
  <c r="M115" i="12"/>
  <c r="N115" i="12"/>
  <c r="O115" i="12"/>
  <c r="P115" i="12"/>
  <c r="Q115" i="12"/>
  <c r="R115" i="12"/>
  <c r="S115" i="12"/>
  <c r="T115" i="12"/>
  <c r="U115" i="12"/>
  <c r="V115" i="12"/>
  <c r="W115" i="12"/>
  <c r="X115" i="12"/>
  <c r="Y115" i="12"/>
  <c r="Z115" i="12"/>
  <c r="AA115" i="12"/>
  <c r="AB115" i="12"/>
  <c r="AC115" i="12"/>
  <c r="AD115" i="12"/>
  <c r="AE115" i="12"/>
  <c r="AF115" i="12"/>
  <c r="B116" i="12"/>
  <c r="C116" i="12"/>
  <c r="D116" i="12"/>
  <c r="E116" i="12"/>
  <c r="F116" i="12"/>
  <c r="G116" i="12"/>
  <c r="H116" i="12"/>
  <c r="I116" i="12"/>
  <c r="J116" i="12"/>
  <c r="K116" i="12"/>
  <c r="L116" i="12"/>
  <c r="M116" i="12"/>
  <c r="N116" i="12"/>
  <c r="O116" i="12"/>
  <c r="P116" i="12"/>
  <c r="Q116" i="12"/>
  <c r="R116" i="12"/>
  <c r="S116" i="12"/>
  <c r="T116" i="12"/>
  <c r="U116" i="12"/>
  <c r="V116" i="12"/>
  <c r="W116" i="12"/>
  <c r="X116" i="12"/>
  <c r="Y116" i="12"/>
  <c r="Z116" i="12"/>
  <c r="AA116" i="12"/>
  <c r="AB116" i="12"/>
  <c r="AC116" i="12"/>
  <c r="AD116" i="12"/>
  <c r="AE116" i="12"/>
  <c r="AF116" i="12"/>
  <c r="B117" i="12"/>
  <c r="C117" i="12"/>
  <c r="D117" i="12"/>
  <c r="E117" i="12"/>
  <c r="F117" i="12"/>
  <c r="G117" i="12"/>
  <c r="H117" i="12"/>
  <c r="I117" i="12"/>
  <c r="J117" i="12"/>
  <c r="K117" i="12"/>
  <c r="L117" i="12"/>
  <c r="M117" i="12"/>
  <c r="N117" i="12"/>
  <c r="O117" i="12"/>
  <c r="P117" i="12"/>
  <c r="Q117" i="12"/>
  <c r="R117" i="12"/>
  <c r="S117" i="12"/>
  <c r="T117" i="12"/>
  <c r="U117" i="12"/>
  <c r="V117" i="12"/>
  <c r="W117" i="12"/>
  <c r="X117" i="12"/>
  <c r="Y117" i="12"/>
  <c r="Z117" i="12"/>
  <c r="AA117" i="12"/>
  <c r="AB117" i="12"/>
  <c r="AC117" i="12"/>
  <c r="AD117" i="12"/>
  <c r="AE117" i="12"/>
  <c r="AF117" i="12"/>
  <c r="B118" i="12"/>
  <c r="C118" i="12"/>
  <c r="D118" i="12"/>
  <c r="E118" i="12"/>
  <c r="F118" i="12"/>
  <c r="G118" i="12"/>
  <c r="H118" i="12"/>
  <c r="I118" i="12"/>
  <c r="J118" i="12"/>
  <c r="K118" i="12"/>
  <c r="L118" i="12"/>
  <c r="M118" i="12"/>
  <c r="N118" i="12"/>
  <c r="O118" i="12"/>
  <c r="P118" i="12"/>
  <c r="Q118" i="12"/>
  <c r="R118" i="12"/>
  <c r="S118" i="12"/>
  <c r="T118" i="12"/>
  <c r="U118" i="12"/>
  <c r="V118" i="12"/>
  <c r="W118" i="12"/>
  <c r="X118" i="12"/>
  <c r="Y118" i="12"/>
  <c r="Z118" i="12"/>
  <c r="AA118" i="12"/>
  <c r="AB118" i="12"/>
  <c r="AC118" i="12"/>
  <c r="AD118" i="12"/>
  <c r="AE118" i="12"/>
  <c r="AF118" i="12"/>
  <c r="B119" i="12"/>
  <c r="C119" i="12"/>
  <c r="D119" i="12"/>
  <c r="E119" i="12"/>
  <c r="F119" i="12"/>
  <c r="G119" i="12"/>
  <c r="H119" i="12"/>
  <c r="I119" i="12"/>
  <c r="J119" i="12"/>
  <c r="K119" i="12"/>
  <c r="L119" i="12"/>
  <c r="M119" i="12"/>
  <c r="N119" i="12"/>
  <c r="O119" i="12"/>
  <c r="P119" i="12"/>
  <c r="Q119" i="12"/>
  <c r="R119" i="12"/>
  <c r="S119" i="12"/>
  <c r="T119" i="12"/>
  <c r="U119" i="12"/>
  <c r="V119" i="12"/>
  <c r="W119" i="12"/>
  <c r="X119" i="12"/>
  <c r="Y119" i="12"/>
  <c r="Z119" i="12"/>
  <c r="AA119" i="12"/>
  <c r="AB119" i="12"/>
  <c r="AC119" i="12"/>
  <c r="AD119" i="12"/>
  <c r="AE119" i="12"/>
  <c r="AF119" i="12"/>
  <c r="B120" i="12"/>
  <c r="C120" i="12"/>
  <c r="D120" i="12"/>
  <c r="E120" i="12"/>
  <c r="F120" i="12"/>
  <c r="G120" i="12"/>
  <c r="H120" i="12"/>
  <c r="I120" i="12"/>
  <c r="J120" i="12"/>
  <c r="K120" i="12"/>
  <c r="L120" i="12"/>
  <c r="M120" i="12"/>
  <c r="N120" i="12"/>
  <c r="O120" i="12"/>
  <c r="P120" i="12"/>
  <c r="Q120" i="12"/>
  <c r="R120" i="12"/>
  <c r="S120" i="12"/>
  <c r="T120" i="12"/>
  <c r="U120" i="12"/>
  <c r="V120" i="12"/>
  <c r="W120" i="12"/>
  <c r="X120" i="12"/>
  <c r="Y120" i="12"/>
  <c r="Z120" i="12"/>
  <c r="AA120" i="12"/>
  <c r="AB120" i="12"/>
  <c r="AC120" i="12"/>
  <c r="AD120" i="12"/>
  <c r="AE120" i="12"/>
  <c r="AF120" i="12"/>
  <c r="B121" i="12"/>
  <c r="C121" i="12"/>
  <c r="D121" i="12"/>
  <c r="E121" i="12"/>
  <c r="F121" i="12"/>
  <c r="G121" i="12"/>
  <c r="H121" i="12"/>
  <c r="I121" i="12"/>
  <c r="J121" i="12"/>
  <c r="K121" i="12"/>
  <c r="L121" i="12"/>
  <c r="M121" i="12"/>
  <c r="N121" i="12"/>
  <c r="O121" i="12"/>
  <c r="P121" i="12"/>
  <c r="Q121" i="12"/>
  <c r="R121" i="12"/>
  <c r="S121" i="12"/>
  <c r="T121" i="12"/>
  <c r="U121" i="12"/>
  <c r="V121" i="12"/>
  <c r="W121" i="12"/>
  <c r="X121" i="12"/>
  <c r="Y121" i="12"/>
  <c r="Z121" i="12"/>
  <c r="AA121" i="12"/>
  <c r="AB121" i="12"/>
  <c r="AC121" i="12"/>
  <c r="AD121" i="12"/>
  <c r="AE121" i="12"/>
  <c r="AF121" i="12"/>
  <c r="B122" i="12"/>
  <c r="C122" i="12"/>
  <c r="D122" i="12"/>
  <c r="E122" i="12"/>
  <c r="F122" i="12"/>
  <c r="G122" i="12"/>
  <c r="H122" i="12"/>
  <c r="I122" i="12"/>
  <c r="J122" i="12"/>
  <c r="K122" i="12"/>
  <c r="L122" i="12"/>
  <c r="M122" i="12"/>
  <c r="N122" i="12"/>
  <c r="O122" i="12"/>
  <c r="P122" i="12"/>
  <c r="Q122" i="12"/>
  <c r="R122" i="12"/>
  <c r="S122" i="12"/>
  <c r="T122" i="12"/>
  <c r="U122" i="12"/>
  <c r="V122" i="12"/>
  <c r="W122" i="12"/>
  <c r="X122" i="12"/>
  <c r="Y122" i="12"/>
  <c r="Z122" i="12"/>
  <c r="AA122" i="12"/>
  <c r="AB122" i="12"/>
  <c r="AC122" i="12"/>
  <c r="AD122" i="12"/>
  <c r="AE122" i="12"/>
  <c r="AF122" i="12"/>
  <c r="B123" i="12"/>
  <c r="C123" i="12"/>
  <c r="D123" i="12"/>
  <c r="E123" i="12"/>
  <c r="F123" i="12"/>
  <c r="G123" i="12"/>
  <c r="H123" i="12"/>
  <c r="I123" i="12"/>
  <c r="J123" i="12"/>
  <c r="K123" i="12"/>
  <c r="L123" i="12"/>
  <c r="M123" i="12"/>
  <c r="N123" i="12"/>
  <c r="O123" i="12"/>
  <c r="P123" i="12"/>
  <c r="Q123" i="12"/>
  <c r="R123" i="12"/>
  <c r="S123" i="12"/>
  <c r="T123" i="12"/>
  <c r="U123" i="12"/>
  <c r="V123" i="12"/>
  <c r="W123" i="12"/>
  <c r="X123" i="12"/>
  <c r="Y123" i="12"/>
  <c r="Z123" i="12"/>
  <c r="AA123" i="12"/>
  <c r="AB123" i="12"/>
  <c r="AC123" i="12"/>
  <c r="AD123" i="12"/>
  <c r="AE123" i="12"/>
  <c r="AF123" i="12"/>
  <c r="B124" i="12"/>
  <c r="C124" i="12"/>
  <c r="D124" i="12"/>
  <c r="E124" i="12"/>
  <c r="F124" i="12"/>
  <c r="G124" i="12"/>
  <c r="H124" i="12"/>
  <c r="I124" i="12"/>
  <c r="J124" i="12"/>
  <c r="K124" i="12"/>
  <c r="L124" i="12"/>
  <c r="M124" i="12"/>
  <c r="N124" i="12"/>
  <c r="O124" i="12"/>
  <c r="P124" i="12"/>
  <c r="Q124" i="12"/>
  <c r="R124" i="12"/>
  <c r="S124" i="12"/>
  <c r="T124" i="12"/>
  <c r="U124" i="12"/>
  <c r="V124" i="12"/>
  <c r="W124" i="12"/>
  <c r="X124" i="12"/>
  <c r="Y124" i="12"/>
  <c r="Z124" i="12"/>
  <c r="AA124" i="12"/>
  <c r="AB124" i="12"/>
  <c r="AC124" i="12"/>
  <c r="AD124" i="12"/>
  <c r="AE124" i="12"/>
  <c r="AF124" i="12"/>
  <c r="B125" i="12"/>
  <c r="C125" i="12"/>
  <c r="D125" i="12"/>
  <c r="E125" i="12"/>
  <c r="F125" i="12"/>
  <c r="G125" i="12"/>
  <c r="H125" i="12"/>
  <c r="I125" i="12"/>
  <c r="J125" i="12"/>
  <c r="K125" i="12"/>
  <c r="L125" i="12"/>
  <c r="M125" i="12"/>
  <c r="N125" i="12"/>
  <c r="O125" i="12"/>
  <c r="P125" i="12"/>
  <c r="Q125" i="12"/>
  <c r="R125" i="12"/>
  <c r="S125" i="12"/>
  <c r="T125" i="12"/>
  <c r="U125" i="12"/>
  <c r="V125" i="12"/>
  <c r="W125" i="12"/>
  <c r="X125" i="12"/>
  <c r="Y125" i="12"/>
  <c r="Z125" i="12"/>
  <c r="AA125" i="12"/>
  <c r="AB125" i="12"/>
  <c r="AC125" i="12"/>
  <c r="AD125" i="12"/>
  <c r="AE125" i="12"/>
  <c r="AF125" i="12"/>
  <c r="B126" i="12"/>
  <c r="C126" i="12"/>
  <c r="D126" i="12"/>
  <c r="E126" i="12"/>
  <c r="F126" i="12"/>
  <c r="G126" i="12"/>
  <c r="H126" i="12"/>
  <c r="I126" i="12"/>
  <c r="J126" i="12"/>
  <c r="K126" i="12"/>
  <c r="L126" i="12"/>
  <c r="M126" i="12"/>
  <c r="N126" i="12"/>
  <c r="O126" i="12"/>
  <c r="P126" i="12"/>
  <c r="Q126" i="12"/>
  <c r="R126" i="12"/>
  <c r="S126" i="12"/>
  <c r="T126" i="12"/>
  <c r="U126" i="12"/>
  <c r="V126" i="12"/>
  <c r="W126" i="12"/>
  <c r="X126" i="12"/>
  <c r="Y126" i="12"/>
  <c r="Z126" i="12"/>
  <c r="AA126" i="12"/>
  <c r="AB126" i="12"/>
  <c r="AC126" i="12"/>
  <c r="AD126" i="12"/>
  <c r="AE126" i="12"/>
  <c r="AF126" i="12"/>
  <c r="B127" i="12"/>
  <c r="C127" i="12"/>
  <c r="D127" i="12"/>
  <c r="E127" i="12"/>
  <c r="F127" i="12"/>
  <c r="G127" i="12"/>
  <c r="H127" i="12"/>
  <c r="I127" i="12"/>
  <c r="J127" i="12"/>
  <c r="K127" i="12"/>
  <c r="L127" i="12"/>
  <c r="M127" i="12"/>
  <c r="N127" i="12"/>
  <c r="O127" i="12"/>
  <c r="P127" i="12"/>
  <c r="Q127" i="12"/>
  <c r="R127" i="12"/>
  <c r="S127" i="12"/>
  <c r="T127" i="12"/>
  <c r="U127" i="12"/>
  <c r="V127" i="12"/>
  <c r="W127" i="12"/>
  <c r="X127" i="12"/>
  <c r="Y127" i="12"/>
  <c r="Z127" i="12"/>
  <c r="AA127" i="12"/>
  <c r="AB127" i="12"/>
  <c r="AC127" i="12"/>
  <c r="AD127" i="12"/>
  <c r="AE127" i="12"/>
  <c r="AF127" i="12"/>
  <c r="B128" i="12"/>
  <c r="C128" i="12"/>
  <c r="D128" i="12"/>
  <c r="E128" i="12"/>
  <c r="F128" i="12"/>
  <c r="G128" i="12"/>
  <c r="H128" i="12"/>
  <c r="I128" i="12"/>
  <c r="J128" i="12"/>
  <c r="K128" i="12"/>
  <c r="L128" i="12"/>
  <c r="M128" i="12"/>
  <c r="N128" i="12"/>
  <c r="O128" i="12"/>
  <c r="P128" i="12"/>
  <c r="Q128" i="12"/>
  <c r="R128" i="12"/>
  <c r="S128" i="12"/>
  <c r="T128" i="12"/>
  <c r="U128" i="12"/>
  <c r="V128" i="12"/>
  <c r="W128" i="12"/>
  <c r="X128" i="12"/>
  <c r="Y128" i="12"/>
  <c r="Z128" i="12"/>
  <c r="AA128" i="12"/>
  <c r="AB128" i="12"/>
  <c r="AC128" i="12"/>
  <c r="AD128" i="12"/>
  <c r="AE128" i="12"/>
  <c r="AF128" i="12"/>
  <c r="B129" i="12"/>
  <c r="C129" i="12"/>
  <c r="D129" i="12"/>
  <c r="E129" i="12"/>
  <c r="F129" i="12"/>
  <c r="G129" i="12"/>
  <c r="H129" i="12"/>
  <c r="I129" i="12"/>
  <c r="J129" i="12"/>
  <c r="K129" i="12"/>
  <c r="L129" i="12"/>
  <c r="M129" i="12"/>
  <c r="N129" i="12"/>
  <c r="O129" i="12"/>
  <c r="P129" i="12"/>
  <c r="Q129" i="12"/>
  <c r="R129" i="12"/>
  <c r="S129" i="12"/>
  <c r="T129" i="12"/>
  <c r="U129" i="12"/>
  <c r="V129" i="12"/>
  <c r="W129" i="12"/>
  <c r="X129" i="12"/>
  <c r="Y129" i="12"/>
  <c r="Z129" i="12"/>
  <c r="AA129" i="12"/>
  <c r="AB129" i="12"/>
  <c r="AC129" i="12"/>
  <c r="AD129" i="12"/>
  <c r="AE129" i="12"/>
  <c r="AF129" i="12"/>
  <c r="B130" i="12"/>
  <c r="C130" i="12"/>
  <c r="D130" i="12"/>
  <c r="E130" i="12"/>
  <c r="F130" i="12"/>
  <c r="G130" i="12"/>
  <c r="H130" i="12"/>
  <c r="I130" i="12"/>
  <c r="J130" i="12"/>
  <c r="K130" i="12"/>
  <c r="L130" i="12"/>
  <c r="M130" i="12"/>
  <c r="N130" i="12"/>
  <c r="O130" i="12"/>
  <c r="P130" i="12"/>
  <c r="Q130" i="12"/>
  <c r="R130" i="12"/>
  <c r="S130" i="12"/>
  <c r="T130" i="12"/>
  <c r="U130" i="12"/>
  <c r="V130" i="12"/>
  <c r="W130" i="12"/>
  <c r="X130" i="12"/>
  <c r="Y130" i="12"/>
  <c r="Z130" i="12"/>
  <c r="AA130" i="12"/>
  <c r="AB130" i="12"/>
  <c r="AC130" i="12"/>
  <c r="AD130" i="12"/>
  <c r="AE130" i="12"/>
  <c r="AF130" i="12"/>
  <c r="B131" i="12"/>
  <c r="C131" i="12"/>
  <c r="D131" i="12"/>
  <c r="E131" i="12"/>
  <c r="F131" i="12"/>
  <c r="G131" i="12"/>
  <c r="H131" i="12"/>
  <c r="I131" i="12"/>
  <c r="J131" i="12"/>
  <c r="K131" i="12"/>
  <c r="L131" i="12"/>
  <c r="M131" i="12"/>
  <c r="N131" i="12"/>
  <c r="O131" i="12"/>
  <c r="P131" i="12"/>
  <c r="Q131" i="12"/>
  <c r="R131" i="12"/>
  <c r="S131" i="12"/>
  <c r="T131" i="12"/>
  <c r="U131" i="12"/>
  <c r="V131" i="12"/>
  <c r="W131" i="12"/>
  <c r="X131" i="12"/>
  <c r="Y131" i="12"/>
  <c r="Z131" i="12"/>
  <c r="AA131" i="12"/>
  <c r="AB131" i="12"/>
  <c r="AC131" i="12"/>
  <c r="AD131" i="12"/>
  <c r="AE131" i="12"/>
  <c r="AF131" i="12"/>
  <c r="B132" i="12"/>
  <c r="C132" i="12"/>
  <c r="D132" i="12"/>
  <c r="E132" i="12"/>
  <c r="F132" i="12"/>
  <c r="G132" i="12"/>
  <c r="H132" i="12"/>
  <c r="I132" i="12"/>
  <c r="J132" i="12"/>
  <c r="K132" i="12"/>
  <c r="L132" i="12"/>
  <c r="M132" i="12"/>
  <c r="N132" i="12"/>
  <c r="O132" i="12"/>
  <c r="P132" i="12"/>
  <c r="Q132" i="12"/>
  <c r="R132" i="12"/>
  <c r="S132" i="12"/>
  <c r="T132" i="12"/>
  <c r="U132" i="12"/>
  <c r="V132" i="12"/>
  <c r="W132" i="12"/>
  <c r="X132" i="12"/>
  <c r="Y132" i="12"/>
  <c r="Z132" i="12"/>
  <c r="AA132" i="12"/>
  <c r="AB132" i="12"/>
  <c r="AC132" i="12"/>
  <c r="AD132" i="12"/>
  <c r="AE132" i="12"/>
  <c r="AF132" i="12"/>
  <c r="B133" i="12"/>
  <c r="C133" i="12"/>
  <c r="D133" i="12"/>
  <c r="E133" i="12"/>
  <c r="F133" i="12"/>
  <c r="G133" i="12"/>
  <c r="H133" i="12"/>
  <c r="I133" i="12"/>
  <c r="J133" i="12"/>
  <c r="K133" i="12"/>
  <c r="L133" i="12"/>
  <c r="M133" i="12"/>
  <c r="N133" i="12"/>
  <c r="O133" i="12"/>
  <c r="P133" i="12"/>
  <c r="Q133" i="12"/>
  <c r="R133" i="12"/>
  <c r="S133" i="12"/>
  <c r="T133" i="12"/>
  <c r="U133" i="12"/>
  <c r="V133" i="12"/>
  <c r="W133" i="12"/>
  <c r="X133" i="12"/>
  <c r="Y133" i="12"/>
  <c r="Z133" i="12"/>
  <c r="AA133" i="12"/>
  <c r="AB133" i="12"/>
  <c r="AC133" i="12"/>
  <c r="AD133" i="12"/>
  <c r="AE133" i="12"/>
  <c r="AF133" i="12"/>
  <c r="B134" i="12"/>
  <c r="C134" i="12"/>
  <c r="D134" i="12"/>
  <c r="E134" i="12"/>
  <c r="F134" i="12"/>
  <c r="G134" i="12"/>
  <c r="H134" i="12"/>
  <c r="I134" i="12"/>
  <c r="J134" i="12"/>
  <c r="K134" i="12"/>
  <c r="L134" i="12"/>
  <c r="M134" i="12"/>
  <c r="N134" i="12"/>
  <c r="O134" i="12"/>
  <c r="P134" i="12"/>
  <c r="Q134" i="12"/>
  <c r="R134" i="12"/>
  <c r="S134" i="12"/>
  <c r="T134" i="12"/>
  <c r="U134" i="12"/>
  <c r="V134" i="12"/>
  <c r="W134" i="12"/>
  <c r="X134" i="12"/>
  <c r="Y134" i="12"/>
  <c r="Z134" i="12"/>
  <c r="AA134" i="12"/>
  <c r="AB134" i="12"/>
  <c r="AC134" i="12"/>
  <c r="AD134" i="12"/>
  <c r="AE134" i="12"/>
  <c r="AF134" i="12"/>
  <c r="C74" i="12"/>
  <c r="D74" i="12"/>
  <c r="E74" i="12"/>
  <c r="F74" i="12"/>
  <c r="G74" i="12"/>
  <c r="H74" i="12"/>
  <c r="I74" i="12"/>
  <c r="J74" i="12"/>
  <c r="K74" i="12"/>
  <c r="L74" i="12"/>
  <c r="M74" i="12"/>
  <c r="N74" i="12"/>
  <c r="O74" i="12"/>
  <c r="P74" i="12"/>
  <c r="Q74" i="12"/>
  <c r="R74" i="12"/>
  <c r="S74" i="12"/>
  <c r="T74" i="12"/>
  <c r="U74" i="12"/>
  <c r="V74" i="12"/>
  <c r="W74" i="12"/>
  <c r="X74" i="12"/>
  <c r="Y74" i="12"/>
  <c r="Z74" i="12"/>
  <c r="AA74" i="12"/>
  <c r="AB74" i="12"/>
  <c r="AC74" i="12"/>
  <c r="AD74" i="12"/>
  <c r="AE74" i="12"/>
  <c r="AF74" i="12"/>
  <c r="B74" i="12"/>
  <c r="AL136" i="12" l="1"/>
  <c r="B136" i="12"/>
  <c r="BP65" i="1"/>
  <c r="BO65" i="1"/>
  <c r="BN65" i="1"/>
  <c r="BM65" i="1"/>
  <c r="BL65" i="1"/>
  <c r="BK65" i="1"/>
  <c r="BJ65" i="1"/>
  <c r="BI65" i="1"/>
  <c r="BH65" i="1"/>
  <c r="BG65" i="1"/>
  <c r="BF65" i="1"/>
  <c r="BE65" i="1"/>
  <c r="BD65" i="1"/>
  <c r="BC65" i="1"/>
  <c r="BB65" i="1"/>
  <c r="BA65" i="1"/>
  <c r="AZ65" i="1"/>
  <c r="AY65" i="1"/>
  <c r="AX65" i="1"/>
  <c r="AW65" i="1"/>
  <c r="AV65" i="1"/>
  <c r="AU65" i="1"/>
  <c r="AT65" i="1"/>
  <c r="AS65" i="1"/>
  <c r="AR65" i="1"/>
  <c r="AQ65" i="1"/>
  <c r="AP65" i="1"/>
  <c r="AO65" i="1"/>
  <c r="AN65" i="1"/>
  <c r="AM65" i="1"/>
  <c r="AL65" i="1"/>
  <c r="BP64" i="1"/>
  <c r="BO64" i="1"/>
  <c r="BN64" i="1"/>
  <c r="BM64" i="1"/>
  <c r="BL64" i="1"/>
  <c r="BK64" i="1"/>
  <c r="BJ64" i="1"/>
  <c r="BI64" i="1"/>
  <c r="BH64" i="1"/>
  <c r="BG64" i="1"/>
  <c r="BF64" i="1"/>
  <c r="BE64" i="1"/>
  <c r="BD64" i="1"/>
  <c r="BC64" i="1"/>
  <c r="BB64" i="1"/>
  <c r="BA64" i="1"/>
  <c r="AZ64" i="1"/>
  <c r="AY64" i="1"/>
  <c r="AX64" i="1"/>
  <c r="AW64" i="1"/>
  <c r="AV64" i="1"/>
  <c r="AU64" i="1"/>
  <c r="AT64" i="1"/>
  <c r="AS64" i="1"/>
  <c r="AR64" i="1"/>
  <c r="AQ64" i="1"/>
  <c r="AP64" i="1"/>
  <c r="AO64" i="1"/>
  <c r="AN64" i="1"/>
  <c r="AM64" i="1"/>
  <c r="AL64" i="1"/>
  <c r="BP63" i="1"/>
  <c r="BO63" i="1"/>
  <c r="BN63" i="1"/>
  <c r="BM63" i="1"/>
  <c r="BL63" i="1"/>
  <c r="BK63" i="1"/>
  <c r="BJ63" i="1"/>
  <c r="BI63" i="1"/>
  <c r="BH63" i="1"/>
  <c r="BG63" i="1"/>
  <c r="BF63" i="1"/>
  <c r="BE63" i="1"/>
  <c r="BD63" i="1"/>
  <c r="BC63" i="1"/>
  <c r="BB63" i="1"/>
  <c r="BA63" i="1"/>
  <c r="AZ63" i="1"/>
  <c r="AY63" i="1"/>
  <c r="AX63" i="1"/>
  <c r="AW63" i="1"/>
  <c r="AV63" i="1"/>
  <c r="AU63" i="1"/>
  <c r="AT63" i="1"/>
  <c r="AS63" i="1"/>
  <c r="AR63" i="1"/>
  <c r="AQ63" i="1"/>
  <c r="AP63" i="1"/>
  <c r="AO63" i="1"/>
  <c r="AN63" i="1"/>
  <c r="AM63" i="1"/>
  <c r="AL63" i="1"/>
  <c r="BP62" i="1"/>
  <c r="BO62" i="1"/>
  <c r="BN62" i="1"/>
  <c r="BM62" i="1"/>
  <c r="BL62" i="1"/>
  <c r="BK62" i="1"/>
  <c r="BJ62" i="1"/>
  <c r="BI62" i="1"/>
  <c r="BH62" i="1"/>
  <c r="BG62" i="1"/>
  <c r="BF62" i="1"/>
  <c r="BE62" i="1"/>
  <c r="BD62" i="1"/>
  <c r="BC62" i="1"/>
  <c r="BB62" i="1"/>
  <c r="BA62" i="1"/>
  <c r="AZ62" i="1"/>
  <c r="AY62" i="1"/>
  <c r="AX62" i="1"/>
  <c r="AW62" i="1"/>
  <c r="AV62" i="1"/>
  <c r="AU62" i="1"/>
  <c r="AT62" i="1"/>
  <c r="AS62" i="1"/>
  <c r="AR62" i="1"/>
  <c r="AQ62" i="1"/>
  <c r="AP62" i="1"/>
  <c r="AO62" i="1"/>
  <c r="AN62" i="1"/>
  <c r="AM62" i="1"/>
  <c r="AL62" i="1"/>
  <c r="BP61" i="1"/>
  <c r="BO61" i="1"/>
  <c r="BN61" i="1"/>
  <c r="BM61" i="1"/>
  <c r="BL61" i="1"/>
  <c r="BK61" i="1"/>
  <c r="BJ61" i="1"/>
  <c r="BI61" i="1"/>
  <c r="BH61" i="1"/>
  <c r="BG61" i="1"/>
  <c r="BF61" i="1"/>
  <c r="BE61" i="1"/>
  <c r="BD61" i="1"/>
  <c r="BC61" i="1"/>
  <c r="BB61" i="1"/>
  <c r="BA61" i="1"/>
  <c r="AZ61" i="1"/>
  <c r="AY61" i="1"/>
  <c r="AX61" i="1"/>
  <c r="AW61" i="1"/>
  <c r="AV61" i="1"/>
  <c r="AU61" i="1"/>
  <c r="AT61" i="1"/>
  <c r="AS61" i="1"/>
  <c r="AR61" i="1"/>
  <c r="AQ61" i="1"/>
  <c r="AP61" i="1"/>
  <c r="AO61" i="1"/>
  <c r="AN61" i="1"/>
  <c r="AM61" i="1"/>
  <c r="AL61" i="1"/>
  <c r="BP60" i="1"/>
  <c r="BO60" i="1"/>
  <c r="BN60" i="1"/>
  <c r="BM60" i="1"/>
  <c r="BL60" i="1"/>
  <c r="BK60" i="1"/>
  <c r="BJ60" i="1"/>
  <c r="BI60" i="1"/>
  <c r="BH60" i="1"/>
  <c r="BG60" i="1"/>
  <c r="BF60" i="1"/>
  <c r="BE60" i="1"/>
  <c r="BD60" i="1"/>
  <c r="BC60" i="1"/>
  <c r="BB60" i="1"/>
  <c r="BA60" i="1"/>
  <c r="AZ60" i="1"/>
  <c r="AY60" i="1"/>
  <c r="AX60" i="1"/>
  <c r="AW60" i="1"/>
  <c r="AV60" i="1"/>
  <c r="AU60" i="1"/>
  <c r="AT60" i="1"/>
  <c r="AS60" i="1"/>
  <c r="AR60" i="1"/>
  <c r="AQ60" i="1"/>
  <c r="AP60" i="1"/>
  <c r="AO60" i="1"/>
  <c r="AN60" i="1"/>
  <c r="AM60" i="1"/>
  <c r="AL60" i="1"/>
  <c r="BP59" i="1"/>
  <c r="BO59" i="1"/>
  <c r="BN59" i="1"/>
  <c r="BM59" i="1"/>
  <c r="BL59" i="1"/>
  <c r="BK59" i="1"/>
  <c r="BJ59" i="1"/>
  <c r="BI59" i="1"/>
  <c r="BH59" i="1"/>
  <c r="BG59" i="1"/>
  <c r="BF59" i="1"/>
  <c r="BE59" i="1"/>
  <c r="BD59" i="1"/>
  <c r="BC59" i="1"/>
  <c r="BB59" i="1"/>
  <c r="BA59" i="1"/>
  <c r="AZ59" i="1"/>
  <c r="AY59" i="1"/>
  <c r="AX59" i="1"/>
  <c r="AW59" i="1"/>
  <c r="AV59" i="1"/>
  <c r="AU59" i="1"/>
  <c r="AT59" i="1"/>
  <c r="AS59" i="1"/>
  <c r="AR59" i="1"/>
  <c r="AQ59" i="1"/>
  <c r="AP59" i="1"/>
  <c r="AO59" i="1"/>
  <c r="AN59" i="1"/>
  <c r="AM59" i="1"/>
  <c r="AL59" i="1"/>
  <c r="BP58" i="1"/>
  <c r="BO58" i="1"/>
  <c r="BN58" i="1"/>
  <c r="BM58" i="1"/>
  <c r="BL58" i="1"/>
  <c r="BK58" i="1"/>
  <c r="BJ58" i="1"/>
  <c r="BI58" i="1"/>
  <c r="BH58" i="1"/>
  <c r="BG58" i="1"/>
  <c r="BF58" i="1"/>
  <c r="BE58" i="1"/>
  <c r="BD58" i="1"/>
  <c r="BC58" i="1"/>
  <c r="BB58" i="1"/>
  <c r="BA58" i="1"/>
  <c r="AZ58" i="1"/>
  <c r="AY58" i="1"/>
  <c r="AX58" i="1"/>
  <c r="AW58" i="1"/>
  <c r="AV58" i="1"/>
  <c r="AU58" i="1"/>
  <c r="AT58" i="1"/>
  <c r="AS58" i="1"/>
  <c r="AR58" i="1"/>
  <c r="AQ58" i="1"/>
  <c r="AP58" i="1"/>
  <c r="AO58" i="1"/>
  <c r="AN58" i="1"/>
  <c r="AM58" i="1"/>
  <c r="AL58" i="1"/>
  <c r="BP57" i="1"/>
  <c r="BO57" i="1"/>
  <c r="BN57" i="1"/>
  <c r="BM57" i="1"/>
  <c r="BL57" i="1"/>
  <c r="BK57" i="1"/>
  <c r="BJ57" i="1"/>
  <c r="BI57" i="1"/>
  <c r="BH57" i="1"/>
  <c r="BG57" i="1"/>
  <c r="BF57" i="1"/>
  <c r="BE57" i="1"/>
  <c r="BD57" i="1"/>
  <c r="BC57" i="1"/>
  <c r="BB57" i="1"/>
  <c r="BA57" i="1"/>
  <c r="AZ57" i="1"/>
  <c r="AY57" i="1"/>
  <c r="AX57" i="1"/>
  <c r="AW57" i="1"/>
  <c r="AV57" i="1"/>
  <c r="AU57" i="1"/>
  <c r="AT57" i="1"/>
  <c r="AS57" i="1"/>
  <c r="AR57" i="1"/>
  <c r="AQ57" i="1"/>
  <c r="AP57" i="1"/>
  <c r="AO57" i="1"/>
  <c r="AN57" i="1"/>
  <c r="AM57" i="1"/>
  <c r="AL57" i="1"/>
  <c r="BP56" i="1"/>
  <c r="BO56" i="1"/>
  <c r="BN56" i="1"/>
  <c r="BM56" i="1"/>
  <c r="BL56" i="1"/>
  <c r="BK56" i="1"/>
  <c r="BJ56" i="1"/>
  <c r="BI56" i="1"/>
  <c r="BH56" i="1"/>
  <c r="BG56" i="1"/>
  <c r="BF56" i="1"/>
  <c r="BE56" i="1"/>
  <c r="BD56" i="1"/>
  <c r="BC56" i="1"/>
  <c r="BB56" i="1"/>
  <c r="BA56" i="1"/>
  <c r="AZ56" i="1"/>
  <c r="AY56" i="1"/>
  <c r="AX56" i="1"/>
  <c r="AW56" i="1"/>
  <c r="AV56" i="1"/>
  <c r="AU56" i="1"/>
  <c r="AT56" i="1"/>
  <c r="AS56" i="1"/>
  <c r="AR56" i="1"/>
  <c r="AQ56" i="1"/>
  <c r="AP56" i="1"/>
  <c r="AO56" i="1"/>
  <c r="AN56" i="1"/>
  <c r="AM56" i="1"/>
  <c r="AL56" i="1"/>
  <c r="BP55" i="1"/>
  <c r="BO55" i="1"/>
  <c r="BN55" i="1"/>
  <c r="BM55" i="1"/>
  <c r="BL55" i="1"/>
  <c r="BK55" i="1"/>
  <c r="BJ55" i="1"/>
  <c r="BI55" i="1"/>
  <c r="BH55" i="1"/>
  <c r="BG55" i="1"/>
  <c r="BF55" i="1"/>
  <c r="BE55" i="1"/>
  <c r="BD55" i="1"/>
  <c r="BC55" i="1"/>
  <c r="BB55" i="1"/>
  <c r="BA55" i="1"/>
  <c r="AZ55" i="1"/>
  <c r="AY55" i="1"/>
  <c r="AX55" i="1"/>
  <c r="AW55" i="1"/>
  <c r="AV55" i="1"/>
  <c r="AU55" i="1"/>
  <c r="AT55" i="1"/>
  <c r="AS55" i="1"/>
  <c r="AR55" i="1"/>
  <c r="AQ55" i="1"/>
  <c r="AP55" i="1"/>
  <c r="AO55" i="1"/>
  <c r="AN55" i="1"/>
  <c r="AM55" i="1"/>
  <c r="AL55" i="1"/>
  <c r="BP54" i="1"/>
  <c r="BO54" i="1"/>
  <c r="BN54" i="1"/>
  <c r="BM54" i="1"/>
  <c r="BL54" i="1"/>
  <c r="BK54" i="1"/>
  <c r="BJ54" i="1"/>
  <c r="BI54" i="1"/>
  <c r="BH54" i="1"/>
  <c r="BG54" i="1"/>
  <c r="BF54" i="1"/>
  <c r="BE54" i="1"/>
  <c r="BD54" i="1"/>
  <c r="BC54" i="1"/>
  <c r="BB54" i="1"/>
  <c r="BA54" i="1"/>
  <c r="AZ54" i="1"/>
  <c r="AY54" i="1"/>
  <c r="AX54" i="1"/>
  <c r="AW54" i="1"/>
  <c r="AV54" i="1"/>
  <c r="AU54" i="1"/>
  <c r="AT54" i="1"/>
  <c r="AS54" i="1"/>
  <c r="AR54" i="1"/>
  <c r="AQ54" i="1"/>
  <c r="AP54" i="1"/>
  <c r="AO54" i="1"/>
  <c r="AN54" i="1"/>
  <c r="AM54" i="1"/>
  <c r="AL54"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BP52" i="1"/>
  <c r="BO52" i="1"/>
  <c r="BN52" i="1"/>
  <c r="BM52" i="1"/>
  <c r="BL52" i="1"/>
  <c r="BK52" i="1"/>
  <c r="BJ52" i="1"/>
  <c r="BI52" i="1"/>
  <c r="BH52" i="1"/>
  <c r="BG52" i="1"/>
  <c r="BF52" i="1"/>
  <c r="BE52" i="1"/>
  <c r="BD52" i="1"/>
  <c r="BC52" i="1"/>
  <c r="BB52" i="1"/>
  <c r="BA52" i="1"/>
  <c r="AZ52" i="1"/>
  <c r="AY52" i="1"/>
  <c r="AX52" i="1"/>
  <c r="AW52" i="1"/>
  <c r="AV52" i="1"/>
  <c r="AU52" i="1"/>
  <c r="AT52" i="1"/>
  <c r="AS52" i="1"/>
  <c r="AR52" i="1"/>
  <c r="AQ52" i="1"/>
  <c r="AP52" i="1"/>
  <c r="AO52" i="1"/>
  <c r="AN52" i="1"/>
  <c r="AM52" i="1"/>
  <c r="AL52" i="1"/>
  <c r="BP51" i="1"/>
  <c r="BO51" i="1"/>
  <c r="BN51" i="1"/>
  <c r="BM51" i="1"/>
  <c r="BL51" i="1"/>
  <c r="BK51" i="1"/>
  <c r="BJ51" i="1"/>
  <c r="BI51" i="1"/>
  <c r="BH51" i="1"/>
  <c r="BG51" i="1"/>
  <c r="BF51" i="1"/>
  <c r="BE51" i="1"/>
  <c r="BD51" i="1"/>
  <c r="BC51" i="1"/>
  <c r="BB51" i="1"/>
  <c r="BA51" i="1"/>
  <c r="AZ51" i="1"/>
  <c r="AY51" i="1"/>
  <c r="AX51" i="1"/>
  <c r="AW51" i="1"/>
  <c r="AV51" i="1"/>
  <c r="AU51" i="1"/>
  <c r="AT51" i="1"/>
  <c r="AS51" i="1"/>
  <c r="AR51" i="1"/>
  <c r="AQ51" i="1"/>
  <c r="AP51" i="1"/>
  <c r="AO51" i="1"/>
  <c r="AN51" i="1"/>
  <c r="AM51" i="1"/>
  <c r="AL51" i="1"/>
  <c r="BP50"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BP49" i="1"/>
  <c r="BO49" i="1"/>
  <c r="BN49" i="1"/>
  <c r="BM49" i="1"/>
  <c r="BL49" i="1"/>
  <c r="BK49" i="1"/>
  <c r="BJ49" i="1"/>
  <c r="BI49" i="1"/>
  <c r="BH49" i="1"/>
  <c r="BG49" i="1"/>
  <c r="BF49" i="1"/>
  <c r="BE49" i="1"/>
  <c r="BD49" i="1"/>
  <c r="BC49" i="1"/>
  <c r="BB49" i="1"/>
  <c r="BA49" i="1"/>
  <c r="AZ49" i="1"/>
  <c r="AY49" i="1"/>
  <c r="AX49" i="1"/>
  <c r="AW49" i="1"/>
  <c r="AV49" i="1"/>
  <c r="AU49" i="1"/>
  <c r="AT49" i="1"/>
  <c r="AS49" i="1"/>
  <c r="AR49" i="1"/>
  <c r="AQ49" i="1"/>
  <c r="AP49" i="1"/>
  <c r="AO49" i="1"/>
  <c r="AN49" i="1"/>
  <c r="AM49" i="1"/>
  <c r="AL49" i="1"/>
  <c r="BP48" i="1"/>
  <c r="BO48" i="1"/>
  <c r="BN48" i="1"/>
  <c r="BM48" i="1"/>
  <c r="BL48" i="1"/>
  <c r="BK48" i="1"/>
  <c r="BJ48" i="1"/>
  <c r="BI48" i="1"/>
  <c r="BH48" i="1"/>
  <c r="BG48" i="1"/>
  <c r="BF48" i="1"/>
  <c r="BE48" i="1"/>
  <c r="BD48" i="1"/>
  <c r="BC48" i="1"/>
  <c r="BB48" i="1"/>
  <c r="BA48" i="1"/>
  <c r="AZ48" i="1"/>
  <c r="AY48" i="1"/>
  <c r="AX48" i="1"/>
  <c r="AW48" i="1"/>
  <c r="AV48" i="1"/>
  <c r="AU48" i="1"/>
  <c r="AT48" i="1"/>
  <c r="AS48" i="1"/>
  <c r="AR48" i="1"/>
  <c r="AQ48" i="1"/>
  <c r="AP48" i="1"/>
  <c r="AO48" i="1"/>
  <c r="AN48" i="1"/>
  <c r="AM48" i="1"/>
  <c r="AL48" i="1"/>
  <c r="BP47" i="1"/>
  <c r="BO47" i="1"/>
  <c r="BN47" i="1"/>
  <c r="BM47"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BP46" i="1"/>
  <c r="BO46" i="1"/>
  <c r="BN46" i="1"/>
  <c r="BM46" i="1"/>
  <c r="BL46" i="1"/>
  <c r="BK46" i="1"/>
  <c r="BJ46" i="1"/>
  <c r="BI46" i="1"/>
  <c r="BH46" i="1"/>
  <c r="BG46" i="1"/>
  <c r="BF46" i="1"/>
  <c r="BE46" i="1"/>
  <c r="BD46" i="1"/>
  <c r="BC46" i="1"/>
  <c r="BB46" i="1"/>
  <c r="BA46" i="1"/>
  <c r="AZ46" i="1"/>
  <c r="AY46" i="1"/>
  <c r="AX46" i="1"/>
  <c r="AW46" i="1"/>
  <c r="AV46" i="1"/>
  <c r="AU46" i="1"/>
  <c r="AT46" i="1"/>
  <c r="AS46" i="1"/>
  <c r="AR46" i="1"/>
  <c r="AQ46" i="1"/>
  <c r="AP46" i="1"/>
  <c r="AO46" i="1"/>
  <c r="AN46" i="1"/>
  <c r="AM46" i="1"/>
  <c r="AL46" i="1"/>
  <c r="BP45" i="1"/>
  <c r="BO45" i="1"/>
  <c r="BN45" i="1"/>
  <c r="BM45" i="1"/>
  <c r="BL45" i="1"/>
  <c r="BK45" i="1"/>
  <c r="BJ45" i="1"/>
  <c r="BI45" i="1"/>
  <c r="BH45" i="1"/>
  <c r="BG45" i="1"/>
  <c r="BF45" i="1"/>
  <c r="BE45" i="1"/>
  <c r="BD45" i="1"/>
  <c r="BC45" i="1"/>
  <c r="BB45" i="1"/>
  <c r="BA45" i="1"/>
  <c r="AZ45" i="1"/>
  <c r="AY45" i="1"/>
  <c r="AX45" i="1"/>
  <c r="AW45" i="1"/>
  <c r="AV45" i="1"/>
  <c r="AU45" i="1"/>
  <c r="AT45" i="1"/>
  <c r="AS45" i="1"/>
  <c r="AR45" i="1"/>
  <c r="AQ45" i="1"/>
  <c r="AP45" i="1"/>
  <c r="AO45" i="1"/>
  <c r="AN45" i="1"/>
  <c r="AM45" i="1"/>
  <c r="AL45" i="1"/>
  <c r="BP44" i="1"/>
  <c r="BO44" i="1"/>
  <c r="BN44" i="1"/>
  <c r="BM44" i="1"/>
  <c r="BL44" i="1"/>
  <c r="BK44" i="1"/>
  <c r="BJ44" i="1"/>
  <c r="BI44" i="1"/>
  <c r="BH44" i="1"/>
  <c r="BG44" i="1"/>
  <c r="BF44" i="1"/>
  <c r="BE44" i="1"/>
  <c r="BD44" i="1"/>
  <c r="BC44" i="1"/>
  <c r="BB44" i="1"/>
  <c r="BA44" i="1"/>
  <c r="AZ44" i="1"/>
  <c r="AY44" i="1"/>
  <c r="AX44" i="1"/>
  <c r="AW44" i="1"/>
  <c r="AV44" i="1"/>
  <c r="AU44" i="1"/>
  <c r="AT44" i="1"/>
  <c r="AS44" i="1"/>
  <c r="AR44" i="1"/>
  <c r="AQ44" i="1"/>
  <c r="AP44" i="1"/>
  <c r="AO44" i="1"/>
  <c r="AN44" i="1"/>
  <c r="AM44" i="1"/>
  <c r="AL44"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BP42" i="1"/>
  <c r="BO42" i="1"/>
  <c r="BN42" i="1"/>
  <c r="BM42" i="1"/>
  <c r="BL42" i="1"/>
  <c r="BK42" i="1"/>
  <c r="BJ42" i="1"/>
  <c r="BI42" i="1"/>
  <c r="BH42" i="1"/>
  <c r="BG42" i="1"/>
  <c r="BF42" i="1"/>
  <c r="BE42" i="1"/>
  <c r="BD42" i="1"/>
  <c r="BC42" i="1"/>
  <c r="BB42" i="1"/>
  <c r="BA42" i="1"/>
  <c r="AZ42" i="1"/>
  <c r="AY42" i="1"/>
  <c r="AX42" i="1"/>
  <c r="AW42" i="1"/>
  <c r="AV42" i="1"/>
  <c r="AU42" i="1"/>
  <c r="AT42" i="1"/>
  <c r="AS42" i="1"/>
  <c r="AR42" i="1"/>
  <c r="AQ42" i="1"/>
  <c r="AP42" i="1"/>
  <c r="AO42" i="1"/>
  <c r="AN42" i="1"/>
  <c r="AM42" i="1"/>
  <c r="AL42" i="1"/>
  <c r="BP41" i="1"/>
  <c r="BO41" i="1"/>
  <c r="BN41" i="1"/>
  <c r="BM41" i="1"/>
  <c r="BL41" i="1"/>
  <c r="BK41" i="1"/>
  <c r="BJ41" i="1"/>
  <c r="BI41" i="1"/>
  <c r="BH41" i="1"/>
  <c r="BG41" i="1"/>
  <c r="BF41" i="1"/>
  <c r="BE41" i="1"/>
  <c r="BD41" i="1"/>
  <c r="BC41" i="1"/>
  <c r="BB41" i="1"/>
  <c r="BA41" i="1"/>
  <c r="AZ41" i="1"/>
  <c r="AY41" i="1"/>
  <c r="AX41" i="1"/>
  <c r="AW41" i="1"/>
  <c r="AV41" i="1"/>
  <c r="AU41" i="1"/>
  <c r="AT41" i="1"/>
  <c r="AS41" i="1"/>
  <c r="AR41" i="1"/>
  <c r="AQ41" i="1"/>
  <c r="AP41" i="1"/>
  <c r="AO41" i="1"/>
  <c r="AN41" i="1"/>
  <c r="AM41" i="1"/>
  <c r="AL41" i="1"/>
  <c r="BP40" i="1"/>
  <c r="BO40" i="1"/>
  <c r="BN40" i="1"/>
  <c r="BM40" i="1"/>
  <c r="BL40" i="1"/>
  <c r="BK40" i="1"/>
  <c r="BJ40" i="1"/>
  <c r="BI40" i="1"/>
  <c r="BH40" i="1"/>
  <c r="BG40" i="1"/>
  <c r="BF40" i="1"/>
  <c r="BE40" i="1"/>
  <c r="BD40" i="1"/>
  <c r="BC40" i="1"/>
  <c r="BB40" i="1"/>
  <c r="BA40" i="1"/>
  <c r="AZ40" i="1"/>
  <c r="AY40" i="1"/>
  <c r="AX40" i="1"/>
  <c r="AW40" i="1"/>
  <c r="AV40" i="1"/>
  <c r="AU40" i="1"/>
  <c r="AT40" i="1"/>
  <c r="AS40" i="1"/>
  <c r="AR40" i="1"/>
  <c r="AQ40" i="1"/>
  <c r="AP40" i="1"/>
  <c r="AO40" i="1"/>
  <c r="AN40" i="1"/>
  <c r="AM40" i="1"/>
  <c r="AL40" i="1"/>
  <c r="BP39" i="1"/>
  <c r="BO39" i="1"/>
  <c r="BN39" i="1"/>
  <c r="BM39"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BP38" i="1"/>
  <c r="BO38" i="1"/>
  <c r="BN38" i="1"/>
  <c r="BM38" i="1"/>
  <c r="BL38" i="1"/>
  <c r="BK38" i="1"/>
  <c r="BJ38" i="1"/>
  <c r="BI38" i="1"/>
  <c r="BH38" i="1"/>
  <c r="BG38" i="1"/>
  <c r="BF38" i="1"/>
  <c r="BE38" i="1"/>
  <c r="BD38" i="1"/>
  <c r="BC38" i="1"/>
  <c r="BB38" i="1"/>
  <c r="BA38" i="1"/>
  <c r="AZ38" i="1"/>
  <c r="AY38" i="1"/>
  <c r="AX38" i="1"/>
  <c r="AW38" i="1"/>
  <c r="AV38" i="1"/>
  <c r="AU38" i="1"/>
  <c r="AT38" i="1"/>
  <c r="AS38" i="1"/>
  <c r="AR38" i="1"/>
  <c r="AQ38" i="1"/>
  <c r="AP38" i="1"/>
  <c r="AO38" i="1"/>
  <c r="AN38" i="1"/>
  <c r="AM38" i="1"/>
  <c r="AL38" i="1"/>
  <c r="BP37" i="1"/>
  <c r="BO37" i="1"/>
  <c r="BN37" i="1"/>
  <c r="BM37" i="1"/>
  <c r="BL37" i="1"/>
  <c r="BK37" i="1"/>
  <c r="BJ37" i="1"/>
  <c r="BI37" i="1"/>
  <c r="BH37" i="1"/>
  <c r="BG37" i="1"/>
  <c r="BF37" i="1"/>
  <c r="BE37" i="1"/>
  <c r="BD37" i="1"/>
  <c r="BC37" i="1"/>
  <c r="BB37" i="1"/>
  <c r="BA37" i="1"/>
  <c r="AZ37" i="1"/>
  <c r="AY37" i="1"/>
  <c r="AX37" i="1"/>
  <c r="AW37" i="1"/>
  <c r="AV37" i="1"/>
  <c r="AU37" i="1"/>
  <c r="AT37" i="1"/>
  <c r="AS37" i="1"/>
  <c r="AR37" i="1"/>
  <c r="AQ37" i="1"/>
  <c r="AP37" i="1"/>
  <c r="AO37" i="1"/>
  <c r="AN37" i="1"/>
  <c r="AM37" i="1"/>
  <c r="AL37" i="1"/>
  <c r="BP36" i="1"/>
  <c r="BO36" i="1"/>
  <c r="BN36" i="1"/>
  <c r="BM36"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BP35" i="1"/>
  <c r="BO35" i="1"/>
  <c r="BN35" i="1"/>
  <c r="BM35" i="1"/>
  <c r="BL35" i="1"/>
  <c r="BK35" i="1"/>
  <c r="BJ35" i="1"/>
  <c r="BI35" i="1"/>
  <c r="BH35" i="1"/>
  <c r="BG35" i="1"/>
  <c r="BF35" i="1"/>
  <c r="BE35" i="1"/>
  <c r="BD35" i="1"/>
  <c r="BC35" i="1"/>
  <c r="BB35" i="1"/>
  <c r="BA35" i="1"/>
  <c r="AZ35" i="1"/>
  <c r="AY35" i="1"/>
  <c r="AX35" i="1"/>
  <c r="AW35" i="1"/>
  <c r="AV35" i="1"/>
  <c r="AU35" i="1"/>
  <c r="AT35" i="1"/>
  <c r="AS35" i="1"/>
  <c r="AR35" i="1"/>
  <c r="AQ35" i="1"/>
  <c r="AP35" i="1"/>
  <c r="AO35" i="1"/>
  <c r="AN35" i="1"/>
  <c r="AM35" i="1"/>
  <c r="AL35" i="1"/>
  <c r="BP34" i="1"/>
  <c r="BO34" i="1"/>
  <c r="BN34" i="1"/>
  <c r="BM34" i="1"/>
  <c r="BL34" i="1"/>
  <c r="BK34" i="1"/>
  <c r="BJ34" i="1"/>
  <c r="BI34" i="1"/>
  <c r="BH34" i="1"/>
  <c r="BG34" i="1"/>
  <c r="BF34" i="1"/>
  <c r="BE34" i="1"/>
  <c r="BD34" i="1"/>
  <c r="BC34" i="1"/>
  <c r="BB34" i="1"/>
  <c r="BA34" i="1"/>
  <c r="AZ34" i="1"/>
  <c r="AY34" i="1"/>
  <c r="AX34" i="1"/>
  <c r="AW34" i="1"/>
  <c r="AV34" i="1"/>
  <c r="AU34" i="1"/>
  <c r="AT34" i="1"/>
  <c r="AS34" i="1"/>
  <c r="AR34" i="1"/>
  <c r="AQ34" i="1"/>
  <c r="AP34" i="1"/>
  <c r="AO34" i="1"/>
  <c r="AN34" i="1"/>
  <c r="AM34" i="1"/>
  <c r="AL34" i="1"/>
  <c r="BP33" i="1"/>
  <c r="BO33" i="1"/>
  <c r="BN33" i="1"/>
  <c r="BM33" i="1"/>
  <c r="BL33" i="1"/>
  <c r="BK33" i="1"/>
  <c r="BJ33" i="1"/>
  <c r="BI33" i="1"/>
  <c r="BH33" i="1"/>
  <c r="BG33" i="1"/>
  <c r="BF33" i="1"/>
  <c r="BE33" i="1"/>
  <c r="BD33" i="1"/>
  <c r="BC33" i="1"/>
  <c r="BB33" i="1"/>
  <c r="BA33" i="1"/>
  <c r="AZ33" i="1"/>
  <c r="AY33" i="1"/>
  <c r="AX33" i="1"/>
  <c r="AW33" i="1"/>
  <c r="AV33" i="1"/>
  <c r="AU33" i="1"/>
  <c r="AT33" i="1"/>
  <c r="AS33" i="1"/>
  <c r="AR33" i="1"/>
  <c r="AQ33" i="1"/>
  <c r="AP33" i="1"/>
  <c r="AO33" i="1"/>
  <c r="AN33" i="1"/>
  <c r="AM33" i="1"/>
  <c r="AL33" i="1"/>
  <c r="BP32" i="1"/>
  <c r="BO32" i="1"/>
  <c r="BN32" i="1"/>
  <c r="BM32" i="1"/>
  <c r="BL32" i="1"/>
  <c r="BK32" i="1"/>
  <c r="BJ32" i="1"/>
  <c r="BI32" i="1"/>
  <c r="BH32" i="1"/>
  <c r="BG32" i="1"/>
  <c r="BF32" i="1"/>
  <c r="BE32" i="1"/>
  <c r="BD32" i="1"/>
  <c r="BC32" i="1"/>
  <c r="BB32" i="1"/>
  <c r="BA32" i="1"/>
  <c r="AZ32" i="1"/>
  <c r="AY32" i="1"/>
  <c r="AX32" i="1"/>
  <c r="AW32" i="1"/>
  <c r="AV32" i="1"/>
  <c r="AU32" i="1"/>
  <c r="AT32" i="1"/>
  <c r="AS32" i="1"/>
  <c r="AR32" i="1"/>
  <c r="AQ32" i="1"/>
  <c r="AP32" i="1"/>
  <c r="AO32" i="1"/>
  <c r="AN32" i="1"/>
  <c r="AM32" i="1"/>
  <c r="AL32" i="1"/>
  <c r="BP31" i="1"/>
  <c r="BO31" i="1"/>
  <c r="BN31" i="1"/>
  <c r="BM31" i="1"/>
  <c r="BL31" i="1"/>
  <c r="BK31" i="1"/>
  <c r="BJ31" i="1"/>
  <c r="BI31" i="1"/>
  <c r="BH31" i="1"/>
  <c r="BG31" i="1"/>
  <c r="BF31" i="1"/>
  <c r="BE31" i="1"/>
  <c r="BD31" i="1"/>
  <c r="BC31" i="1"/>
  <c r="BB31" i="1"/>
  <c r="BA31" i="1"/>
  <c r="AZ31" i="1"/>
  <c r="AY31" i="1"/>
  <c r="AX31" i="1"/>
  <c r="AW31" i="1"/>
  <c r="AV31" i="1"/>
  <c r="AU31" i="1"/>
  <c r="AT31" i="1"/>
  <c r="AS31" i="1"/>
  <c r="AR31" i="1"/>
  <c r="AQ31" i="1"/>
  <c r="AP31" i="1"/>
  <c r="AO31" i="1"/>
  <c r="AN31" i="1"/>
  <c r="AM31" i="1"/>
  <c r="AL31" i="1"/>
  <c r="BP30" i="1"/>
  <c r="BO30" i="1"/>
  <c r="BN30" i="1"/>
  <c r="BM30" i="1"/>
  <c r="BL30" i="1"/>
  <c r="BK30" i="1"/>
  <c r="BJ30" i="1"/>
  <c r="BI30" i="1"/>
  <c r="BH30" i="1"/>
  <c r="BG30" i="1"/>
  <c r="BF30" i="1"/>
  <c r="BE30" i="1"/>
  <c r="BD30" i="1"/>
  <c r="BC30" i="1"/>
  <c r="BB30" i="1"/>
  <c r="BA30" i="1"/>
  <c r="AZ30" i="1"/>
  <c r="AY30" i="1"/>
  <c r="AX30" i="1"/>
  <c r="AW30" i="1"/>
  <c r="AV30" i="1"/>
  <c r="AU30" i="1"/>
  <c r="AT30" i="1"/>
  <c r="AS30" i="1"/>
  <c r="AR30" i="1"/>
  <c r="AQ30" i="1"/>
  <c r="AP30" i="1"/>
  <c r="AO30" i="1"/>
  <c r="AN30" i="1"/>
  <c r="AM30" i="1"/>
  <c r="AL30" i="1"/>
  <c r="BP29" i="1"/>
  <c r="BO29" i="1"/>
  <c r="BN29" i="1"/>
  <c r="BM29" i="1"/>
  <c r="BL29" i="1"/>
  <c r="BK29" i="1"/>
  <c r="BJ29" i="1"/>
  <c r="BI29" i="1"/>
  <c r="BH29" i="1"/>
  <c r="BG29" i="1"/>
  <c r="BF29" i="1"/>
  <c r="BE29" i="1"/>
  <c r="BD29" i="1"/>
  <c r="BC29" i="1"/>
  <c r="BB29" i="1"/>
  <c r="BA29" i="1"/>
  <c r="AZ29" i="1"/>
  <c r="AY29" i="1"/>
  <c r="AX29" i="1"/>
  <c r="AW29" i="1"/>
  <c r="AV29" i="1"/>
  <c r="AU29" i="1"/>
  <c r="AT29" i="1"/>
  <c r="AS29" i="1"/>
  <c r="AR29" i="1"/>
  <c r="AQ29" i="1"/>
  <c r="AP29" i="1"/>
  <c r="AO29" i="1"/>
  <c r="AN29" i="1"/>
  <c r="AM29" i="1"/>
  <c r="AL29" i="1"/>
  <c r="BP28" i="1"/>
  <c r="BO28" i="1"/>
  <c r="BN28" i="1"/>
  <c r="BM28" i="1"/>
  <c r="BL28" i="1"/>
  <c r="BK28" i="1"/>
  <c r="BJ28" i="1"/>
  <c r="BI28" i="1"/>
  <c r="BH28" i="1"/>
  <c r="BG28" i="1"/>
  <c r="BF28" i="1"/>
  <c r="BE28" i="1"/>
  <c r="BD28" i="1"/>
  <c r="BC28" i="1"/>
  <c r="BB28" i="1"/>
  <c r="BA28" i="1"/>
  <c r="AZ28" i="1"/>
  <c r="AY28" i="1"/>
  <c r="AX28" i="1"/>
  <c r="AW28" i="1"/>
  <c r="AV28" i="1"/>
  <c r="AU28" i="1"/>
  <c r="AT28" i="1"/>
  <c r="AS28" i="1"/>
  <c r="AR28" i="1"/>
  <c r="AQ28" i="1"/>
  <c r="AP28" i="1"/>
  <c r="AO28" i="1"/>
  <c r="AN28" i="1"/>
  <c r="AM28" i="1"/>
  <c r="AL28" i="1"/>
  <c r="BP27" i="1"/>
  <c r="BO27" i="1"/>
  <c r="BN27" i="1"/>
  <c r="BM27" i="1"/>
  <c r="BL27" i="1"/>
  <c r="BK27" i="1"/>
  <c r="BJ27" i="1"/>
  <c r="BI27" i="1"/>
  <c r="BH27" i="1"/>
  <c r="BG27" i="1"/>
  <c r="BF27" i="1"/>
  <c r="BE27" i="1"/>
  <c r="BD27" i="1"/>
  <c r="BC27" i="1"/>
  <c r="BB27" i="1"/>
  <c r="BA27" i="1"/>
  <c r="AZ27" i="1"/>
  <c r="AY27" i="1"/>
  <c r="AX27" i="1"/>
  <c r="AW27" i="1"/>
  <c r="AV27" i="1"/>
  <c r="AU27" i="1"/>
  <c r="AT27" i="1"/>
  <c r="AS27" i="1"/>
  <c r="AR27" i="1"/>
  <c r="AQ27" i="1"/>
  <c r="AP27" i="1"/>
  <c r="AO27" i="1"/>
  <c r="AN27" i="1"/>
  <c r="AM27" i="1"/>
  <c r="AL27" i="1"/>
  <c r="BP26" i="1"/>
  <c r="BO26" i="1"/>
  <c r="BN26" i="1"/>
  <c r="BM26" i="1"/>
  <c r="BL26" i="1"/>
  <c r="BK26" i="1"/>
  <c r="BJ26" i="1"/>
  <c r="BI26" i="1"/>
  <c r="BH26" i="1"/>
  <c r="BG26" i="1"/>
  <c r="BF26" i="1"/>
  <c r="BE26" i="1"/>
  <c r="BD26" i="1"/>
  <c r="BC26" i="1"/>
  <c r="BB26" i="1"/>
  <c r="BA26" i="1"/>
  <c r="AZ26" i="1"/>
  <c r="AY26" i="1"/>
  <c r="AX26" i="1"/>
  <c r="AW26" i="1"/>
  <c r="AV26" i="1"/>
  <c r="AU26" i="1"/>
  <c r="AT26" i="1"/>
  <c r="AS26" i="1"/>
  <c r="AR26" i="1"/>
  <c r="AQ26" i="1"/>
  <c r="AP26" i="1"/>
  <c r="AO26" i="1"/>
  <c r="AN26" i="1"/>
  <c r="AM26" i="1"/>
  <c r="AL26"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BP24" i="1"/>
  <c r="BO24" i="1"/>
  <c r="BN24" i="1"/>
  <c r="BM24" i="1"/>
  <c r="BL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BP23" i="1"/>
  <c r="BO23" i="1"/>
  <c r="BN23" i="1"/>
  <c r="BM23" i="1"/>
  <c r="BL23" i="1"/>
  <c r="BK23" i="1"/>
  <c r="BJ23" i="1"/>
  <c r="BI23" i="1"/>
  <c r="BH23" i="1"/>
  <c r="BG23" i="1"/>
  <c r="BF23" i="1"/>
  <c r="BE23" i="1"/>
  <c r="BD23" i="1"/>
  <c r="BC23" i="1"/>
  <c r="BB23" i="1"/>
  <c r="BA23" i="1"/>
  <c r="AZ23" i="1"/>
  <c r="AY23" i="1"/>
  <c r="AX23" i="1"/>
  <c r="AW23" i="1"/>
  <c r="AV23" i="1"/>
  <c r="AU23" i="1"/>
  <c r="AT23" i="1"/>
  <c r="AS23" i="1"/>
  <c r="AR23" i="1"/>
  <c r="AQ23" i="1"/>
  <c r="AP23" i="1"/>
  <c r="AO23" i="1"/>
  <c r="AN23" i="1"/>
  <c r="AM23" i="1"/>
  <c r="AL23" i="1"/>
  <c r="BP22" i="1"/>
  <c r="BO22" i="1"/>
  <c r="BN22" i="1"/>
  <c r="BM22" i="1"/>
  <c r="BL22" i="1"/>
  <c r="BK22" i="1"/>
  <c r="BJ22" i="1"/>
  <c r="BI22" i="1"/>
  <c r="BH22" i="1"/>
  <c r="BG22" i="1"/>
  <c r="BF22" i="1"/>
  <c r="BE22" i="1"/>
  <c r="BD22" i="1"/>
  <c r="BC22" i="1"/>
  <c r="BB22" i="1"/>
  <c r="BA22" i="1"/>
  <c r="AZ22" i="1"/>
  <c r="AY22" i="1"/>
  <c r="AX22" i="1"/>
  <c r="AW22" i="1"/>
  <c r="AV22" i="1"/>
  <c r="AU22" i="1"/>
  <c r="AT22" i="1"/>
  <c r="AS22" i="1"/>
  <c r="AR22" i="1"/>
  <c r="AQ22" i="1"/>
  <c r="AP22" i="1"/>
  <c r="AO22" i="1"/>
  <c r="AN22" i="1"/>
  <c r="AM22" i="1"/>
  <c r="AL22"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BP19"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AQ17" i="1"/>
  <c r="AP17" i="1"/>
  <c r="AO17" i="1"/>
  <c r="AN17" i="1"/>
  <c r="AM17" i="1"/>
  <c r="AL17" i="1"/>
  <c r="BP16" i="1"/>
  <c r="BO16" i="1"/>
  <c r="BN16" i="1"/>
  <c r="BM16" i="1"/>
  <c r="BL16" i="1"/>
  <c r="BK16" i="1"/>
  <c r="BJ16" i="1"/>
  <c r="BI16" i="1"/>
  <c r="BH16" i="1"/>
  <c r="BG16" i="1"/>
  <c r="BF16" i="1"/>
  <c r="BE16" i="1"/>
  <c r="BD16" i="1"/>
  <c r="BC16" i="1"/>
  <c r="BB16" i="1"/>
  <c r="BA16" i="1"/>
  <c r="AZ16" i="1"/>
  <c r="AY16" i="1"/>
  <c r="AX16" i="1"/>
  <c r="AW16" i="1"/>
  <c r="AV16" i="1"/>
  <c r="AU16" i="1"/>
  <c r="AT16" i="1"/>
  <c r="AS16" i="1"/>
  <c r="AR16" i="1"/>
  <c r="AQ16" i="1"/>
  <c r="AP16" i="1"/>
  <c r="AO16" i="1"/>
  <c r="AN16" i="1"/>
  <c r="AM16" i="1"/>
  <c r="AL16"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BP13"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BP12" i="1"/>
  <c r="BO12" i="1"/>
  <c r="BN12" i="1"/>
  <c r="BM12" i="1"/>
  <c r="BL12" i="1"/>
  <c r="BK12" i="1"/>
  <c r="BJ12" i="1"/>
  <c r="BI12" i="1"/>
  <c r="BH12" i="1"/>
  <c r="BG12" i="1"/>
  <c r="BF12" i="1"/>
  <c r="BE12" i="1"/>
  <c r="BD12" i="1"/>
  <c r="BC12" i="1"/>
  <c r="BB12" i="1"/>
  <c r="BA12" i="1"/>
  <c r="AZ12" i="1"/>
  <c r="AY12" i="1"/>
  <c r="AX12" i="1"/>
  <c r="AW12" i="1"/>
  <c r="AV12" i="1"/>
  <c r="AU12" i="1"/>
  <c r="AT12" i="1"/>
  <c r="AS12" i="1"/>
  <c r="AR12" i="1"/>
  <c r="AQ12" i="1"/>
  <c r="AP12" i="1"/>
  <c r="AO12" i="1"/>
  <c r="AN12" i="1"/>
  <c r="AM12" i="1"/>
  <c r="AL12" i="1"/>
  <c r="BP11" i="1"/>
  <c r="BO11" i="1"/>
  <c r="BN11" i="1"/>
  <c r="BM11" i="1"/>
  <c r="BL11" i="1"/>
  <c r="BK11" i="1"/>
  <c r="BJ11" i="1"/>
  <c r="BI11" i="1"/>
  <c r="BH11" i="1"/>
  <c r="BG11" i="1"/>
  <c r="BF11" i="1"/>
  <c r="BE11" i="1"/>
  <c r="BD11" i="1"/>
  <c r="BC11" i="1"/>
  <c r="BB11" i="1"/>
  <c r="BA11" i="1"/>
  <c r="AZ11" i="1"/>
  <c r="AY11" i="1"/>
  <c r="AX11" i="1"/>
  <c r="AW11" i="1"/>
  <c r="AV11" i="1"/>
  <c r="AU11" i="1"/>
  <c r="AT11" i="1"/>
  <c r="AS11" i="1"/>
  <c r="AR11" i="1"/>
  <c r="AQ11" i="1"/>
  <c r="AP11" i="1"/>
  <c r="AO11" i="1"/>
  <c r="AN11" i="1"/>
  <c r="AM11" i="1"/>
  <c r="AL11" i="1"/>
  <c r="BP10"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AO10" i="1"/>
  <c r="AN10" i="1"/>
  <c r="AM10" i="1"/>
  <c r="AL10" i="1"/>
  <c r="BP9"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BP6"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BP5" i="1"/>
  <c r="BO5" i="1"/>
  <c r="BN5" i="1"/>
  <c r="BM5" i="1"/>
  <c r="BL5" i="1"/>
  <c r="BK5" i="1"/>
  <c r="BJ5" i="1"/>
  <c r="BI5" i="1"/>
  <c r="BH5" i="1"/>
  <c r="BG5" i="1"/>
  <c r="BF5" i="1"/>
  <c r="BE5" i="1"/>
  <c r="BD5" i="1"/>
  <c r="BC5" i="1"/>
  <c r="BB5" i="1"/>
  <c r="BA5" i="1"/>
  <c r="AZ5" i="1"/>
  <c r="AY5" i="1"/>
  <c r="AX5" i="1"/>
  <c r="AW5" i="1"/>
  <c r="AV5" i="1"/>
  <c r="AU5" i="1"/>
  <c r="AT5" i="1"/>
  <c r="AS5" i="1"/>
  <c r="AR5" i="1"/>
  <c r="AQ5" i="1"/>
  <c r="AP5" i="1"/>
  <c r="AO5" i="1"/>
  <c r="AN5" i="1"/>
  <c r="AM5" i="1"/>
  <c r="AL5" i="1"/>
  <c r="B6" i="1"/>
  <c r="C6" i="1"/>
  <c r="D6" i="1"/>
  <c r="E6" i="1"/>
  <c r="F6" i="1"/>
  <c r="G6" i="1"/>
  <c r="H6" i="1"/>
  <c r="I6" i="1"/>
  <c r="J6" i="1"/>
  <c r="K6" i="1"/>
  <c r="L6" i="1"/>
  <c r="M6" i="1"/>
  <c r="N6" i="1"/>
  <c r="O6" i="1"/>
  <c r="P6" i="1"/>
  <c r="Q6" i="1"/>
  <c r="R6" i="1"/>
  <c r="S6" i="1"/>
  <c r="T6" i="1"/>
  <c r="U6" i="1"/>
  <c r="V6" i="1"/>
  <c r="W6" i="1"/>
  <c r="X6" i="1"/>
  <c r="Y6" i="1"/>
  <c r="Z6" i="1"/>
  <c r="AA6" i="1"/>
  <c r="AB6" i="1"/>
  <c r="AC6" i="1"/>
  <c r="AD6" i="1"/>
  <c r="AE6" i="1"/>
  <c r="AF6" i="1"/>
  <c r="B7" i="1"/>
  <c r="C7" i="1"/>
  <c r="D7" i="1"/>
  <c r="E7" i="1"/>
  <c r="F7" i="1"/>
  <c r="G7" i="1"/>
  <c r="H7" i="1"/>
  <c r="I7" i="1"/>
  <c r="J7" i="1"/>
  <c r="K7" i="1"/>
  <c r="L7" i="1"/>
  <c r="M7" i="1"/>
  <c r="N7" i="1"/>
  <c r="O7" i="1"/>
  <c r="P7" i="1"/>
  <c r="Q7" i="1"/>
  <c r="R7" i="1"/>
  <c r="S7" i="1"/>
  <c r="T7" i="1"/>
  <c r="U7" i="1"/>
  <c r="V7" i="1"/>
  <c r="W7" i="1"/>
  <c r="X7" i="1"/>
  <c r="Y7" i="1"/>
  <c r="Z7" i="1"/>
  <c r="AA7" i="1"/>
  <c r="AB7" i="1"/>
  <c r="AC7" i="1"/>
  <c r="AD7" i="1"/>
  <c r="AE7" i="1"/>
  <c r="AF7" i="1"/>
  <c r="B8" i="1"/>
  <c r="C8" i="1"/>
  <c r="D8" i="1"/>
  <c r="E8" i="1"/>
  <c r="F8" i="1"/>
  <c r="G8" i="1"/>
  <c r="H8" i="1"/>
  <c r="I8" i="1"/>
  <c r="J8" i="1"/>
  <c r="K8" i="1"/>
  <c r="L8" i="1"/>
  <c r="M8" i="1"/>
  <c r="N8" i="1"/>
  <c r="O8" i="1"/>
  <c r="P8" i="1"/>
  <c r="Q8" i="1"/>
  <c r="R8" i="1"/>
  <c r="S8" i="1"/>
  <c r="T8" i="1"/>
  <c r="U8" i="1"/>
  <c r="V8" i="1"/>
  <c r="W8" i="1"/>
  <c r="X8" i="1"/>
  <c r="Y8" i="1"/>
  <c r="Z8" i="1"/>
  <c r="AA8" i="1"/>
  <c r="AB8" i="1"/>
  <c r="AC8" i="1"/>
  <c r="AD8" i="1"/>
  <c r="AE8" i="1"/>
  <c r="AF8" i="1"/>
  <c r="B9" i="1"/>
  <c r="C9" i="1"/>
  <c r="D9" i="1"/>
  <c r="E9" i="1"/>
  <c r="F9" i="1"/>
  <c r="G9" i="1"/>
  <c r="H9" i="1"/>
  <c r="I9" i="1"/>
  <c r="J9" i="1"/>
  <c r="K9" i="1"/>
  <c r="L9" i="1"/>
  <c r="M9" i="1"/>
  <c r="N9" i="1"/>
  <c r="O9" i="1"/>
  <c r="P9" i="1"/>
  <c r="Q9" i="1"/>
  <c r="R9" i="1"/>
  <c r="S9" i="1"/>
  <c r="T9" i="1"/>
  <c r="U9" i="1"/>
  <c r="V9" i="1"/>
  <c r="W9" i="1"/>
  <c r="X9" i="1"/>
  <c r="Y9" i="1"/>
  <c r="Z9" i="1"/>
  <c r="AA9" i="1"/>
  <c r="AB9" i="1"/>
  <c r="AC9" i="1"/>
  <c r="AD9" i="1"/>
  <c r="AE9" i="1"/>
  <c r="AF9" i="1"/>
  <c r="B10" i="1"/>
  <c r="C10" i="1"/>
  <c r="D10" i="1"/>
  <c r="E10"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B11" i="1"/>
  <c r="C11" i="1"/>
  <c r="D11" i="1"/>
  <c r="E11" i="1"/>
  <c r="F11" i="1"/>
  <c r="G11" i="1"/>
  <c r="H11" i="1"/>
  <c r="I11" i="1"/>
  <c r="J11" i="1"/>
  <c r="K11" i="1"/>
  <c r="L11" i="1"/>
  <c r="M11" i="1"/>
  <c r="N11" i="1"/>
  <c r="O11" i="1"/>
  <c r="P11" i="1"/>
  <c r="Q11" i="1"/>
  <c r="R11" i="1"/>
  <c r="S11" i="1"/>
  <c r="T11" i="1"/>
  <c r="U11" i="1"/>
  <c r="V11" i="1"/>
  <c r="W11" i="1"/>
  <c r="X11" i="1"/>
  <c r="Y11" i="1"/>
  <c r="Z11" i="1"/>
  <c r="AA11" i="1"/>
  <c r="AB11" i="1"/>
  <c r="AC11" i="1"/>
  <c r="AD11" i="1"/>
  <c r="AE11" i="1"/>
  <c r="AF11" i="1"/>
  <c r="B12" i="1"/>
  <c r="C12" i="1"/>
  <c r="D12" i="1"/>
  <c r="E12" i="1"/>
  <c r="F12" i="1"/>
  <c r="G12" i="1"/>
  <c r="H12" i="1"/>
  <c r="I12" i="1"/>
  <c r="J12" i="1"/>
  <c r="K12" i="1"/>
  <c r="L12" i="1"/>
  <c r="M12" i="1"/>
  <c r="N12" i="1"/>
  <c r="O12" i="1"/>
  <c r="P12" i="1"/>
  <c r="Q12" i="1"/>
  <c r="R12" i="1"/>
  <c r="S12" i="1"/>
  <c r="T12" i="1"/>
  <c r="U12" i="1"/>
  <c r="V12" i="1"/>
  <c r="W12" i="1"/>
  <c r="X12" i="1"/>
  <c r="Y12" i="1"/>
  <c r="Z12" i="1"/>
  <c r="AA12" i="1"/>
  <c r="AB12" i="1"/>
  <c r="AC12" i="1"/>
  <c r="AD12" i="1"/>
  <c r="AE12" i="1"/>
  <c r="AF12" i="1"/>
  <c r="B13" i="1"/>
  <c r="C13" i="1"/>
  <c r="D13" i="1"/>
  <c r="E13" i="1"/>
  <c r="F13" i="1"/>
  <c r="G13" i="1"/>
  <c r="H13" i="1"/>
  <c r="I13" i="1"/>
  <c r="J13" i="1"/>
  <c r="K13" i="1"/>
  <c r="L13" i="1"/>
  <c r="M13" i="1"/>
  <c r="N13" i="1"/>
  <c r="O13" i="1"/>
  <c r="P13" i="1"/>
  <c r="Q13" i="1"/>
  <c r="R13" i="1"/>
  <c r="S13" i="1"/>
  <c r="T13" i="1"/>
  <c r="U13" i="1"/>
  <c r="V13" i="1"/>
  <c r="W13" i="1"/>
  <c r="X13" i="1"/>
  <c r="Y13" i="1"/>
  <c r="Z13" i="1"/>
  <c r="AA13" i="1"/>
  <c r="AB13" i="1"/>
  <c r="AC13" i="1"/>
  <c r="AD13" i="1"/>
  <c r="AE13" i="1"/>
  <c r="AF13" i="1"/>
  <c r="B14" i="1"/>
  <c r="C14" i="1"/>
  <c r="D14" i="1"/>
  <c r="E14"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B15" i="1"/>
  <c r="C15" i="1"/>
  <c r="D15" i="1"/>
  <c r="E15"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B16" i="1"/>
  <c r="C16" i="1"/>
  <c r="D16" i="1"/>
  <c r="E16" i="1"/>
  <c r="F16" i="1"/>
  <c r="G16" i="1"/>
  <c r="H16" i="1"/>
  <c r="I16" i="1"/>
  <c r="J16" i="1"/>
  <c r="K16" i="1"/>
  <c r="L16" i="1"/>
  <c r="M16" i="1"/>
  <c r="N16" i="1"/>
  <c r="O16" i="1"/>
  <c r="P16" i="1"/>
  <c r="Q16" i="1"/>
  <c r="R16" i="1"/>
  <c r="S16" i="1"/>
  <c r="T16" i="1"/>
  <c r="U16" i="1"/>
  <c r="V16" i="1"/>
  <c r="W16" i="1"/>
  <c r="X16" i="1"/>
  <c r="Y16" i="1"/>
  <c r="Z16" i="1"/>
  <c r="AA16" i="1"/>
  <c r="AB16" i="1"/>
  <c r="AC16" i="1"/>
  <c r="AD16" i="1"/>
  <c r="AE16" i="1"/>
  <c r="AF16" i="1"/>
  <c r="B17" i="1"/>
  <c r="C17" i="1"/>
  <c r="D17" i="1"/>
  <c r="E17"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B18" i="1"/>
  <c r="C18" i="1"/>
  <c r="D18" i="1"/>
  <c r="E18" i="1"/>
  <c r="F18" i="1"/>
  <c r="G18" i="1"/>
  <c r="H18" i="1"/>
  <c r="I18" i="1"/>
  <c r="J18" i="1"/>
  <c r="K18" i="1"/>
  <c r="L18" i="1"/>
  <c r="M18" i="1"/>
  <c r="N18" i="1"/>
  <c r="O18" i="1"/>
  <c r="P18" i="1"/>
  <c r="Q18" i="1"/>
  <c r="R18" i="1"/>
  <c r="S18" i="1"/>
  <c r="T18" i="1"/>
  <c r="U18" i="1"/>
  <c r="V18" i="1"/>
  <c r="W18" i="1"/>
  <c r="X18" i="1"/>
  <c r="Y18" i="1"/>
  <c r="Z18" i="1"/>
  <c r="AA18" i="1"/>
  <c r="AB18" i="1"/>
  <c r="AC18" i="1"/>
  <c r="AD18" i="1"/>
  <c r="AE18" i="1"/>
  <c r="AF18" i="1"/>
  <c r="B19" i="1"/>
  <c r="C19" i="1"/>
  <c r="D19" i="1"/>
  <c r="E19"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B20" i="1"/>
  <c r="C20" i="1"/>
  <c r="D20" i="1"/>
  <c r="E20"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B21" i="1"/>
  <c r="C21" i="1"/>
  <c r="D21" i="1"/>
  <c r="E21" i="1"/>
  <c r="F21" i="1"/>
  <c r="G21" i="1"/>
  <c r="H21" i="1"/>
  <c r="I21" i="1"/>
  <c r="J21" i="1"/>
  <c r="K21" i="1"/>
  <c r="L21" i="1"/>
  <c r="M21" i="1"/>
  <c r="N21" i="1"/>
  <c r="O21" i="1"/>
  <c r="P21" i="1"/>
  <c r="Q21" i="1"/>
  <c r="R21" i="1"/>
  <c r="S21" i="1"/>
  <c r="T21" i="1"/>
  <c r="U21" i="1"/>
  <c r="V21" i="1"/>
  <c r="W21" i="1"/>
  <c r="X21" i="1"/>
  <c r="Y21" i="1"/>
  <c r="Z21" i="1"/>
  <c r="AA21" i="1"/>
  <c r="AB21" i="1"/>
  <c r="AC21" i="1"/>
  <c r="AD21" i="1"/>
  <c r="AE21" i="1"/>
  <c r="AF21" i="1"/>
  <c r="B22" i="1"/>
  <c r="C22" i="1"/>
  <c r="D22" i="1"/>
  <c r="E22" i="1"/>
  <c r="F22" i="1"/>
  <c r="G22" i="1"/>
  <c r="H22" i="1"/>
  <c r="I22" i="1"/>
  <c r="J22" i="1"/>
  <c r="K22" i="1"/>
  <c r="L22" i="1"/>
  <c r="M22" i="1"/>
  <c r="N22" i="1"/>
  <c r="O22" i="1"/>
  <c r="P22" i="1"/>
  <c r="Q22" i="1"/>
  <c r="R22" i="1"/>
  <c r="S22" i="1"/>
  <c r="T22" i="1"/>
  <c r="U22" i="1"/>
  <c r="V22" i="1"/>
  <c r="W22" i="1"/>
  <c r="X22" i="1"/>
  <c r="Y22" i="1"/>
  <c r="Z22" i="1"/>
  <c r="AA22" i="1"/>
  <c r="AB22" i="1"/>
  <c r="AC22" i="1"/>
  <c r="AD22" i="1"/>
  <c r="AE22" i="1"/>
  <c r="AF22" i="1"/>
  <c r="B23" i="1"/>
  <c r="C23" i="1"/>
  <c r="D23" i="1"/>
  <c r="E23"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B24" i="1"/>
  <c r="C24" i="1"/>
  <c r="D24" i="1"/>
  <c r="E24" i="1"/>
  <c r="F24" i="1"/>
  <c r="G24" i="1"/>
  <c r="H24" i="1"/>
  <c r="I24" i="1"/>
  <c r="J24" i="1"/>
  <c r="K24" i="1"/>
  <c r="L24" i="1"/>
  <c r="M24" i="1"/>
  <c r="N24" i="1"/>
  <c r="O24" i="1"/>
  <c r="P24" i="1"/>
  <c r="Q24" i="1"/>
  <c r="R24" i="1"/>
  <c r="S24" i="1"/>
  <c r="T24" i="1"/>
  <c r="U24" i="1"/>
  <c r="V24" i="1"/>
  <c r="W24" i="1"/>
  <c r="X24" i="1"/>
  <c r="Y24" i="1"/>
  <c r="Z24" i="1"/>
  <c r="AA24" i="1"/>
  <c r="AB24" i="1"/>
  <c r="AC24" i="1"/>
  <c r="AD24" i="1"/>
  <c r="AE24" i="1"/>
  <c r="AF24" i="1"/>
  <c r="B25" i="1"/>
  <c r="C25" i="1"/>
  <c r="D25" i="1"/>
  <c r="E25"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B26" i="1"/>
  <c r="C26" i="1"/>
  <c r="D26" i="1"/>
  <c r="E26" i="1"/>
  <c r="F26" i="1"/>
  <c r="G26" i="1"/>
  <c r="H26" i="1"/>
  <c r="I26" i="1"/>
  <c r="J26" i="1"/>
  <c r="K26" i="1"/>
  <c r="L26" i="1"/>
  <c r="M26" i="1"/>
  <c r="N26" i="1"/>
  <c r="O26" i="1"/>
  <c r="P26" i="1"/>
  <c r="Q26" i="1"/>
  <c r="R26" i="1"/>
  <c r="S26" i="1"/>
  <c r="T26" i="1"/>
  <c r="U26" i="1"/>
  <c r="V26" i="1"/>
  <c r="W26" i="1"/>
  <c r="X26" i="1"/>
  <c r="Y26" i="1"/>
  <c r="Z26" i="1"/>
  <c r="AA26" i="1"/>
  <c r="AB26" i="1"/>
  <c r="AC26" i="1"/>
  <c r="AD26" i="1"/>
  <c r="AE26" i="1"/>
  <c r="AF26" i="1"/>
  <c r="B27" i="1"/>
  <c r="C27" i="1"/>
  <c r="D27" i="1"/>
  <c r="E27"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B28" i="1"/>
  <c r="C28" i="1"/>
  <c r="D28" i="1"/>
  <c r="E28" i="1"/>
  <c r="F28" i="1"/>
  <c r="G28" i="1"/>
  <c r="H28" i="1"/>
  <c r="I28" i="1"/>
  <c r="J28" i="1"/>
  <c r="K28" i="1"/>
  <c r="L28" i="1"/>
  <c r="M28" i="1"/>
  <c r="N28" i="1"/>
  <c r="O28" i="1"/>
  <c r="P28" i="1"/>
  <c r="Q28" i="1"/>
  <c r="R28" i="1"/>
  <c r="S28" i="1"/>
  <c r="T28" i="1"/>
  <c r="U28" i="1"/>
  <c r="V28" i="1"/>
  <c r="W28" i="1"/>
  <c r="X28" i="1"/>
  <c r="Y28" i="1"/>
  <c r="Z28" i="1"/>
  <c r="AA28" i="1"/>
  <c r="AB28" i="1"/>
  <c r="AC28" i="1"/>
  <c r="AD28" i="1"/>
  <c r="AE28" i="1"/>
  <c r="AF28" i="1"/>
  <c r="B29" i="1"/>
  <c r="C29" i="1"/>
  <c r="D29" i="1"/>
  <c r="E29"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B30" i="1"/>
  <c r="C30" i="1"/>
  <c r="D30" i="1"/>
  <c r="E30"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B31" i="1"/>
  <c r="C31" i="1"/>
  <c r="D31" i="1"/>
  <c r="E31"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B32" i="1"/>
  <c r="C32" i="1"/>
  <c r="D32" i="1"/>
  <c r="E32" i="1"/>
  <c r="F32" i="1"/>
  <c r="G32" i="1"/>
  <c r="H32" i="1"/>
  <c r="I32" i="1"/>
  <c r="J32" i="1"/>
  <c r="K32" i="1"/>
  <c r="L32" i="1"/>
  <c r="M32" i="1"/>
  <c r="N32" i="1"/>
  <c r="O32" i="1"/>
  <c r="P32" i="1"/>
  <c r="Q32" i="1"/>
  <c r="R32" i="1"/>
  <c r="S32" i="1"/>
  <c r="T32" i="1"/>
  <c r="U32" i="1"/>
  <c r="V32" i="1"/>
  <c r="W32" i="1"/>
  <c r="X32" i="1"/>
  <c r="Y32" i="1"/>
  <c r="Z32" i="1"/>
  <c r="AA32" i="1"/>
  <c r="AB32" i="1"/>
  <c r="AC32" i="1"/>
  <c r="AD32" i="1"/>
  <c r="AE32" i="1"/>
  <c r="AF32" i="1"/>
  <c r="B33" i="1"/>
  <c r="C33" i="1"/>
  <c r="D33" i="1"/>
  <c r="E33" i="1"/>
  <c r="F33" i="1"/>
  <c r="G33" i="1"/>
  <c r="H33" i="1"/>
  <c r="I33" i="1"/>
  <c r="J33" i="1"/>
  <c r="K33" i="1"/>
  <c r="L33" i="1"/>
  <c r="M33" i="1"/>
  <c r="N33" i="1"/>
  <c r="O33" i="1"/>
  <c r="P33" i="1"/>
  <c r="Q33" i="1"/>
  <c r="R33" i="1"/>
  <c r="S33" i="1"/>
  <c r="T33" i="1"/>
  <c r="U33" i="1"/>
  <c r="V33" i="1"/>
  <c r="W33" i="1"/>
  <c r="X33" i="1"/>
  <c r="Y33" i="1"/>
  <c r="Z33" i="1"/>
  <c r="AA33" i="1"/>
  <c r="AB33" i="1"/>
  <c r="AC33" i="1"/>
  <c r="AD33" i="1"/>
  <c r="AE33" i="1"/>
  <c r="AF33" i="1"/>
  <c r="B34" i="1"/>
  <c r="C34" i="1"/>
  <c r="D34" i="1"/>
  <c r="E34" i="1"/>
  <c r="F34" i="1"/>
  <c r="G34" i="1"/>
  <c r="H34" i="1"/>
  <c r="I34" i="1"/>
  <c r="J34" i="1"/>
  <c r="K34" i="1"/>
  <c r="L34" i="1"/>
  <c r="M34" i="1"/>
  <c r="N34" i="1"/>
  <c r="O34" i="1"/>
  <c r="P34" i="1"/>
  <c r="Q34" i="1"/>
  <c r="R34" i="1"/>
  <c r="S34" i="1"/>
  <c r="T34" i="1"/>
  <c r="U34" i="1"/>
  <c r="V34" i="1"/>
  <c r="W34" i="1"/>
  <c r="X34" i="1"/>
  <c r="Y34" i="1"/>
  <c r="Z34" i="1"/>
  <c r="AA34" i="1"/>
  <c r="AB34" i="1"/>
  <c r="AC34" i="1"/>
  <c r="AD34" i="1"/>
  <c r="AE34" i="1"/>
  <c r="AF34" i="1"/>
  <c r="B35" i="1"/>
  <c r="C35" i="1"/>
  <c r="D35" i="1"/>
  <c r="E35"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B36" i="1"/>
  <c r="C36" i="1"/>
  <c r="D36" i="1"/>
  <c r="E36"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B37" i="1"/>
  <c r="C37" i="1"/>
  <c r="D37" i="1"/>
  <c r="E37"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B38" i="1"/>
  <c r="C38" i="1"/>
  <c r="D38" i="1"/>
  <c r="E38" i="1"/>
  <c r="F38" i="1"/>
  <c r="G38" i="1"/>
  <c r="H38" i="1"/>
  <c r="I38" i="1"/>
  <c r="J38" i="1"/>
  <c r="K38" i="1"/>
  <c r="L38" i="1"/>
  <c r="M38" i="1"/>
  <c r="N38" i="1"/>
  <c r="O38" i="1"/>
  <c r="P38" i="1"/>
  <c r="Q38" i="1"/>
  <c r="R38" i="1"/>
  <c r="S38" i="1"/>
  <c r="T38" i="1"/>
  <c r="U38" i="1"/>
  <c r="V38" i="1"/>
  <c r="W38" i="1"/>
  <c r="X38" i="1"/>
  <c r="Y38" i="1"/>
  <c r="Z38" i="1"/>
  <c r="AA38" i="1"/>
  <c r="AB38" i="1"/>
  <c r="AC38" i="1"/>
  <c r="AD38" i="1"/>
  <c r="AE38" i="1"/>
  <c r="AF38" i="1"/>
  <c r="B39" i="1"/>
  <c r="C39" i="1"/>
  <c r="D39" i="1"/>
  <c r="E39"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B40" i="1"/>
  <c r="C40" i="1"/>
  <c r="D40" i="1"/>
  <c r="E40"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B41" i="1"/>
  <c r="C41" i="1"/>
  <c r="D41" i="1"/>
  <c r="E41" i="1"/>
  <c r="F41" i="1"/>
  <c r="G41" i="1"/>
  <c r="H41" i="1"/>
  <c r="I41" i="1"/>
  <c r="J41" i="1"/>
  <c r="K41" i="1"/>
  <c r="L41" i="1"/>
  <c r="M41" i="1"/>
  <c r="N41" i="1"/>
  <c r="O41" i="1"/>
  <c r="P41" i="1"/>
  <c r="Q41" i="1"/>
  <c r="R41" i="1"/>
  <c r="S41" i="1"/>
  <c r="T41" i="1"/>
  <c r="U41" i="1"/>
  <c r="V41" i="1"/>
  <c r="W41" i="1"/>
  <c r="X41" i="1"/>
  <c r="Y41" i="1"/>
  <c r="Z41" i="1"/>
  <c r="AA41" i="1"/>
  <c r="AB41" i="1"/>
  <c r="AC41" i="1"/>
  <c r="AD41" i="1"/>
  <c r="AE41" i="1"/>
  <c r="AF41" i="1"/>
  <c r="B42" i="1"/>
  <c r="C42" i="1"/>
  <c r="D42" i="1"/>
  <c r="E42" i="1"/>
  <c r="F42" i="1"/>
  <c r="G42" i="1"/>
  <c r="H42" i="1"/>
  <c r="I42" i="1"/>
  <c r="J42" i="1"/>
  <c r="K42" i="1"/>
  <c r="L42" i="1"/>
  <c r="M42" i="1"/>
  <c r="N42" i="1"/>
  <c r="O42" i="1"/>
  <c r="P42" i="1"/>
  <c r="Q42" i="1"/>
  <c r="R42" i="1"/>
  <c r="S42" i="1"/>
  <c r="T42" i="1"/>
  <c r="U42" i="1"/>
  <c r="V42" i="1"/>
  <c r="W42" i="1"/>
  <c r="X42" i="1"/>
  <c r="Y42" i="1"/>
  <c r="Z42" i="1"/>
  <c r="AA42" i="1"/>
  <c r="AB42" i="1"/>
  <c r="AC42" i="1"/>
  <c r="AD42" i="1"/>
  <c r="AE42" i="1"/>
  <c r="AF42" i="1"/>
  <c r="B43" i="1"/>
  <c r="C43" i="1"/>
  <c r="D43" i="1"/>
  <c r="E43"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B44" i="1"/>
  <c r="C44" i="1"/>
  <c r="D44" i="1"/>
  <c r="E44"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B45" i="1"/>
  <c r="C45" i="1"/>
  <c r="D45" i="1"/>
  <c r="E45" i="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B46" i="1"/>
  <c r="C46" i="1"/>
  <c r="D46" i="1"/>
  <c r="E46" i="1"/>
  <c r="F46" i="1"/>
  <c r="G46" i="1"/>
  <c r="H46" i="1"/>
  <c r="I46" i="1"/>
  <c r="J46" i="1"/>
  <c r="K46" i="1"/>
  <c r="L46" i="1"/>
  <c r="M46" i="1"/>
  <c r="N46" i="1"/>
  <c r="O46" i="1"/>
  <c r="P46" i="1"/>
  <c r="Q46" i="1"/>
  <c r="R46" i="1"/>
  <c r="S46" i="1"/>
  <c r="T46" i="1"/>
  <c r="U46" i="1"/>
  <c r="V46" i="1"/>
  <c r="W46" i="1"/>
  <c r="X46" i="1"/>
  <c r="Y46" i="1"/>
  <c r="Z46" i="1"/>
  <c r="AA46" i="1"/>
  <c r="AB46" i="1"/>
  <c r="AC46" i="1"/>
  <c r="AD46" i="1"/>
  <c r="AE46" i="1"/>
  <c r="AF46" i="1"/>
  <c r="B47" i="1"/>
  <c r="C47" i="1"/>
  <c r="D47" i="1"/>
  <c r="E47"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B48" i="1"/>
  <c r="C48"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B49" i="1"/>
  <c r="C49" i="1"/>
  <c r="D49" i="1"/>
  <c r="E49"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B50" i="1"/>
  <c r="C50" i="1"/>
  <c r="D50" i="1"/>
  <c r="E50" i="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B51" i="1"/>
  <c r="C51" i="1"/>
  <c r="D51" i="1"/>
  <c r="E51"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B52" i="1"/>
  <c r="C52" i="1"/>
  <c r="D52" i="1"/>
  <c r="E52"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B53" i="1"/>
  <c r="C53" i="1"/>
  <c r="D53" i="1"/>
  <c r="E53" i="1"/>
  <c r="F53" i="1"/>
  <c r="G53" i="1"/>
  <c r="H53" i="1"/>
  <c r="I53" i="1"/>
  <c r="J53" i="1"/>
  <c r="K53" i="1"/>
  <c r="L53" i="1"/>
  <c r="M53" i="1"/>
  <c r="N53" i="1"/>
  <c r="O53" i="1"/>
  <c r="P53" i="1"/>
  <c r="Q53" i="1"/>
  <c r="R53" i="1"/>
  <c r="S53" i="1"/>
  <c r="T53" i="1"/>
  <c r="U53" i="1"/>
  <c r="V53" i="1"/>
  <c r="W53" i="1"/>
  <c r="X53" i="1"/>
  <c r="Y53" i="1"/>
  <c r="Z53" i="1"/>
  <c r="AA53" i="1"/>
  <c r="AB53" i="1"/>
  <c r="AC53" i="1"/>
  <c r="AD53" i="1"/>
  <c r="AE53" i="1"/>
  <c r="AF53" i="1"/>
  <c r="B54" i="1"/>
  <c r="C54" i="1"/>
  <c r="D54" i="1"/>
  <c r="E54"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B55" i="1"/>
  <c r="C55" i="1"/>
  <c r="D55" i="1"/>
  <c r="E55"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B56" i="1"/>
  <c r="C56" i="1"/>
  <c r="D56" i="1"/>
  <c r="E56" i="1"/>
  <c r="F56" i="1"/>
  <c r="G56" i="1"/>
  <c r="H56" i="1"/>
  <c r="I56" i="1"/>
  <c r="J56" i="1"/>
  <c r="K56" i="1"/>
  <c r="L56" i="1"/>
  <c r="M56" i="1"/>
  <c r="N56" i="1"/>
  <c r="O56" i="1"/>
  <c r="P56" i="1"/>
  <c r="Q56" i="1"/>
  <c r="R56" i="1"/>
  <c r="S56" i="1"/>
  <c r="T56" i="1"/>
  <c r="U56" i="1"/>
  <c r="V56" i="1"/>
  <c r="W56" i="1"/>
  <c r="X56" i="1"/>
  <c r="Y56" i="1"/>
  <c r="Z56" i="1"/>
  <c r="AA56" i="1"/>
  <c r="AB56" i="1"/>
  <c r="AC56" i="1"/>
  <c r="AD56" i="1"/>
  <c r="AE56" i="1"/>
  <c r="AF56" i="1"/>
  <c r="B57" i="1"/>
  <c r="C57" i="1"/>
  <c r="D57" i="1"/>
  <c r="E57" i="1"/>
  <c r="F57" i="1"/>
  <c r="G57" i="1"/>
  <c r="H57" i="1"/>
  <c r="I57" i="1"/>
  <c r="J57" i="1"/>
  <c r="K57" i="1"/>
  <c r="L57" i="1"/>
  <c r="M57" i="1"/>
  <c r="N57" i="1"/>
  <c r="O57" i="1"/>
  <c r="P57" i="1"/>
  <c r="Q57" i="1"/>
  <c r="R57" i="1"/>
  <c r="S57" i="1"/>
  <c r="T57" i="1"/>
  <c r="U57" i="1"/>
  <c r="V57" i="1"/>
  <c r="W57" i="1"/>
  <c r="X57" i="1"/>
  <c r="Y57" i="1"/>
  <c r="Z57" i="1"/>
  <c r="AA57" i="1"/>
  <c r="AB57" i="1"/>
  <c r="AC57" i="1"/>
  <c r="AD57" i="1"/>
  <c r="AE57" i="1"/>
  <c r="AF57" i="1"/>
  <c r="B58" i="1"/>
  <c r="C58" i="1"/>
  <c r="D58" i="1"/>
  <c r="E58" i="1"/>
  <c r="F58" i="1"/>
  <c r="G58" i="1"/>
  <c r="H58" i="1"/>
  <c r="I58" i="1"/>
  <c r="J58" i="1"/>
  <c r="K58" i="1"/>
  <c r="L58" i="1"/>
  <c r="M58" i="1"/>
  <c r="N58" i="1"/>
  <c r="O58" i="1"/>
  <c r="P58" i="1"/>
  <c r="Q58" i="1"/>
  <c r="R58" i="1"/>
  <c r="S58" i="1"/>
  <c r="T58" i="1"/>
  <c r="U58" i="1"/>
  <c r="V58" i="1"/>
  <c r="W58" i="1"/>
  <c r="X58" i="1"/>
  <c r="Y58" i="1"/>
  <c r="Z58" i="1"/>
  <c r="AA58" i="1"/>
  <c r="AB58" i="1"/>
  <c r="AC58" i="1"/>
  <c r="AD58" i="1"/>
  <c r="AE58" i="1"/>
  <c r="AF58" i="1"/>
  <c r="B59" i="1"/>
  <c r="C59" i="1"/>
  <c r="D59" i="1"/>
  <c r="E59" i="1"/>
  <c r="F59" i="1"/>
  <c r="G59" i="1"/>
  <c r="H59" i="1"/>
  <c r="I59" i="1"/>
  <c r="J59" i="1"/>
  <c r="K59" i="1"/>
  <c r="L59" i="1"/>
  <c r="M59" i="1"/>
  <c r="N59" i="1"/>
  <c r="O59" i="1"/>
  <c r="P59" i="1"/>
  <c r="Q59" i="1"/>
  <c r="R59" i="1"/>
  <c r="S59" i="1"/>
  <c r="T59" i="1"/>
  <c r="U59" i="1"/>
  <c r="V59" i="1"/>
  <c r="W59" i="1"/>
  <c r="X59" i="1"/>
  <c r="Y59" i="1"/>
  <c r="Z59" i="1"/>
  <c r="AA59" i="1"/>
  <c r="AB59" i="1"/>
  <c r="AC59" i="1"/>
  <c r="AD59" i="1"/>
  <c r="AE59" i="1"/>
  <c r="AF59" i="1"/>
  <c r="B60" i="1"/>
  <c r="C60" i="1"/>
  <c r="D60" i="1"/>
  <c r="E60" i="1"/>
  <c r="F60" i="1"/>
  <c r="G60" i="1"/>
  <c r="H60" i="1"/>
  <c r="I60" i="1"/>
  <c r="J60" i="1"/>
  <c r="K60" i="1"/>
  <c r="L60" i="1"/>
  <c r="M60" i="1"/>
  <c r="N60" i="1"/>
  <c r="O60" i="1"/>
  <c r="P60" i="1"/>
  <c r="Q60" i="1"/>
  <c r="R60" i="1"/>
  <c r="S60" i="1"/>
  <c r="T60" i="1"/>
  <c r="U60" i="1"/>
  <c r="V60" i="1"/>
  <c r="W60" i="1"/>
  <c r="X60" i="1"/>
  <c r="Y60" i="1"/>
  <c r="Z60" i="1"/>
  <c r="AA60" i="1"/>
  <c r="AB60" i="1"/>
  <c r="AC60" i="1"/>
  <c r="AD60" i="1"/>
  <c r="AE60" i="1"/>
  <c r="AF60" i="1"/>
  <c r="B61" i="1"/>
  <c r="C61" i="1"/>
  <c r="D61" i="1"/>
  <c r="E61" i="1"/>
  <c r="F61" i="1"/>
  <c r="G61" i="1"/>
  <c r="H61" i="1"/>
  <c r="I61" i="1"/>
  <c r="J61" i="1"/>
  <c r="K61" i="1"/>
  <c r="L61" i="1"/>
  <c r="M61" i="1"/>
  <c r="N61" i="1"/>
  <c r="O61" i="1"/>
  <c r="P61" i="1"/>
  <c r="Q61" i="1"/>
  <c r="R61" i="1"/>
  <c r="S61" i="1"/>
  <c r="T61" i="1"/>
  <c r="U61" i="1"/>
  <c r="V61" i="1"/>
  <c r="W61" i="1"/>
  <c r="X61" i="1"/>
  <c r="Y61" i="1"/>
  <c r="Z61" i="1"/>
  <c r="AA61" i="1"/>
  <c r="AB61" i="1"/>
  <c r="AC61" i="1"/>
  <c r="AD61" i="1"/>
  <c r="AE61" i="1"/>
  <c r="AF61" i="1"/>
  <c r="B62" i="1"/>
  <c r="C62" i="1"/>
  <c r="D62" i="1"/>
  <c r="E62" i="1"/>
  <c r="F62" i="1"/>
  <c r="G62" i="1"/>
  <c r="H62" i="1"/>
  <c r="I62" i="1"/>
  <c r="J62" i="1"/>
  <c r="K62" i="1"/>
  <c r="L62" i="1"/>
  <c r="M62" i="1"/>
  <c r="N62" i="1"/>
  <c r="O62" i="1"/>
  <c r="P62" i="1"/>
  <c r="Q62" i="1"/>
  <c r="R62" i="1"/>
  <c r="S62" i="1"/>
  <c r="T62" i="1"/>
  <c r="U62" i="1"/>
  <c r="V62" i="1"/>
  <c r="W62" i="1"/>
  <c r="X62" i="1"/>
  <c r="Y62" i="1"/>
  <c r="Z62" i="1"/>
  <c r="AA62" i="1"/>
  <c r="AB62" i="1"/>
  <c r="AC62" i="1"/>
  <c r="AD62" i="1"/>
  <c r="AE62" i="1"/>
  <c r="AF62" i="1"/>
  <c r="B63" i="1"/>
  <c r="C63" i="1"/>
  <c r="D63" i="1"/>
  <c r="E63" i="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B64" i="1"/>
  <c r="C64" i="1"/>
  <c r="D64" i="1"/>
  <c r="E64" i="1"/>
  <c r="F64" i="1"/>
  <c r="G64" i="1"/>
  <c r="H64" i="1"/>
  <c r="I64" i="1"/>
  <c r="J64" i="1"/>
  <c r="K64" i="1"/>
  <c r="L64" i="1"/>
  <c r="M64" i="1"/>
  <c r="N64" i="1"/>
  <c r="O64" i="1"/>
  <c r="P64" i="1"/>
  <c r="Q64" i="1"/>
  <c r="R64" i="1"/>
  <c r="S64" i="1"/>
  <c r="T64" i="1"/>
  <c r="U64" i="1"/>
  <c r="V64" i="1"/>
  <c r="W64" i="1"/>
  <c r="X64" i="1"/>
  <c r="Y64" i="1"/>
  <c r="Z64" i="1"/>
  <c r="AA64" i="1"/>
  <c r="AB64" i="1"/>
  <c r="AC64" i="1"/>
  <c r="AD64" i="1"/>
  <c r="AE64" i="1"/>
  <c r="AF64" i="1"/>
  <c r="B65" i="1"/>
  <c r="C65" i="1"/>
  <c r="D65" i="1"/>
  <c r="E65" i="1"/>
  <c r="F65" i="1"/>
  <c r="G65" i="1"/>
  <c r="H65" i="1"/>
  <c r="I65" i="1"/>
  <c r="J65" i="1"/>
  <c r="K65" i="1"/>
  <c r="L65" i="1"/>
  <c r="M65" i="1"/>
  <c r="N65" i="1"/>
  <c r="O65" i="1"/>
  <c r="P65" i="1"/>
  <c r="Q65" i="1"/>
  <c r="R65" i="1"/>
  <c r="S65" i="1"/>
  <c r="T65" i="1"/>
  <c r="U65" i="1"/>
  <c r="V65" i="1"/>
  <c r="W65" i="1"/>
  <c r="X65" i="1"/>
  <c r="Y65" i="1"/>
  <c r="Z65" i="1"/>
  <c r="AA65" i="1"/>
  <c r="AB65" i="1"/>
  <c r="AC65" i="1"/>
  <c r="AD65" i="1"/>
  <c r="AE65" i="1"/>
  <c r="AF65" i="1"/>
  <c r="C5" i="1"/>
  <c r="D5" i="1"/>
  <c r="E5" i="1"/>
  <c r="F5" i="1"/>
  <c r="G5" i="1"/>
  <c r="H5" i="1"/>
  <c r="I5" i="1"/>
  <c r="J5" i="1"/>
  <c r="K5" i="1"/>
  <c r="L5" i="1"/>
  <c r="M5" i="1"/>
  <c r="N5" i="1"/>
  <c r="O5" i="1"/>
  <c r="P5" i="1"/>
  <c r="Q5" i="1"/>
  <c r="R5" i="1"/>
  <c r="S5" i="1"/>
  <c r="T5" i="1"/>
  <c r="U5" i="1"/>
  <c r="V5" i="1"/>
  <c r="W5" i="1"/>
  <c r="X5" i="1"/>
  <c r="Y5" i="1"/>
  <c r="Z5" i="1"/>
  <c r="AA5" i="1"/>
  <c r="AB5" i="1"/>
  <c r="AC5" i="1"/>
  <c r="AD5" i="1"/>
  <c r="AE5" i="1"/>
  <c r="AF5" i="1"/>
  <c r="B5" i="1"/>
  <c r="BW6" i="7" l="1"/>
  <c r="BW7" i="7" s="1"/>
  <c r="BW8" i="7" l="1"/>
  <c r="A26" i="6"/>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26" i="5"/>
  <c r="A27" i="5" s="1"/>
  <c r="BR6" i="7"/>
  <c r="BR7" i="7" s="1"/>
  <c r="AL6" i="7"/>
  <c r="AG6" i="7"/>
  <c r="A6" i="7"/>
  <c r="A7" i="7" s="1"/>
  <c r="AN4" i="7"/>
  <c r="AO4" i="7" s="1"/>
  <c r="C4" i="7"/>
  <c r="BW9" i="7" l="1"/>
  <c r="BQ6" i="7"/>
  <c r="BU6" i="7" s="1"/>
  <c r="D4" i="7"/>
  <c r="AN6" i="7"/>
  <c r="AO6" i="7"/>
  <c r="AM6" i="7"/>
  <c r="AN5" i="7"/>
  <c r="AL7" i="7"/>
  <c r="BQ5" i="7"/>
  <c r="BU5" i="7" s="1"/>
  <c r="AM5" i="7"/>
  <c r="AG7" i="7"/>
  <c r="AP4" i="7"/>
  <c r="AP5" i="7" s="1"/>
  <c r="AO5" i="7"/>
  <c r="BR8" i="7"/>
  <c r="BQ7" i="7"/>
  <c r="BU7" i="7" s="1"/>
  <c r="A28" i="5"/>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Q4" i="7"/>
  <c r="AQ5" i="7" s="1"/>
  <c r="A8" i="7"/>
  <c r="AG8" i="7"/>
  <c r="BW10" i="7" l="1"/>
  <c r="C6" i="7"/>
  <c r="AF5" i="7"/>
  <c r="AJ5" i="7" s="1"/>
  <c r="BV5" i="7" s="1"/>
  <c r="BR9" i="7"/>
  <c r="BQ8" i="7"/>
  <c r="BU8" i="7" s="1"/>
  <c r="AF6" i="7"/>
  <c r="AJ6" i="7" s="1"/>
  <c r="BV6" i="7" s="1"/>
  <c r="B7" i="7"/>
  <c r="D6" i="7"/>
  <c r="B5" i="7"/>
  <c r="C5" i="7"/>
  <c r="AL8" i="7"/>
  <c r="AP7" i="7"/>
  <c r="AN7" i="7"/>
  <c r="AM7" i="7"/>
  <c r="AQ7" i="7"/>
  <c r="AO7" i="7"/>
  <c r="AP6" i="7"/>
  <c r="D7" i="7"/>
  <c r="B6" i="7"/>
  <c r="AF8" i="7"/>
  <c r="AJ8" i="7" s="1"/>
  <c r="AF7" i="7"/>
  <c r="AJ7" i="7" s="1"/>
  <c r="BV7" i="7" s="1"/>
  <c r="AQ6" i="7"/>
  <c r="D8" i="7"/>
  <c r="B8" i="7"/>
  <c r="C8" i="7"/>
  <c r="C7" i="7"/>
  <c r="D5" i="7"/>
  <c r="E4" i="7"/>
  <c r="A9" i="7"/>
  <c r="AR4" i="7"/>
  <c r="AG9" i="7"/>
  <c r="AF9" i="7" s="1"/>
  <c r="AJ9" i="7" s="1"/>
  <c r="BV8" i="7" l="1"/>
  <c r="BW11" i="7"/>
  <c r="E5" i="7"/>
  <c r="E6" i="7"/>
  <c r="F4" i="7"/>
  <c r="F9" i="7" s="1"/>
  <c r="E7" i="7"/>
  <c r="AR5" i="7"/>
  <c r="AR6" i="7"/>
  <c r="C9" i="7"/>
  <c r="D9" i="7"/>
  <c r="E9" i="7"/>
  <c r="B9" i="7"/>
  <c r="AR7" i="7"/>
  <c r="E8" i="7"/>
  <c r="AL9" i="7"/>
  <c r="AR8" i="7"/>
  <c r="AP8" i="7"/>
  <c r="AO8" i="7"/>
  <c r="AN8" i="7"/>
  <c r="AQ8" i="7"/>
  <c r="AM8" i="7"/>
  <c r="BR10" i="7"/>
  <c r="BQ9" i="7"/>
  <c r="BU9" i="7" s="1"/>
  <c r="BV9" i="7" s="1"/>
  <c r="AS4" i="7"/>
  <c r="AS8" i="7" s="1"/>
  <c r="AG10" i="7"/>
  <c r="AF10" i="7" s="1"/>
  <c r="AJ10" i="7" s="1"/>
  <c r="A10" i="7"/>
  <c r="BW12" i="7" l="1"/>
  <c r="F5" i="7"/>
  <c r="F6" i="7"/>
  <c r="F7" i="7"/>
  <c r="F8" i="7"/>
  <c r="G4" i="7"/>
  <c r="AS5" i="7"/>
  <c r="AS6" i="7"/>
  <c r="AS7" i="7"/>
  <c r="BR11" i="7"/>
  <c r="BQ10" i="7"/>
  <c r="BU10" i="7" s="1"/>
  <c r="BV10" i="7" s="1"/>
  <c r="AL10" i="7"/>
  <c r="AN9" i="7"/>
  <c r="AR9" i="7"/>
  <c r="AQ9" i="7"/>
  <c r="AP9" i="7"/>
  <c r="AM9" i="7"/>
  <c r="AS9" i="7"/>
  <c r="AO9" i="7"/>
  <c r="E10" i="7"/>
  <c r="C10" i="7"/>
  <c r="D10" i="7"/>
  <c r="B10" i="7"/>
  <c r="F10" i="7"/>
  <c r="G10" i="7"/>
  <c r="A11" i="7"/>
  <c r="AG11" i="7"/>
  <c r="AF11" i="7" s="1"/>
  <c r="AJ11" i="7" s="1"/>
  <c r="AT4" i="7"/>
  <c r="BW13" i="7" l="1"/>
  <c r="AT5" i="7"/>
  <c r="AT6" i="7"/>
  <c r="AT7" i="7"/>
  <c r="AT8" i="7"/>
  <c r="G5" i="7"/>
  <c r="G7" i="7"/>
  <c r="G6" i="7"/>
  <c r="G8" i="7"/>
  <c r="H4" i="7"/>
  <c r="H11" i="7" s="1"/>
  <c r="G9" i="7"/>
  <c r="AL11" i="7"/>
  <c r="AP10" i="7"/>
  <c r="AN10" i="7"/>
  <c r="AT10" i="7"/>
  <c r="AS10" i="7"/>
  <c r="AR10" i="7"/>
  <c r="AO10" i="7"/>
  <c r="AM10" i="7"/>
  <c r="AQ10" i="7"/>
  <c r="G11" i="7"/>
  <c r="E11" i="7"/>
  <c r="C11" i="7"/>
  <c r="B11" i="7"/>
  <c r="D11" i="7"/>
  <c r="F11" i="7"/>
  <c r="AT9" i="7"/>
  <c r="BR12" i="7"/>
  <c r="BQ11" i="7"/>
  <c r="BU11" i="7" s="1"/>
  <c r="BV11" i="7" s="1"/>
  <c r="AU4" i="7"/>
  <c r="AU10" i="7" s="1"/>
  <c r="AG12" i="7"/>
  <c r="AF12" i="7" s="1"/>
  <c r="AJ12" i="7" s="1"/>
  <c r="A12" i="7"/>
  <c r="BW14" i="7" l="1"/>
  <c r="H5" i="7"/>
  <c r="H7" i="7"/>
  <c r="H6" i="7"/>
  <c r="H8" i="7"/>
  <c r="H9" i="7"/>
  <c r="I4" i="7"/>
  <c r="I12" i="7" s="1"/>
  <c r="H10" i="7"/>
  <c r="G12" i="7"/>
  <c r="E12" i="7"/>
  <c r="D12" i="7"/>
  <c r="H12" i="7"/>
  <c r="F12" i="7"/>
  <c r="C12" i="7"/>
  <c r="B12" i="7"/>
  <c r="BR13" i="7"/>
  <c r="BQ12" i="7"/>
  <c r="BU12" i="7" s="1"/>
  <c r="BV12" i="7" s="1"/>
  <c r="AU5" i="7"/>
  <c r="AU6" i="7"/>
  <c r="AU7" i="7"/>
  <c r="AU8" i="7"/>
  <c r="AU9" i="7"/>
  <c r="AL12" i="7"/>
  <c r="AR11" i="7"/>
  <c r="AP11" i="7"/>
  <c r="AN11" i="7"/>
  <c r="AU11" i="7"/>
  <c r="AM11" i="7"/>
  <c r="AT11" i="7"/>
  <c r="AQ11" i="7"/>
  <c r="AO11" i="7"/>
  <c r="AS11" i="7"/>
  <c r="A13" i="7"/>
  <c r="AV4" i="7"/>
  <c r="AV11" i="7" s="1"/>
  <c r="AG13" i="7"/>
  <c r="AF13" i="7" s="1"/>
  <c r="AJ13" i="7" s="1"/>
  <c r="BW15" i="7" l="1"/>
  <c r="AV5" i="7"/>
  <c r="AV6" i="7"/>
  <c r="AV7" i="7"/>
  <c r="AV8" i="7"/>
  <c r="AV9" i="7"/>
  <c r="AV10" i="7"/>
  <c r="AL13" i="7"/>
  <c r="AT12" i="7"/>
  <c r="AR12" i="7"/>
  <c r="AP12" i="7"/>
  <c r="AO12" i="7"/>
  <c r="AV12" i="7"/>
  <c r="AS12" i="7"/>
  <c r="AQ12" i="7"/>
  <c r="AN12" i="7"/>
  <c r="AU12" i="7"/>
  <c r="AM12" i="7"/>
  <c r="BR14" i="7"/>
  <c r="BQ13" i="7"/>
  <c r="BU13" i="7" s="1"/>
  <c r="BV13" i="7" s="1"/>
  <c r="I5" i="7"/>
  <c r="I6" i="7"/>
  <c r="I7" i="7"/>
  <c r="I8" i="7"/>
  <c r="I9" i="7"/>
  <c r="I10" i="7"/>
  <c r="I11" i="7"/>
  <c r="J4" i="7"/>
  <c r="J13" i="7" s="1"/>
  <c r="C13" i="7"/>
  <c r="I13" i="7"/>
  <c r="G13" i="7"/>
  <c r="F13" i="7"/>
  <c r="H13" i="7"/>
  <c r="E13" i="7"/>
  <c r="D13" i="7"/>
  <c r="B13" i="7"/>
  <c r="A14" i="7"/>
  <c r="AW4" i="7"/>
  <c r="AG14" i="7"/>
  <c r="AF14" i="7" s="1"/>
  <c r="AJ14" i="7" s="1"/>
  <c r="BW16" i="7" l="1"/>
  <c r="AW5" i="7"/>
  <c r="AW6" i="7"/>
  <c r="AW7" i="7"/>
  <c r="AW8" i="7"/>
  <c r="AW9" i="7"/>
  <c r="AW10" i="7"/>
  <c r="AW11" i="7"/>
  <c r="E14" i="7"/>
  <c r="C14" i="7"/>
  <c r="I14" i="7"/>
  <c r="H14" i="7"/>
  <c r="J14" i="7"/>
  <c r="G14" i="7"/>
  <c r="F14" i="7"/>
  <c r="D14" i="7"/>
  <c r="B14" i="7"/>
  <c r="BR15" i="7"/>
  <c r="BQ14" i="7"/>
  <c r="BU14" i="7" s="1"/>
  <c r="BV14" i="7" s="1"/>
  <c r="AW12" i="7"/>
  <c r="J5" i="7"/>
  <c r="J6" i="7"/>
  <c r="J7" i="7"/>
  <c r="J8" i="7"/>
  <c r="J9" i="7"/>
  <c r="J10" i="7"/>
  <c r="J11" i="7"/>
  <c r="K4" i="7"/>
  <c r="J12" i="7"/>
  <c r="AL14" i="7"/>
  <c r="AV13" i="7"/>
  <c r="AN13" i="7"/>
  <c r="AT13" i="7"/>
  <c r="AR13" i="7"/>
  <c r="AQ13" i="7"/>
  <c r="AM13" i="7"/>
  <c r="AU13" i="7"/>
  <c r="AS13" i="7"/>
  <c r="AP13" i="7"/>
  <c r="AW13" i="7"/>
  <c r="AO13" i="7"/>
  <c r="AG15" i="7"/>
  <c r="AF15" i="7" s="1"/>
  <c r="AJ15" i="7" s="1"/>
  <c r="AX4" i="7"/>
  <c r="A15" i="7"/>
  <c r="BW17" i="7" l="1"/>
  <c r="AX5" i="7"/>
  <c r="AX6" i="7"/>
  <c r="AX7" i="7"/>
  <c r="AX8" i="7"/>
  <c r="AX9" i="7"/>
  <c r="AX10" i="7"/>
  <c r="AX11" i="7"/>
  <c r="AX12" i="7"/>
  <c r="AL15" i="7"/>
  <c r="AU14" i="7"/>
  <c r="AM14" i="7"/>
  <c r="AT14" i="7"/>
  <c r="AR14" i="7"/>
  <c r="AX14" i="7"/>
  <c r="AP14" i="7"/>
  <c r="AW14" i="7"/>
  <c r="AS14" i="7"/>
  <c r="AQ14" i="7"/>
  <c r="AO14" i="7"/>
  <c r="AV14" i="7"/>
  <c r="AN14" i="7"/>
  <c r="K5" i="7"/>
  <c r="K7" i="7"/>
  <c r="K6" i="7"/>
  <c r="K8" i="7"/>
  <c r="K9" i="7"/>
  <c r="K10" i="7"/>
  <c r="K11" i="7"/>
  <c r="K12" i="7"/>
  <c r="L4" i="7"/>
  <c r="K13" i="7"/>
  <c r="AX13" i="7"/>
  <c r="BR16" i="7"/>
  <c r="BQ15" i="7"/>
  <c r="BU15" i="7" s="1"/>
  <c r="BV15" i="7" s="1"/>
  <c r="K14" i="7"/>
  <c r="G15" i="7"/>
  <c r="E15" i="7"/>
  <c r="K15" i="7"/>
  <c r="C15" i="7"/>
  <c r="J15" i="7"/>
  <c r="B15" i="7"/>
  <c r="L15" i="7"/>
  <c r="I15" i="7"/>
  <c r="H15" i="7"/>
  <c r="F15" i="7"/>
  <c r="D15" i="7"/>
  <c r="AG16" i="7"/>
  <c r="AF16" i="7" s="1"/>
  <c r="AJ16" i="7" s="1"/>
  <c r="A16" i="7"/>
  <c r="AY4" i="7"/>
  <c r="BW18" i="7" l="1"/>
  <c r="L5" i="7"/>
  <c r="L7" i="7"/>
  <c r="L6" i="7"/>
  <c r="L8" i="7"/>
  <c r="L9" i="7"/>
  <c r="L10" i="7"/>
  <c r="L11" i="7"/>
  <c r="L12" i="7"/>
  <c r="L13" i="7"/>
  <c r="L14" i="7"/>
  <c r="M4" i="7"/>
  <c r="AY5" i="7"/>
  <c r="AY6" i="7"/>
  <c r="AY7" i="7"/>
  <c r="AY8" i="7"/>
  <c r="AY9" i="7"/>
  <c r="AY10" i="7"/>
  <c r="AY11" i="7"/>
  <c r="AY12" i="7"/>
  <c r="AY13" i="7"/>
  <c r="I16" i="7"/>
  <c r="G16" i="7"/>
  <c r="E16" i="7"/>
  <c r="L16" i="7"/>
  <c r="D16" i="7"/>
  <c r="B16" i="7"/>
  <c r="K16" i="7"/>
  <c r="J16" i="7"/>
  <c r="H16" i="7"/>
  <c r="C16" i="7"/>
  <c r="F16" i="7"/>
  <c r="AL16" i="7"/>
  <c r="AW15" i="7"/>
  <c r="AO15" i="7"/>
  <c r="AV15" i="7"/>
  <c r="AN15" i="7"/>
  <c r="AU15" i="7"/>
  <c r="AM15" i="7"/>
  <c r="AT15" i="7"/>
  <c r="AS15" i="7"/>
  <c r="AR15" i="7"/>
  <c r="AY15" i="7"/>
  <c r="AQ15" i="7"/>
  <c r="AX15" i="7"/>
  <c r="AP15" i="7"/>
  <c r="AY14" i="7"/>
  <c r="BR17" i="7"/>
  <c r="BQ16" i="7"/>
  <c r="BU16" i="7" s="1"/>
  <c r="BV16" i="7" s="1"/>
  <c r="AZ4" i="7"/>
  <c r="AZ15" i="7" s="1"/>
  <c r="AG17" i="7"/>
  <c r="AF17" i="7" s="1"/>
  <c r="AJ17" i="7" s="1"/>
  <c r="A17" i="7"/>
  <c r="BW19" i="7" l="1"/>
  <c r="M5" i="7"/>
  <c r="M6" i="7"/>
  <c r="M7" i="7"/>
  <c r="M8" i="7"/>
  <c r="M9" i="7"/>
  <c r="M10" i="7"/>
  <c r="M11" i="7"/>
  <c r="M12" i="7"/>
  <c r="M13" i="7"/>
  <c r="M14" i="7"/>
  <c r="M15" i="7"/>
  <c r="N4" i="7"/>
  <c r="K17" i="7"/>
  <c r="C17" i="7"/>
  <c r="I17" i="7"/>
  <c r="G17" i="7"/>
  <c r="N17" i="7"/>
  <c r="F17" i="7"/>
  <c r="M17" i="7"/>
  <c r="L17" i="7"/>
  <c r="D17" i="7"/>
  <c r="B17" i="7"/>
  <c r="J17" i="7"/>
  <c r="H17" i="7"/>
  <c r="E17" i="7"/>
  <c r="AL17" i="7"/>
  <c r="AY16" i="7"/>
  <c r="AQ16" i="7"/>
  <c r="AX16" i="7"/>
  <c r="AP16" i="7"/>
  <c r="AW16" i="7"/>
  <c r="AO16" i="7"/>
  <c r="AV16" i="7"/>
  <c r="AN16" i="7"/>
  <c r="AU16" i="7"/>
  <c r="AM16" i="7"/>
  <c r="AT16" i="7"/>
  <c r="AS16" i="7"/>
  <c r="AR16" i="7"/>
  <c r="AZ16" i="7"/>
  <c r="AZ5" i="7"/>
  <c r="AZ6" i="7"/>
  <c r="AZ7" i="7"/>
  <c r="AZ8" i="7"/>
  <c r="AZ9" i="7"/>
  <c r="AZ10" i="7"/>
  <c r="AZ11" i="7"/>
  <c r="AZ12" i="7"/>
  <c r="AZ13" i="7"/>
  <c r="AZ14" i="7"/>
  <c r="M16" i="7"/>
  <c r="BR18" i="7"/>
  <c r="BQ17" i="7"/>
  <c r="BU17" i="7" s="1"/>
  <c r="BV17" i="7" s="1"/>
  <c r="AG18" i="7"/>
  <c r="AF18" i="7" s="1"/>
  <c r="AJ18" i="7" s="1"/>
  <c r="BA4" i="7"/>
  <c r="BA16" i="7" s="1"/>
  <c r="A18" i="7"/>
  <c r="BW20" i="7" l="1"/>
  <c r="BR19" i="7"/>
  <c r="BQ18" i="7"/>
  <c r="BU18" i="7" s="1"/>
  <c r="BV18" i="7" s="1"/>
  <c r="M18" i="7"/>
  <c r="E18" i="7"/>
  <c r="K18" i="7"/>
  <c r="C18" i="7"/>
  <c r="I18" i="7"/>
  <c r="H18" i="7"/>
  <c r="B18" i="7"/>
  <c r="N18" i="7"/>
  <c r="L18" i="7"/>
  <c r="J18" i="7"/>
  <c r="G18" i="7"/>
  <c r="F18" i="7"/>
  <c r="D18" i="7"/>
  <c r="AL18" i="7"/>
  <c r="BA17" i="7"/>
  <c r="AS17" i="7"/>
  <c r="AZ17" i="7"/>
  <c r="AR17" i="7"/>
  <c r="AY17" i="7"/>
  <c r="AQ17" i="7"/>
  <c r="AX17" i="7"/>
  <c r="AP17" i="7"/>
  <c r="AW17" i="7"/>
  <c r="AO17" i="7"/>
  <c r="AV17" i="7"/>
  <c r="AN17" i="7"/>
  <c r="AU17" i="7"/>
  <c r="AM17" i="7"/>
  <c r="AT17" i="7"/>
  <c r="N5" i="7"/>
  <c r="N7" i="7"/>
  <c r="N6" i="7"/>
  <c r="N8" i="7"/>
  <c r="N9" i="7"/>
  <c r="N10" i="7"/>
  <c r="N11" i="7"/>
  <c r="N12" i="7"/>
  <c r="N13" i="7"/>
  <c r="N14" i="7"/>
  <c r="N15" i="7"/>
  <c r="N16" i="7"/>
  <c r="O4" i="7"/>
  <c r="O18" i="7" s="1"/>
  <c r="BA5" i="7"/>
  <c r="BA6" i="7"/>
  <c r="BA7" i="7"/>
  <c r="BA8" i="7"/>
  <c r="BA9" i="7"/>
  <c r="BA10" i="7"/>
  <c r="BA11" i="7"/>
  <c r="BA12" i="7"/>
  <c r="BA13" i="7"/>
  <c r="BA14" i="7"/>
  <c r="BA15" i="7"/>
  <c r="A19" i="7"/>
  <c r="BB4" i="7"/>
  <c r="AG19" i="7"/>
  <c r="AF19" i="7" s="1"/>
  <c r="AJ19" i="7" s="1"/>
  <c r="BW21" i="7" l="1"/>
  <c r="BB5" i="7"/>
  <c r="BB6" i="7"/>
  <c r="BB7" i="7"/>
  <c r="BB8" i="7"/>
  <c r="BB9" i="7"/>
  <c r="BB10" i="7"/>
  <c r="BB11" i="7"/>
  <c r="BB12" i="7"/>
  <c r="BB13" i="7"/>
  <c r="BB14" i="7"/>
  <c r="BB15" i="7"/>
  <c r="BB16" i="7"/>
  <c r="O5" i="7"/>
  <c r="O7" i="7"/>
  <c r="O6" i="7"/>
  <c r="O8" i="7"/>
  <c r="O9" i="7"/>
  <c r="O10" i="7"/>
  <c r="O11" i="7"/>
  <c r="O12" i="7"/>
  <c r="O13" i="7"/>
  <c r="O14" i="7"/>
  <c r="O15" i="7"/>
  <c r="O16" i="7"/>
  <c r="P4" i="7"/>
  <c r="P19" i="7" s="1"/>
  <c r="O17" i="7"/>
  <c r="O19" i="7"/>
  <c r="G19" i="7"/>
  <c r="M19" i="7"/>
  <c r="E19" i="7"/>
  <c r="K19" i="7"/>
  <c r="C19" i="7"/>
  <c r="J19" i="7"/>
  <c r="B19" i="7"/>
  <c r="D19" i="7"/>
  <c r="F19" i="7"/>
  <c r="N19" i="7"/>
  <c r="H19" i="7"/>
  <c r="L19" i="7"/>
  <c r="I19" i="7"/>
  <c r="AL19" i="7"/>
  <c r="AU18" i="7"/>
  <c r="AM18" i="7"/>
  <c r="BB18" i="7"/>
  <c r="AT18" i="7"/>
  <c r="BA18" i="7"/>
  <c r="AS18" i="7"/>
  <c r="AZ18" i="7"/>
  <c r="AR18" i="7"/>
  <c r="AY18" i="7"/>
  <c r="AQ18" i="7"/>
  <c r="AX18" i="7"/>
  <c r="AP18" i="7"/>
  <c r="AW18" i="7"/>
  <c r="AO18" i="7"/>
  <c r="AV18" i="7"/>
  <c r="AN18" i="7"/>
  <c r="BR20" i="7"/>
  <c r="BQ19" i="7"/>
  <c r="BU19" i="7" s="1"/>
  <c r="BV19" i="7" s="1"/>
  <c r="BB17" i="7"/>
  <c r="BC4" i="7"/>
  <c r="BC18" i="7" s="1"/>
  <c r="AG20" i="7"/>
  <c r="AF20" i="7" s="1"/>
  <c r="AJ20" i="7" s="1"/>
  <c r="A20" i="7"/>
  <c r="BW22" i="7" l="1"/>
  <c r="BR21" i="7"/>
  <c r="BQ20" i="7"/>
  <c r="BU20" i="7" s="1"/>
  <c r="BV20" i="7" s="1"/>
  <c r="AL20" i="7"/>
  <c r="AW19" i="7"/>
  <c r="AO19" i="7"/>
  <c r="AV19" i="7"/>
  <c r="AN19" i="7"/>
  <c r="BC19" i="7"/>
  <c r="AU19" i="7"/>
  <c r="AM19" i="7"/>
  <c r="BB19" i="7"/>
  <c r="AT19" i="7"/>
  <c r="BA19" i="7"/>
  <c r="AS19" i="7"/>
  <c r="AZ19" i="7"/>
  <c r="AR19" i="7"/>
  <c r="AY19" i="7"/>
  <c r="AQ19" i="7"/>
  <c r="AP19" i="7"/>
  <c r="AX19" i="7"/>
  <c r="I20" i="7"/>
  <c r="O20" i="7"/>
  <c r="G20" i="7"/>
  <c r="M20" i="7"/>
  <c r="E20" i="7"/>
  <c r="L20" i="7"/>
  <c r="D20" i="7"/>
  <c r="F20" i="7"/>
  <c r="B20" i="7"/>
  <c r="C20" i="7"/>
  <c r="J20" i="7"/>
  <c r="P20" i="7"/>
  <c r="N20" i="7"/>
  <c r="K20" i="7"/>
  <c r="H20" i="7"/>
  <c r="P5" i="7"/>
  <c r="P7" i="7"/>
  <c r="P6" i="7"/>
  <c r="P8" i="7"/>
  <c r="P9" i="7"/>
  <c r="P10" i="7"/>
  <c r="P11" i="7"/>
  <c r="P12" i="7"/>
  <c r="P13" i="7"/>
  <c r="P14" i="7"/>
  <c r="P15" i="7"/>
  <c r="P16" i="7"/>
  <c r="P17" i="7"/>
  <c r="P18" i="7"/>
  <c r="Q4" i="7"/>
  <c r="Q20" i="7" s="1"/>
  <c r="BC5" i="7"/>
  <c r="BC6" i="7"/>
  <c r="BC7" i="7"/>
  <c r="BC8" i="7"/>
  <c r="BC9" i="7"/>
  <c r="BC10" i="7"/>
  <c r="BC11" i="7"/>
  <c r="BC12" i="7"/>
  <c r="BC13" i="7"/>
  <c r="BC14" i="7"/>
  <c r="BC15" i="7"/>
  <c r="BC16" i="7"/>
  <c r="BC17" i="7"/>
  <c r="A21" i="7"/>
  <c r="AG21" i="7"/>
  <c r="AF21" i="7" s="1"/>
  <c r="AJ21" i="7" s="1"/>
  <c r="BD4" i="7"/>
  <c r="BW23" i="7" l="1"/>
  <c r="BD5" i="7"/>
  <c r="BD6" i="7"/>
  <c r="BD7" i="7"/>
  <c r="BD8" i="7"/>
  <c r="BD9" i="7"/>
  <c r="BD10" i="7"/>
  <c r="BD11" i="7"/>
  <c r="BD12" i="7"/>
  <c r="BD13" i="7"/>
  <c r="BD14" i="7"/>
  <c r="BD15" i="7"/>
  <c r="BD16" i="7"/>
  <c r="BD17" i="7"/>
  <c r="BD18" i="7"/>
  <c r="AL21" i="7"/>
  <c r="AY20" i="7"/>
  <c r="AQ20" i="7"/>
  <c r="AX20" i="7"/>
  <c r="AP20" i="7"/>
  <c r="AW20" i="7"/>
  <c r="AO20" i="7"/>
  <c r="BD20" i="7"/>
  <c r="AV20" i="7"/>
  <c r="AN20" i="7"/>
  <c r="BC20" i="7"/>
  <c r="AU20" i="7"/>
  <c r="AM20" i="7"/>
  <c r="BB20" i="7"/>
  <c r="AT20" i="7"/>
  <c r="BA20" i="7"/>
  <c r="AS20" i="7"/>
  <c r="AZ20" i="7"/>
  <c r="AR20" i="7"/>
  <c r="BD19" i="7"/>
  <c r="BR22" i="7"/>
  <c r="BQ21" i="7"/>
  <c r="BU21" i="7" s="1"/>
  <c r="BV21" i="7" s="1"/>
  <c r="K21" i="7"/>
  <c r="C21" i="7"/>
  <c r="Q21" i="7"/>
  <c r="I21" i="7"/>
  <c r="O21" i="7"/>
  <c r="G21" i="7"/>
  <c r="N21" i="7"/>
  <c r="F21" i="7"/>
  <c r="H21" i="7"/>
  <c r="D21" i="7"/>
  <c r="L21" i="7"/>
  <c r="E21" i="7"/>
  <c r="B21" i="7"/>
  <c r="M21" i="7"/>
  <c r="J21" i="7"/>
  <c r="P21" i="7"/>
  <c r="Q5" i="7"/>
  <c r="Q7" i="7"/>
  <c r="Q6" i="7"/>
  <c r="Q8" i="7"/>
  <c r="Q9" i="7"/>
  <c r="Q10" i="7"/>
  <c r="Q11" i="7"/>
  <c r="Q12" i="7"/>
  <c r="Q13" i="7"/>
  <c r="Q14" i="7"/>
  <c r="Q15" i="7"/>
  <c r="Q16" i="7"/>
  <c r="Q17" i="7"/>
  <c r="Q18" i="7"/>
  <c r="Q19" i="7"/>
  <c r="R4" i="7"/>
  <c r="R21" i="7" s="1"/>
  <c r="AG22" i="7"/>
  <c r="AF22" i="7" s="1"/>
  <c r="AJ22" i="7" s="1"/>
  <c r="A22" i="7"/>
  <c r="BE4" i="7"/>
  <c r="BW24" i="7" l="1"/>
  <c r="BE5" i="7"/>
  <c r="BE6" i="7"/>
  <c r="BE7" i="7"/>
  <c r="BE8" i="7"/>
  <c r="BE9" i="7"/>
  <c r="BE10" i="7"/>
  <c r="BE11" i="7"/>
  <c r="BE12" i="7"/>
  <c r="BE13" i="7"/>
  <c r="BE14" i="7"/>
  <c r="BE15" i="7"/>
  <c r="BE16" i="7"/>
  <c r="BE17" i="7"/>
  <c r="BE18" i="7"/>
  <c r="BE19" i="7"/>
  <c r="BE20" i="7"/>
  <c r="R5" i="7"/>
  <c r="R6" i="7"/>
  <c r="R7" i="7"/>
  <c r="R8" i="7"/>
  <c r="R9" i="7"/>
  <c r="R10" i="7"/>
  <c r="R11" i="7"/>
  <c r="R12" i="7"/>
  <c r="R13" i="7"/>
  <c r="R14" i="7"/>
  <c r="R15" i="7"/>
  <c r="R16" i="7"/>
  <c r="R17" i="7"/>
  <c r="R18" i="7"/>
  <c r="R19" i="7"/>
  <c r="R20" i="7"/>
  <c r="S4" i="7"/>
  <c r="BR23" i="7"/>
  <c r="BQ22" i="7"/>
  <c r="BU22" i="7" s="1"/>
  <c r="BV22" i="7" s="1"/>
  <c r="AL22" i="7"/>
  <c r="BA21" i="7"/>
  <c r="AS21" i="7"/>
  <c r="AZ21" i="7"/>
  <c r="AR21" i="7"/>
  <c r="AY21" i="7"/>
  <c r="AQ21" i="7"/>
  <c r="AX21" i="7"/>
  <c r="AP21" i="7"/>
  <c r="BE21" i="7"/>
  <c r="AW21" i="7"/>
  <c r="AO21" i="7"/>
  <c r="BD21" i="7"/>
  <c r="AV21" i="7"/>
  <c r="AN21" i="7"/>
  <c r="BC21" i="7"/>
  <c r="AU21" i="7"/>
  <c r="AM21" i="7"/>
  <c r="BB21" i="7"/>
  <c r="AT21" i="7"/>
  <c r="M22" i="7"/>
  <c r="E22" i="7"/>
  <c r="S22" i="7"/>
  <c r="K22" i="7"/>
  <c r="C22" i="7"/>
  <c r="Q22" i="7"/>
  <c r="I22" i="7"/>
  <c r="P22" i="7"/>
  <c r="H22" i="7"/>
  <c r="J22" i="7"/>
  <c r="F22" i="7"/>
  <c r="G22" i="7"/>
  <c r="N22" i="7"/>
  <c r="D22" i="7"/>
  <c r="R22" i="7"/>
  <c r="B22" i="7"/>
  <c r="O22" i="7"/>
  <c r="L22" i="7"/>
  <c r="A23" i="7"/>
  <c r="BF4" i="7"/>
  <c r="BF21" i="7" s="1"/>
  <c r="AG23" i="7"/>
  <c r="AF23" i="7" s="1"/>
  <c r="AJ23" i="7" s="1"/>
  <c r="BW25" i="7" l="1"/>
  <c r="S5" i="7"/>
  <c r="S7" i="7"/>
  <c r="S6" i="7"/>
  <c r="S8" i="7"/>
  <c r="S9" i="7"/>
  <c r="S10" i="7"/>
  <c r="S11" i="7"/>
  <c r="S12" i="7"/>
  <c r="S13" i="7"/>
  <c r="S14" i="7"/>
  <c r="S15" i="7"/>
  <c r="S16" i="7"/>
  <c r="S17" i="7"/>
  <c r="S18" i="7"/>
  <c r="S19" i="7"/>
  <c r="S20" i="7"/>
  <c r="T4" i="7"/>
  <c r="S21" i="7"/>
  <c r="BR24" i="7"/>
  <c r="BQ23" i="7"/>
  <c r="BU23" i="7" s="1"/>
  <c r="BV23" i="7" s="1"/>
  <c r="AL23" i="7"/>
  <c r="BC22" i="7"/>
  <c r="AU22" i="7"/>
  <c r="AM22" i="7"/>
  <c r="BB22" i="7"/>
  <c r="AT22" i="7"/>
  <c r="BA22" i="7"/>
  <c r="AS22" i="7"/>
  <c r="AZ22" i="7"/>
  <c r="AR22" i="7"/>
  <c r="AY22" i="7"/>
  <c r="AQ22" i="7"/>
  <c r="BF22" i="7"/>
  <c r="AX22" i="7"/>
  <c r="AP22" i="7"/>
  <c r="BE22" i="7"/>
  <c r="AW22" i="7"/>
  <c r="AO22" i="7"/>
  <c r="BD22" i="7"/>
  <c r="AN22" i="7"/>
  <c r="AV22" i="7"/>
  <c r="BF5" i="7"/>
  <c r="BF6" i="7"/>
  <c r="BF7" i="7"/>
  <c r="BF8" i="7"/>
  <c r="BF9" i="7"/>
  <c r="BF10" i="7"/>
  <c r="BF11" i="7"/>
  <c r="BF12" i="7"/>
  <c r="BF13" i="7"/>
  <c r="BF14" i="7"/>
  <c r="BF15" i="7"/>
  <c r="BF16" i="7"/>
  <c r="BF17" i="7"/>
  <c r="BF18" i="7"/>
  <c r="BF19" i="7"/>
  <c r="BF20" i="7"/>
  <c r="R23" i="7"/>
  <c r="J23" i="7"/>
  <c r="P23" i="7"/>
  <c r="G23" i="7"/>
  <c r="N23" i="7"/>
  <c r="E23" i="7"/>
  <c r="L23" i="7"/>
  <c r="C23" i="7"/>
  <c r="K23" i="7"/>
  <c r="B23" i="7"/>
  <c r="O23" i="7"/>
  <c r="M23" i="7"/>
  <c r="H23" i="7"/>
  <c r="Q23" i="7"/>
  <c r="I23" i="7"/>
  <c r="F23" i="7"/>
  <c r="D23" i="7"/>
  <c r="S23" i="7"/>
  <c r="BG4" i="7"/>
  <c r="BG22" i="7" s="1"/>
  <c r="A24" i="7"/>
  <c r="AG24" i="7"/>
  <c r="AF24" i="7" s="1"/>
  <c r="AJ24" i="7" s="1"/>
  <c r="BW26" i="7" l="1"/>
  <c r="T5" i="7"/>
  <c r="T7" i="7"/>
  <c r="T6" i="7"/>
  <c r="T8" i="7"/>
  <c r="T9" i="7"/>
  <c r="T10" i="7"/>
  <c r="T11" i="7"/>
  <c r="T12" i="7"/>
  <c r="T13" i="7"/>
  <c r="T14" i="7"/>
  <c r="T15" i="7"/>
  <c r="T16" i="7"/>
  <c r="T17" i="7"/>
  <c r="T18" i="7"/>
  <c r="T19" i="7"/>
  <c r="T20" i="7"/>
  <c r="T21" i="7"/>
  <c r="T22" i="7"/>
  <c r="U4" i="7"/>
  <c r="U24" i="7" s="1"/>
  <c r="AL24" i="7"/>
  <c r="BE23" i="7"/>
  <c r="AW23" i="7"/>
  <c r="AO23" i="7"/>
  <c r="BD23" i="7"/>
  <c r="AV23" i="7"/>
  <c r="AN23" i="7"/>
  <c r="BC23" i="7"/>
  <c r="AU23" i="7"/>
  <c r="AM23" i="7"/>
  <c r="BB23" i="7"/>
  <c r="AT23" i="7"/>
  <c r="BA23" i="7"/>
  <c r="AS23" i="7"/>
  <c r="AZ23" i="7"/>
  <c r="AR23" i="7"/>
  <c r="BG23" i="7"/>
  <c r="AY23" i="7"/>
  <c r="AQ23" i="7"/>
  <c r="AP23" i="7"/>
  <c r="BF23" i="7"/>
  <c r="AX23" i="7"/>
  <c r="T24" i="7"/>
  <c r="L24" i="7"/>
  <c r="D24" i="7"/>
  <c r="R24" i="7"/>
  <c r="J24" i="7"/>
  <c r="B24" i="7"/>
  <c r="Q24" i="7"/>
  <c r="G24" i="7"/>
  <c r="O24" i="7"/>
  <c r="E24" i="7"/>
  <c r="M24" i="7"/>
  <c r="K24" i="7"/>
  <c r="C24" i="7"/>
  <c r="S24" i="7"/>
  <c r="P24" i="7"/>
  <c r="I24" i="7"/>
  <c r="H24" i="7"/>
  <c r="N24" i="7"/>
  <c r="F24" i="7"/>
  <c r="BG5" i="7"/>
  <c r="BG6" i="7"/>
  <c r="BG7" i="7"/>
  <c r="BG8" i="7"/>
  <c r="BG9" i="7"/>
  <c r="BG10" i="7"/>
  <c r="BG11" i="7"/>
  <c r="BG12" i="7"/>
  <c r="BG13" i="7"/>
  <c r="BG14" i="7"/>
  <c r="BG15" i="7"/>
  <c r="BG16" i="7"/>
  <c r="BG17" i="7"/>
  <c r="BG18" i="7"/>
  <c r="BG19" i="7"/>
  <c r="BG20" i="7"/>
  <c r="BG21" i="7"/>
  <c r="BR25" i="7"/>
  <c r="BQ24" i="7"/>
  <c r="BU24" i="7" s="1"/>
  <c r="BV24" i="7" s="1"/>
  <c r="T23" i="7"/>
  <c r="BH4" i="7"/>
  <c r="BH23" i="7" s="1"/>
  <c r="AG25" i="7"/>
  <c r="AF25" i="7" s="1"/>
  <c r="AJ25" i="7" s="1"/>
  <c r="A25" i="7"/>
  <c r="BW27" i="7" l="1"/>
  <c r="N25" i="7"/>
  <c r="F25" i="7"/>
  <c r="T25" i="7"/>
  <c r="L25" i="7"/>
  <c r="D25" i="7"/>
  <c r="S25" i="7"/>
  <c r="I25" i="7"/>
  <c r="Q25" i="7"/>
  <c r="G25" i="7"/>
  <c r="O25" i="7"/>
  <c r="C25" i="7"/>
  <c r="M25" i="7"/>
  <c r="B25" i="7"/>
  <c r="P25" i="7"/>
  <c r="J25" i="7"/>
  <c r="K25" i="7"/>
  <c r="R25" i="7"/>
  <c r="H25" i="7"/>
  <c r="E25" i="7"/>
  <c r="U25" i="7"/>
  <c r="BR26" i="7"/>
  <c r="BQ25" i="7"/>
  <c r="BU25" i="7" s="1"/>
  <c r="BV25" i="7" s="1"/>
  <c r="U5" i="7"/>
  <c r="U6" i="7"/>
  <c r="U7" i="7"/>
  <c r="U8" i="7"/>
  <c r="U9" i="7"/>
  <c r="U10" i="7"/>
  <c r="U11" i="7"/>
  <c r="U12" i="7"/>
  <c r="U13" i="7"/>
  <c r="U14" i="7"/>
  <c r="U15" i="7"/>
  <c r="U16" i="7"/>
  <c r="U17" i="7"/>
  <c r="U18" i="7"/>
  <c r="U19" i="7"/>
  <c r="U20" i="7"/>
  <c r="U21" i="7"/>
  <c r="U22" i="7"/>
  <c r="V4" i="7"/>
  <c r="V25" i="7" s="1"/>
  <c r="U23" i="7"/>
  <c r="BH5" i="7"/>
  <c r="BH6" i="7"/>
  <c r="BH7" i="7"/>
  <c r="BH8" i="7"/>
  <c r="BH9" i="7"/>
  <c r="BH10" i="7"/>
  <c r="BH11" i="7"/>
  <c r="BH12" i="7"/>
  <c r="BH13" i="7"/>
  <c r="BH14" i="7"/>
  <c r="BH15" i="7"/>
  <c r="BH16" i="7"/>
  <c r="BH17" i="7"/>
  <c r="BH18" i="7"/>
  <c r="BH19" i="7"/>
  <c r="BH20" i="7"/>
  <c r="BH21" i="7"/>
  <c r="BH22" i="7"/>
  <c r="AL25" i="7"/>
  <c r="BG24" i="7"/>
  <c r="AY24" i="7"/>
  <c r="AQ24" i="7"/>
  <c r="BF24" i="7"/>
  <c r="AX24" i="7"/>
  <c r="AP24" i="7"/>
  <c r="BE24" i="7"/>
  <c r="AW24" i="7"/>
  <c r="AO24" i="7"/>
  <c r="BD24" i="7"/>
  <c r="AV24" i="7"/>
  <c r="AN24" i="7"/>
  <c r="BC24" i="7"/>
  <c r="AU24" i="7"/>
  <c r="AM24" i="7"/>
  <c r="BB24" i="7"/>
  <c r="AT24" i="7"/>
  <c r="BI24" i="7"/>
  <c r="BA24" i="7"/>
  <c r="AS24" i="7"/>
  <c r="BH24" i="7"/>
  <c r="AR24" i="7"/>
  <c r="AZ24" i="7"/>
  <c r="A26" i="7"/>
  <c r="BI4" i="7"/>
  <c r="AG26" i="7"/>
  <c r="AF26" i="7" s="1"/>
  <c r="AJ26" i="7" s="1"/>
  <c r="BW28" i="7" l="1"/>
  <c r="BI5" i="7"/>
  <c r="BI6" i="7"/>
  <c r="BI7" i="7"/>
  <c r="BI8" i="7"/>
  <c r="BI9" i="7"/>
  <c r="BI10" i="7"/>
  <c r="BI11" i="7"/>
  <c r="BI12" i="7"/>
  <c r="BI13" i="7"/>
  <c r="BI14" i="7"/>
  <c r="BI15" i="7"/>
  <c r="BI16" i="7"/>
  <c r="BI17" i="7"/>
  <c r="BI18" i="7"/>
  <c r="BI19" i="7"/>
  <c r="BI20" i="7"/>
  <c r="BI21" i="7"/>
  <c r="BI22" i="7"/>
  <c r="BI23" i="7"/>
  <c r="AL26" i="7"/>
  <c r="BI25" i="7"/>
  <c r="BA25" i="7"/>
  <c r="AS25" i="7"/>
  <c r="BH25" i="7"/>
  <c r="AZ25" i="7"/>
  <c r="AR25" i="7"/>
  <c r="BG25" i="7"/>
  <c r="AY25" i="7"/>
  <c r="AQ25" i="7"/>
  <c r="BF25" i="7"/>
  <c r="AX25" i="7"/>
  <c r="AP25" i="7"/>
  <c r="BE25" i="7"/>
  <c r="AW25" i="7"/>
  <c r="AO25" i="7"/>
  <c r="BD25" i="7"/>
  <c r="AV25" i="7"/>
  <c r="AN25" i="7"/>
  <c r="BC25" i="7"/>
  <c r="AU25" i="7"/>
  <c r="AM25" i="7"/>
  <c r="AT25" i="7"/>
  <c r="BB25" i="7"/>
  <c r="P26" i="7"/>
  <c r="H26" i="7"/>
  <c r="V26" i="7"/>
  <c r="N26" i="7"/>
  <c r="F26" i="7"/>
  <c r="U26" i="7"/>
  <c r="K26" i="7"/>
  <c r="S26" i="7"/>
  <c r="I26" i="7"/>
  <c r="Q26" i="7"/>
  <c r="E26" i="7"/>
  <c r="O26" i="7"/>
  <c r="D26" i="7"/>
  <c r="G26" i="7"/>
  <c r="L26" i="7"/>
  <c r="J26" i="7"/>
  <c r="C26" i="7"/>
  <c r="B26" i="7"/>
  <c r="T26" i="7"/>
  <c r="M26" i="7"/>
  <c r="R26" i="7"/>
  <c r="BR27" i="7"/>
  <c r="BQ26" i="7"/>
  <c r="BU26" i="7" s="1"/>
  <c r="BV26" i="7" s="1"/>
  <c r="V5" i="7"/>
  <c r="V7" i="7"/>
  <c r="V6" i="7"/>
  <c r="V8" i="7"/>
  <c r="V9" i="7"/>
  <c r="V10" i="7"/>
  <c r="V11" i="7"/>
  <c r="V12" i="7"/>
  <c r="V13" i="7"/>
  <c r="V14" i="7"/>
  <c r="V15" i="7"/>
  <c r="V16" i="7"/>
  <c r="V17" i="7"/>
  <c r="V18" i="7"/>
  <c r="V19" i="7"/>
  <c r="V20" i="7"/>
  <c r="V21" i="7"/>
  <c r="V22" i="7"/>
  <c r="V23" i="7"/>
  <c r="V24" i="7"/>
  <c r="W4" i="7"/>
  <c r="A27" i="7"/>
  <c r="AG27" i="7"/>
  <c r="AF27" i="7" s="1"/>
  <c r="AJ27" i="7" s="1"/>
  <c r="BJ4" i="7"/>
  <c r="BJ25" i="7" s="1"/>
  <c r="BW29" i="7" l="1"/>
  <c r="AL27" i="7"/>
  <c r="BC26" i="7"/>
  <c r="AU26" i="7"/>
  <c r="AM26" i="7"/>
  <c r="BJ26" i="7"/>
  <c r="BB26" i="7"/>
  <c r="AT26" i="7"/>
  <c r="BI26" i="7"/>
  <c r="BA26" i="7"/>
  <c r="AS26" i="7"/>
  <c r="BH26" i="7"/>
  <c r="AZ26" i="7"/>
  <c r="AR26" i="7"/>
  <c r="BG26" i="7"/>
  <c r="AY26" i="7"/>
  <c r="AQ26" i="7"/>
  <c r="BF26" i="7"/>
  <c r="AX26" i="7"/>
  <c r="AP26" i="7"/>
  <c r="BE26" i="7"/>
  <c r="AW26" i="7"/>
  <c r="AO26" i="7"/>
  <c r="AV26" i="7"/>
  <c r="AN26" i="7"/>
  <c r="BD26" i="7"/>
  <c r="BR28" i="7"/>
  <c r="BQ27" i="7"/>
  <c r="BU27" i="7" s="1"/>
  <c r="BV27" i="7" s="1"/>
  <c r="R27" i="7"/>
  <c r="J27" i="7"/>
  <c r="B27" i="7"/>
  <c r="P27" i="7"/>
  <c r="H27" i="7"/>
  <c r="W27" i="7"/>
  <c r="M27" i="7"/>
  <c r="C27" i="7"/>
  <c r="U27" i="7"/>
  <c r="K27" i="7"/>
  <c r="S27" i="7"/>
  <c r="G27" i="7"/>
  <c r="Q27" i="7"/>
  <c r="F27" i="7"/>
  <c r="T27" i="7"/>
  <c r="O27" i="7"/>
  <c r="N27" i="7"/>
  <c r="D27" i="7"/>
  <c r="L27" i="7"/>
  <c r="I27" i="7"/>
  <c r="E27" i="7"/>
  <c r="V27" i="7"/>
  <c r="W5" i="7"/>
  <c r="W7" i="7"/>
  <c r="W6" i="7"/>
  <c r="W8" i="7"/>
  <c r="W9" i="7"/>
  <c r="W10" i="7"/>
  <c r="W11" i="7"/>
  <c r="W12" i="7"/>
  <c r="W13" i="7"/>
  <c r="W14" i="7"/>
  <c r="W15" i="7"/>
  <c r="W16" i="7"/>
  <c r="W17" i="7"/>
  <c r="W18" i="7"/>
  <c r="W19" i="7"/>
  <c r="W20" i="7"/>
  <c r="W21" i="7"/>
  <c r="W22" i="7"/>
  <c r="W23" i="7"/>
  <c r="W24" i="7"/>
  <c r="X4" i="7"/>
  <c r="W25" i="7"/>
  <c r="W26" i="7"/>
  <c r="BJ5" i="7"/>
  <c r="BJ6" i="7"/>
  <c r="BJ7" i="7"/>
  <c r="BJ8" i="7"/>
  <c r="BJ9" i="7"/>
  <c r="BJ10" i="7"/>
  <c r="BJ11" i="7"/>
  <c r="BJ12" i="7"/>
  <c r="BJ13" i="7"/>
  <c r="BJ14" i="7"/>
  <c r="BJ15" i="7"/>
  <c r="BJ16" i="7"/>
  <c r="BJ17" i="7"/>
  <c r="BJ18" i="7"/>
  <c r="BJ19" i="7"/>
  <c r="BJ20" i="7"/>
  <c r="BJ21" i="7"/>
  <c r="BJ22" i="7"/>
  <c r="BJ23" i="7"/>
  <c r="BJ24" i="7"/>
  <c r="AG28" i="7"/>
  <c r="AF28" i="7" s="1"/>
  <c r="AJ28" i="7" s="1"/>
  <c r="A28" i="7"/>
  <c r="BK4" i="7"/>
  <c r="BK26" i="7" s="1"/>
  <c r="BW30" i="7" l="1"/>
  <c r="T28" i="7"/>
  <c r="L28" i="7"/>
  <c r="D28" i="7"/>
  <c r="R28" i="7"/>
  <c r="J28" i="7"/>
  <c r="B28" i="7"/>
  <c r="O28" i="7"/>
  <c r="E28" i="7"/>
  <c r="X28" i="7"/>
  <c r="W28" i="7"/>
  <c r="M28" i="7"/>
  <c r="U28" i="7"/>
  <c r="I28" i="7"/>
  <c r="S28" i="7"/>
  <c r="H28" i="7"/>
  <c r="N28" i="7"/>
  <c r="K28" i="7"/>
  <c r="F28" i="7"/>
  <c r="G28" i="7"/>
  <c r="P28" i="7"/>
  <c r="C28" i="7"/>
  <c r="V28" i="7"/>
  <c r="Q28" i="7"/>
  <c r="X5" i="7"/>
  <c r="X7" i="7"/>
  <c r="X6" i="7"/>
  <c r="X8" i="7"/>
  <c r="X9" i="7"/>
  <c r="X10" i="7"/>
  <c r="X11" i="7"/>
  <c r="X12" i="7"/>
  <c r="X13" i="7"/>
  <c r="X14" i="7"/>
  <c r="X15" i="7"/>
  <c r="X16" i="7"/>
  <c r="X17" i="7"/>
  <c r="X18" i="7"/>
  <c r="X19" i="7"/>
  <c r="X20" i="7"/>
  <c r="X21" i="7"/>
  <c r="X22" i="7"/>
  <c r="X23" i="7"/>
  <c r="X24" i="7"/>
  <c r="X25" i="7"/>
  <c r="X26" i="7"/>
  <c r="Y4" i="7"/>
  <c r="AL28" i="7"/>
  <c r="BE27" i="7"/>
  <c r="AW27" i="7"/>
  <c r="AO27" i="7"/>
  <c r="BD27" i="7"/>
  <c r="AV27" i="7"/>
  <c r="AN27" i="7"/>
  <c r="BK27" i="7"/>
  <c r="BC27" i="7"/>
  <c r="AU27" i="7"/>
  <c r="AM27" i="7"/>
  <c r="BJ27" i="7"/>
  <c r="BB27" i="7"/>
  <c r="AT27" i="7"/>
  <c r="BI27" i="7"/>
  <c r="BA27" i="7"/>
  <c r="AS27" i="7"/>
  <c r="BH27" i="7"/>
  <c r="AZ27" i="7"/>
  <c r="AR27" i="7"/>
  <c r="BG27" i="7"/>
  <c r="AY27" i="7"/>
  <c r="AQ27" i="7"/>
  <c r="AX27" i="7"/>
  <c r="AP27" i="7"/>
  <c r="BF27" i="7"/>
  <c r="BK5" i="7"/>
  <c r="BK6" i="7"/>
  <c r="BK7" i="7"/>
  <c r="BK8" i="7"/>
  <c r="BK9" i="7"/>
  <c r="BK10" i="7"/>
  <c r="BK11" i="7"/>
  <c r="BK12" i="7"/>
  <c r="BK13" i="7"/>
  <c r="BK14" i="7"/>
  <c r="BK15" i="7"/>
  <c r="BK16" i="7"/>
  <c r="BK17" i="7"/>
  <c r="BK18" i="7"/>
  <c r="BK19" i="7"/>
  <c r="BK20" i="7"/>
  <c r="BK21" i="7"/>
  <c r="BK22" i="7"/>
  <c r="BK23" i="7"/>
  <c r="BK24" i="7"/>
  <c r="BK25" i="7"/>
  <c r="BR29" i="7"/>
  <c r="BQ28" i="7"/>
  <c r="BU28" i="7" s="1"/>
  <c r="BV28" i="7" s="1"/>
  <c r="X27" i="7"/>
  <c r="BL4" i="7"/>
  <c r="BL27" i="7" s="1"/>
  <c r="AG29" i="7"/>
  <c r="AF29" i="7" s="1"/>
  <c r="AJ29" i="7" s="1"/>
  <c r="A29" i="7"/>
  <c r="BW31" i="7" l="1"/>
  <c r="Y5" i="7"/>
  <c r="Y7" i="7"/>
  <c r="Y6" i="7"/>
  <c r="Y8" i="7"/>
  <c r="Y9" i="7"/>
  <c r="Y10" i="7"/>
  <c r="Y11" i="7"/>
  <c r="Y12" i="7"/>
  <c r="Y13" i="7"/>
  <c r="Y14" i="7"/>
  <c r="Y15" i="7"/>
  <c r="Y16" i="7"/>
  <c r="Y17" i="7"/>
  <c r="Y18" i="7"/>
  <c r="Y19" i="7"/>
  <c r="Y20" i="7"/>
  <c r="Y21" i="7"/>
  <c r="Y22" i="7"/>
  <c r="Y23" i="7"/>
  <c r="Y24" i="7"/>
  <c r="Y25" i="7"/>
  <c r="Y26" i="7"/>
  <c r="Z4" i="7"/>
  <c r="Y27" i="7"/>
  <c r="Y28" i="7"/>
  <c r="V29" i="7"/>
  <c r="N29" i="7"/>
  <c r="F29" i="7"/>
  <c r="T29" i="7"/>
  <c r="L29" i="7"/>
  <c r="D29" i="7"/>
  <c r="Q29" i="7"/>
  <c r="G29" i="7"/>
  <c r="Z29" i="7"/>
  <c r="E29" i="7"/>
  <c r="P29" i="7"/>
  <c r="Y29" i="7"/>
  <c r="O29" i="7"/>
  <c r="C29" i="7"/>
  <c r="W29" i="7"/>
  <c r="K29" i="7"/>
  <c r="U29" i="7"/>
  <c r="J29" i="7"/>
  <c r="I29" i="7"/>
  <c r="H29" i="7"/>
  <c r="B29" i="7"/>
  <c r="X29" i="7"/>
  <c r="R29" i="7"/>
  <c r="M29" i="7"/>
  <c r="S29" i="7"/>
  <c r="BL5" i="7"/>
  <c r="BL6" i="7"/>
  <c r="BL7" i="7"/>
  <c r="BL8" i="7"/>
  <c r="BL9" i="7"/>
  <c r="BL10" i="7"/>
  <c r="BL11" i="7"/>
  <c r="BL12" i="7"/>
  <c r="BL13" i="7"/>
  <c r="BL14" i="7"/>
  <c r="BL15" i="7"/>
  <c r="BL16" i="7"/>
  <c r="BL17" i="7"/>
  <c r="BL18" i="7"/>
  <c r="BL19" i="7"/>
  <c r="BL20" i="7"/>
  <c r="BL21" i="7"/>
  <c r="BL22" i="7"/>
  <c r="BL23" i="7"/>
  <c r="BL24" i="7"/>
  <c r="BL25" i="7"/>
  <c r="BL26" i="7"/>
  <c r="AL29" i="7"/>
  <c r="BG28" i="7"/>
  <c r="AY28" i="7"/>
  <c r="AQ28" i="7"/>
  <c r="BF28" i="7"/>
  <c r="AX28" i="7"/>
  <c r="AP28" i="7"/>
  <c r="BE28" i="7"/>
  <c r="AW28" i="7"/>
  <c r="AO28" i="7"/>
  <c r="BL28" i="7"/>
  <c r="BD28" i="7"/>
  <c r="AV28" i="7"/>
  <c r="AN28" i="7"/>
  <c r="BK28" i="7"/>
  <c r="BC28" i="7"/>
  <c r="AU28" i="7"/>
  <c r="AM28" i="7"/>
  <c r="BJ28" i="7"/>
  <c r="BB28" i="7"/>
  <c r="AT28" i="7"/>
  <c r="BI28" i="7"/>
  <c r="BA28" i="7"/>
  <c r="AS28" i="7"/>
  <c r="AZ28" i="7"/>
  <c r="AR28" i="7"/>
  <c r="BH28" i="7"/>
  <c r="BR30" i="7"/>
  <c r="BQ29" i="7"/>
  <c r="BU29" i="7" s="1"/>
  <c r="BV29" i="7" s="1"/>
  <c r="AG30" i="7"/>
  <c r="AF30" i="7" s="1"/>
  <c r="AJ30" i="7" s="1"/>
  <c r="BM4" i="7"/>
  <c r="A30" i="7"/>
  <c r="BW32" i="7" l="1"/>
  <c r="BM5" i="7"/>
  <c r="BM6" i="7"/>
  <c r="BM7" i="7"/>
  <c r="BM8" i="7"/>
  <c r="BM9" i="7"/>
  <c r="BM10" i="7"/>
  <c r="BM11" i="7"/>
  <c r="BM12" i="7"/>
  <c r="BM13" i="7"/>
  <c r="BM14" i="7"/>
  <c r="BM15" i="7"/>
  <c r="BM16" i="7"/>
  <c r="BM17" i="7"/>
  <c r="BM18" i="7"/>
  <c r="BM19" i="7"/>
  <c r="BM20" i="7"/>
  <c r="BM21" i="7"/>
  <c r="BM22" i="7"/>
  <c r="BM23" i="7"/>
  <c r="BM24" i="7"/>
  <c r="BM25" i="7"/>
  <c r="BM26" i="7"/>
  <c r="BM27" i="7"/>
  <c r="BM28" i="7"/>
  <c r="AL30" i="7"/>
  <c r="BI29" i="7"/>
  <c r="BA29" i="7"/>
  <c r="AS29" i="7"/>
  <c r="BH29" i="7"/>
  <c r="AZ29" i="7"/>
  <c r="AR29" i="7"/>
  <c r="BG29" i="7"/>
  <c r="AY29" i="7"/>
  <c r="AQ29" i="7"/>
  <c r="BF29" i="7"/>
  <c r="AX29" i="7"/>
  <c r="AP29" i="7"/>
  <c r="BM29" i="7"/>
  <c r="BE29" i="7"/>
  <c r="AW29" i="7"/>
  <c r="AO29" i="7"/>
  <c r="BL29" i="7"/>
  <c r="BD29" i="7"/>
  <c r="AV29" i="7"/>
  <c r="AN29" i="7"/>
  <c r="BK29" i="7"/>
  <c r="BC29" i="7"/>
  <c r="AU29" i="7"/>
  <c r="AM29" i="7"/>
  <c r="BB29" i="7"/>
  <c r="AT29" i="7"/>
  <c r="BJ29" i="7"/>
  <c r="BR31" i="7"/>
  <c r="BQ30" i="7"/>
  <c r="BU30" i="7" s="1"/>
  <c r="BV30" i="7" s="1"/>
  <c r="Z5" i="7"/>
  <c r="Z7" i="7"/>
  <c r="Z6" i="7"/>
  <c r="Z8" i="7"/>
  <c r="Z9" i="7"/>
  <c r="Z10" i="7"/>
  <c r="Z11" i="7"/>
  <c r="Z12" i="7"/>
  <c r="Z13" i="7"/>
  <c r="Z14" i="7"/>
  <c r="Z15" i="7"/>
  <c r="Z16" i="7"/>
  <c r="Z17" i="7"/>
  <c r="Z18" i="7"/>
  <c r="Z19" i="7"/>
  <c r="Z20" i="7"/>
  <c r="Z21" i="7"/>
  <c r="Z22" i="7"/>
  <c r="Z23" i="7"/>
  <c r="Z24" i="7"/>
  <c r="Z25" i="7"/>
  <c r="Z26" i="7"/>
  <c r="Z27" i="7"/>
  <c r="Z28" i="7"/>
  <c r="AA4" i="7"/>
  <c r="AA30" i="7" s="1"/>
  <c r="X30" i="7"/>
  <c r="P30" i="7"/>
  <c r="H30" i="7"/>
  <c r="V30" i="7"/>
  <c r="N30" i="7"/>
  <c r="F30" i="7"/>
  <c r="S30" i="7"/>
  <c r="I30" i="7"/>
  <c r="G30" i="7"/>
  <c r="R30" i="7"/>
  <c r="Q30" i="7"/>
  <c r="E30" i="7"/>
  <c r="Y30" i="7"/>
  <c r="M30" i="7"/>
  <c r="C30" i="7"/>
  <c r="W30" i="7"/>
  <c r="L30" i="7"/>
  <c r="B30" i="7"/>
  <c r="J30" i="7"/>
  <c r="D30" i="7"/>
  <c r="Z30" i="7"/>
  <c r="U30" i="7"/>
  <c r="T30" i="7"/>
  <c r="O30" i="7"/>
  <c r="K30" i="7"/>
  <c r="A31" i="7"/>
  <c r="AG31" i="7"/>
  <c r="AF31" i="7" s="1"/>
  <c r="AJ31" i="7" s="1"/>
  <c r="BN4" i="7"/>
  <c r="BN29" i="7" s="1"/>
  <c r="BW33" i="7" l="1"/>
  <c r="Z31" i="7"/>
  <c r="R31" i="7"/>
  <c r="J31" i="7"/>
  <c r="B31" i="7"/>
  <c r="X31" i="7"/>
  <c r="P31" i="7"/>
  <c r="H31" i="7"/>
  <c r="U31" i="7"/>
  <c r="K31" i="7"/>
  <c r="T31" i="7"/>
  <c r="I31" i="7"/>
  <c r="S31" i="7"/>
  <c r="G31" i="7"/>
  <c r="AA31" i="7"/>
  <c r="O31" i="7"/>
  <c r="E31" i="7"/>
  <c r="Y31" i="7"/>
  <c r="N31" i="7"/>
  <c r="D31" i="7"/>
  <c r="F31" i="7"/>
  <c r="C31" i="7"/>
  <c r="W31" i="7"/>
  <c r="L31" i="7"/>
  <c r="V31" i="7"/>
  <c r="M31" i="7"/>
  <c r="Q31" i="7"/>
  <c r="AL31" i="7"/>
  <c r="BI30" i="7"/>
  <c r="BN30" i="7"/>
  <c r="BM30" i="7"/>
  <c r="BL30" i="7"/>
  <c r="BC30" i="7"/>
  <c r="AU30" i="7"/>
  <c r="AM30" i="7"/>
  <c r="BK30" i="7"/>
  <c r="BB30" i="7"/>
  <c r="AT30" i="7"/>
  <c r="BJ30" i="7"/>
  <c r="BA30" i="7"/>
  <c r="AS30" i="7"/>
  <c r="BH30" i="7"/>
  <c r="AZ30" i="7"/>
  <c r="AR30" i="7"/>
  <c r="BG30" i="7"/>
  <c r="AY30" i="7"/>
  <c r="AQ30" i="7"/>
  <c r="BF30" i="7"/>
  <c r="AX30" i="7"/>
  <c r="AP30" i="7"/>
  <c r="BE30" i="7"/>
  <c r="AW30" i="7"/>
  <c r="AO30" i="7"/>
  <c r="BD30" i="7"/>
  <c r="AV30" i="7"/>
  <c r="AN30" i="7"/>
  <c r="BR32" i="7"/>
  <c r="BQ31" i="7"/>
  <c r="BU31" i="7" s="1"/>
  <c r="BV31" i="7" s="1"/>
  <c r="AA5" i="7"/>
  <c r="AA7" i="7"/>
  <c r="AA6" i="7"/>
  <c r="AA8" i="7"/>
  <c r="AA9" i="7"/>
  <c r="AA10" i="7"/>
  <c r="AA11" i="7"/>
  <c r="AA12" i="7"/>
  <c r="AA13" i="7"/>
  <c r="AA14" i="7"/>
  <c r="AA15" i="7"/>
  <c r="AA16" i="7"/>
  <c r="AA17" i="7"/>
  <c r="AA18" i="7"/>
  <c r="AA19" i="7"/>
  <c r="AA20" i="7"/>
  <c r="AA21" i="7"/>
  <c r="AA22" i="7"/>
  <c r="AA23" i="7"/>
  <c r="AA24" i="7"/>
  <c r="AA25" i="7"/>
  <c r="AA26" i="7"/>
  <c r="AA27" i="7"/>
  <c r="AA28" i="7"/>
  <c r="AB4" i="7"/>
  <c r="AA29" i="7"/>
  <c r="BN5" i="7"/>
  <c r="BN6" i="7"/>
  <c r="BN7" i="7"/>
  <c r="BN8" i="7"/>
  <c r="BN9" i="7"/>
  <c r="BN10" i="7"/>
  <c r="BN11" i="7"/>
  <c r="BN12" i="7"/>
  <c r="BN13" i="7"/>
  <c r="BN14" i="7"/>
  <c r="BN15" i="7"/>
  <c r="BN16" i="7"/>
  <c r="BN17" i="7"/>
  <c r="BN18" i="7"/>
  <c r="BN19" i="7"/>
  <c r="BN20" i="7"/>
  <c r="BN21" i="7"/>
  <c r="BN22" i="7"/>
  <c r="BN23" i="7"/>
  <c r="BN24" i="7"/>
  <c r="BN25" i="7"/>
  <c r="BN26" i="7"/>
  <c r="BN27" i="7"/>
  <c r="BN28" i="7"/>
  <c r="AG32" i="7"/>
  <c r="AF32" i="7" s="1"/>
  <c r="AJ32" i="7" s="1"/>
  <c r="A32" i="7"/>
  <c r="BO4" i="7"/>
  <c r="BO30" i="7" s="1"/>
  <c r="BW34" i="7" l="1"/>
  <c r="AB5" i="7"/>
  <c r="AB7" i="7"/>
  <c r="AB6" i="7"/>
  <c r="AB8" i="7"/>
  <c r="AB9" i="7"/>
  <c r="AB10" i="7"/>
  <c r="AB11" i="7"/>
  <c r="AB12" i="7"/>
  <c r="AB13" i="7"/>
  <c r="AB14" i="7"/>
  <c r="AB15" i="7"/>
  <c r="AB16" i="7"/>
  <c r="AB17" i="7"/>
  <c r="AB18" i="7"/>
  <c r="AB19" i="7"/>
  <c r="AB20" i="7"/>
  <c r="AB21" i="7"/>
  <c r="AB22" i="7"/>
  <c r="AB23" i="7"/>
  <c r="AB24" i="7"/>
  <c r="AB25" i="7"/>
  <c r="AB26" i="7"/>
  <c r="AB27" i="7"/>
  <c r="AB28" i="7"/>
  <c r="AB29" i="7"/>
  <c r="AB30" i="7"/>
  <c r="AC4" i="7"/>
  <c r="AB31" i="7"/>
  <c r="AL32" i="7"/>
  <c r="BK31" i="7"/>
  <c r="BC31" i="7"/>
  <c r="AU31" i="7"/>
  <c r="AM31" i="7"/>
  <c r="BJ31" i="7"/>
  <c r="BB31" i="7"/>
  <c r="AT31" i="7"/>
  <c r="BI31" i="7"/>
  <c r="BA31" i="7"/>
  <c r="AS31" i="7"/>
  <c r="BH31" i="7"/>
  <c r="AZ31" i="7"/>
  <c r="AR31" i="7"/>
  <c r="BO31" i="7"/>
  <c r="BG31" i="7"/>
  <c r="AY31" i="7"/>
  <c r="AQ31" i="7"/>
  <c r="BN31" i="7"/>
  <c r="BF31" i="7"/>
  <c r="AX31" i="7"/>
  <c r="AP31" i="7"/>
  <c r="BM31" i="7"/>
  <c r="BL31" i="7"/>
  <c r="BE31" i="7"/>
  <c r="BD31" i="7"/>
  <c r="AW31" i="7"/>
  <c r="AV31" i="7"/>
  <c r="AO31" i="7"/>
  <c r="AN31" i="7"/>
  <c r="BR33" i="7"/>
  <c r="BQ32" i="7"/>
  <c r="BU32" i="7" s="1"/>
  <c r="BV32" i="7" s="1"/>
  <c r="BO5" i="7"/>
  <c r="BO6" i="7"/>
  <c r="BO7" i="7"/>
  <c r="BO8" i="7"/>
  <c r="BO9" i="7"/>
  <c r="BO10" i="7"/>
  <c r="BO11" i="7"/>
  <c r="BO12" i="7"/>
  <c r="BO13" i="7"/>
  <c r="BO14" i="7"/>
  <c r="BO15" i="7"/>
  <c r="BO16" i="7"/>
  <c r="BO17" i="7"/>
  <c r="BO18" i="7"/>
  <c r="BO19" i="7"/>
  <c r="BO20" i="7"/>
  <c r="BO21" i="7"/>
  <c r="BO22" i="7"/>
  <c r="BO23" i="7"/>
  <c r="BO24" i="7"/>
  <c r="BO25" i="7"/>
  <c r="BO26" i="7"/>
  <c r="BO27" i="7"/>
  <c r="BO28" i="7"/>
  <c r="BO29" i="7"/>
  <c r="AB32" i="7"/>
  <c r="T32" i="7"/>
  <c r="L32" i="7"/>
  <c r="D32" i="7"/>
  <c r="Z32" i="7"/>
  <c r="R32" i="7"/>
  <c r="J32" i="7"/>
  <c r="B32" i="7"/>
  <c r="X32" i="7"/>
  <c r="W32" i="7"/>
  <c r="O32" i="7"/>
  <c r="AC32" i="7"/>
  <c r="N32" i="7"/>
  <c r="C32" i="7"/>
  <c r="AA32" i="7"/>
  <c r="M32" i="7"/>
  <c r="K32" i="7"/>
  <c r="Y32" i="7"/>
  <c r="V32" i="7"/>
  <c r="I32" i="7"/>
  <c r="S32" i="7"/>
  <c r="G32" i="7"/>
  <c r="Q32" i="7"/>
  <c r="F32" i="7"/>
  <c r="H32" i="7"/>
  <c r="E32" i="7"/>
  <c r="P32" i="7"/>
  <c r="U32" i="7"/>
  <c r="A33" i="7"/>
  <c r="BP4" i="7"/>
  <c r="BP31" i="7" s="1"/>
  <c r="AG33" i="7"/>
  <c r="AF33" i="7" s="1"/>
  <c r="AJ33" i="7" s="1"/>
  <c r="BW35" i="7" l="1"/>
  <c r="AC5" i="7"/>
  <c r="AC7" i="7"/>
  <c r="AC6" i="7"/>
  <c r="AC8" i="7"/>
  <c r="AC9" i="7"/>
  <c r="AC10" i="7"/>
  <c r="AC11" i="7"/>
  <c r="AC12" i="7"/>
  <c r="AC13" i="7"/>
  <c r="AC14" i="7"/>
  <c r="AC15" i="7"/>
  <c r="AC16" i="7"/>
  <c r="AC17" i="7"/>
  <c r="AC18" i="7"/>
  <c r="AC19" i="7"/>
  <c r="AC20" i="7"/>
  <c r="AC21" i="7"/>
  <c r="AC22" i="7"/>
  <c r="AC23" i="7"/>
  <c r="AC24" i="7"/>
  <c r="AC25" i="7"/>
  <c r="AC26" i="7"/>
  <c r="AC27" i="7"/>
  <c r="AC28" i="7"/>
  <c r="AC29" i="7"/>
  <c r="AC30" i="7"/>
  <c r="AC31" i="7"/>
  <c r="AD4" i="7"/>
  <c r="V33" i="7"/>
  <c r="N33" i="7"/>
  <c r="F33" i="7"/>
  <c r="AB33" i="7"/>
  <c r="T33" i="7"/>
  <c r="L33" i="7"/>
  <c r="D33" i="7"/>
  <c r="Z33" i="7"/>
  <c r="R33" i="7"/>
  <c r="J33" i="7"/>
  <c r="B33" i="7"/>
  <c r="Y33" i="7"/>
  <c r="Q33" i="7"/>
  <c r="I33" i="7"/>
  <c r="O33" i="7"/>
  <c r="AC33" i="7"/>
  <c r="M33" i="7"/>
  <c r="K33" i="7"/>
  <c r="AA33" i="7"/>
  <c r="X33" i="7"/>
  <c r="H33" i="7"/>
  <c r="U33" i="7"/>
  <c r="E33" i="7"/>
  <c r="S33" i="7"/>
  <c r="C33" i="7"/>
  <c r="P33" i="7"/>
  <c r="W33" i="7"/>
  <c r="G33" i="7"/>
  <c r="AL33" i="7"/>
  <c r="BM32" i="7"/>
  <c r="BE32" i="7"/>
  <c r="AW32" i="7"/>
  <c r="AO32" i="7"/>
  <c r="BL32" i="7"/>
  <c r="BD32" i="7"/>
  <c r="AV32" i="7"/>
  <c r="AN32" i="7"/>
  <c r="BK32" i="7"/>
  <c r="BC32" i="7"/>
  <c r="AU32" i="7"/>
  <c r="AM32" i="7"/>
  <c r="BJ32" i="7"/>
  <c r="BB32" i="7"/>
  <c r="AT32" i="7"/>
  <c r="BI32" i="7"/>
  <c r="BA32" i="7"/>
  <c r="AS32" i="7"/>
  <c r="BP32" i="7"/>
  <c r="BH32" i="7"/>
  <c r="AZ32" i="7"/>
  <c r="AR32" i="7"/>
  <c r="BO32" i="7"/>
  <c r="BN32" i="7"/>
  <c r="BG32" i="7"/>
  <c r="BF32" i="7"/>
  <c r="AY32" i="7"/>
  <c r="AX32" i="7"/>
  <c r="AQ32" i="7"/>
  <c r="AP32" i="7"/>
  <c r="BR34" i="7"/>
  <c r="BQ33" i="7"/>
  <c r="BU33" i="7" s="1"/>
  <c r="BV33" i="7" s="1"/>
  <c r="BP5" i="7"/>
  <c r="BP6" i="7"/>
  <c r="BP7" i="7"/>
  <c r="BP8" i="7"/>
  <c r="BP9" i="7"/>
  <c r="BP10" i="7"/>
  <c r="BP11" i="7"/>
  <c r="BP12" i="7"/>
  <c r="BP13" i="7"/>
  <c r="BP14" i="7"/>
  <c r="BP15" i="7"/>
  <c r="BP16" i="7"/>
  <c r="BP17" i="7"/>
  <c r="BP18" i="7"/>
  <c r="BP19" i="7"/>
  <c r="BP20" i="7"/>
  <c r="BP21" i="7"/>
  <c r="BP22" i="7"/>
  <c r="BP23" i="7"/>
  <c r="BP24" i="7"/>
  <c r="BP25" i="7"/>
  <c r="BP26" i="7"/>
  <c r="BP27" i="7"/>
  <c r="BP28" i="7"/>
  <c r="BP29" i="7"/>
  <c r="BP30" i="7"/>
  <c r="AG34" i="7"/>
  <c r="AF34" i="7" s="1"/>
  <c r="AJ34" i="7" s="1"/>
  <c r="A34" i="7"/>
  <c r="BW36" i="7" l="1"/>
  <c r="X34" i="7"/>
  <c r="P34" i="7"/>
  <c r="H34" i="7"/>
  <c r="AD34" i="7"/>
  <c r="V34" i="7"/>
  <c r="N34" i="7"/>
  <c r="F34" i="7"/>
  <c r="AB34" i="7"/>
  <c r="T34" i="7"/>
  <c r="L34" i="7"/>
  <c r="D34" i="7"/>
  <c r="AA34" i="7"/>
  <c r="S34" i="7"/>
  <c r="K34" i="7"/>
  <c r="C34" i="7"/>
  <c r="Q34" i="7"/>
  <c r="O34" i="7"/>
  <c r="AC34" i="7"/>
  <c r="M34" i="7"/>
  <c r="Z34" i="7"/>
  <c r="J34" i="7"/>
  <c r="W34" i="7"/>
  <c r="G34" i="7"/>
  <c r="U34" i="7"/>
  <c r="E34" i="7"/>
  <c r="B34" i="7"/>
  <c r="Y34" i="7"/>
  <c r="R34" i="7"/>
  <c r="I34" i="7"/>
  <c r="BR35" i="7"/>
  <c r="BQ34" i="7"/>
  <c r="BU34" i="7" s="1"/>
  <c r="BV34" i="7" s="1"/>
  <c r="AL34" i="7"/>
  <c r="BO33" i="7"/>
  <c r="BG33" i="7"/>
  <c r="AY33" i="7"/>
  <c r="AQ33" i="7"/>
  <c r="BN33" i="7"/>
  <c r="BF33" i="7"/>
  <c r="AX33" i="7"/>
  <c r="AP33" i="7"/>
  <c r="BM33" i="7"/>
  <c r="BE33" i="7"/>
  <c r="AW33" i="7"/>
  <c r="AO33" i="7"/>
  <c r="BL33" i="7"/>
  <c r="BD33" i="7"/>
  <c r="AV33" i="7"/>
  <c r="AN33" i="7"/>
  <c r="BK33" i="7"/>
  <c r="BC33" i="7"/>
  <c r="AU33" i="7"/>
  <c r="AM33" i="7"/>
  <c r="BJ33" i="7"/>
  <c r="BB33" i="7"/>
  <c r="AT33" i="7"/>
  <c r="BP33" i="7"/>
  <c r="BI33" i="7"/>
  <c r="BH33" i="7"/>
  <c r="BA33" i="7"/>
  <c r="AZ33" i="7"/>
  <c r="AS33" i="7"/>
  <c r="AR33" i="7"/>
  <c r="AD5" i="7"/>
  <c r="AD7" i="7"/>
  <c r="AD6" i="7"/>
  <c r="AD8" i="7"/>
  <c r="AD9" i="7"/>
  <c r="AD10" i="7"/>
  <c r="AD11" i="7"/>
  <c r="AD12" i="7"/>
  <c r="AD13" i="7"/>
  <c r="AD14" i="7"/>
  <c r="AD15" i="7"/>
  <c r="AD16" i="7"/>
  <c r="AD17" i="7"/>
  <c r="AD18" i="7"/>
  <c r="AD19" i="7"/>
  <c r="AD20" i="7"/>
  <c r="AD21" i="7"/>
  <c r="AD22" i="7"/>
  <c r="AD23" i="7"/>
  <c r="AD24" i="7"/>
  <c r="AD25" i="7"/>
  <c r="AD26" i="7"/>
  <c r="AD27" i="7"/>
  <c r="AD28" i="7"/>
  <c r="AD29" i="7"/>
  <c r="AD30" i="7"/>
  <c r="AD31" i="7"/>
  <c r="AD32" i="7"/>
  <c r="AE4" i="7"/>
  <c r="AD33" i="7"/>
  <c r="A35" i="7"/>
  <c r="AG35" i="7"/>
  <c r="AF35" i="7" s="1"/>
  <c r="AJ35" i="7" s="1"/>
  <c r="BW37" i="7" l="1"/>
  <c r="AE5" i="7"/>
  <c r="AE7" i="7"/>
  <c r="AE6" i="7"/>
  <c r="AE8" i="7"/>
  <c r="AE9" i="7"/>
  <c r="AE10" i="7"/>
  <c r="AE11" i="7"/>
  <c r="AE12" i="7"/>
  <c r="AE13" i="7"/>
  <c r="AE14" i="7"/>
  <c r="AE15" i="7"/>
  <c r="AE16" i="7"/>
  <c r="AE17" i="7"/>
  <c r="AE18" i="7"/>
  <c r="AE19" i="7"/>
  <c r="AE20" i="7"/>
  <c r="AE21" i="7"/>
  <c r="AE22" i="7"/>
  <c r="AE23" i="7"/>
  <c r="AE24" i="7"/>
  <c r="AE25" i="7"/>
  <c r="AE26" i="7"/>
  <c r="AE27" i="7"/>
  <c r="AE28" i="7"/>
  <c r="AE29" i="7"/>
  <c r="AE30" i="7"/>
  <c r="AE31" i="7"/>
  <c r="AE32" i="7"/>
  <c r="AE33" i="7"/>
  <c r="AL35" i="7"/>
  <c r="BI34" i="7"/>
  <c r="BA34" i="7"/>
  <c r="AS34" i="7"/>
  <c r="BP34" i="7"/>
  <c r="BH34" i="7"/>
  <c r="AZ34" i="7"/>
  <c r="AR34" i="7"/>
  <c r="BO34" i="7"/>
  <c r="BG34" i="7"/>
  <c r="AY34" i="7"/>
  <c r="AQ34" i="7"/>
  <c r="BN34" i="7"/>
  <c r="BF34" i="7"/>
  <c r="AX34" i="7"/>
  <c r="AP34" i="7"/>
  <c r="BM34" i="7"/>
  <c r="BE34" i="7"/>
  <c r="AW34" i="7"/>
  <c r="AO34" i="7"/>
  <c r="BL34" i="7"/>
  <c r="BD34" i="7"/>
  <c r="AV34" i="7"/>
  <c r="AN34" i="7"/>
  <c r="AM34" i="7"/>
  <c r="BK34" i="7"/>
  <c r="BJ34" i="7"/>
  <c r="BC34" i="7"/>
  <c r="BB34" i="7"/>
  <c r="AU34" i="7"/>
  <c r="AT34" i="7"/>
  <c r="AE34" i="7"/>
  <c r="Z35" i="7"/>
  <c r="R35" i="7"/>
  <c r="J35" i="7"/>
  <c r="B35" i="7"/>
  <c r="X35" i="7"/>
  <c r="P35" i="7"/>
  <c r="H35" i="7"/>
  <c r="AD35" i="7"/>
  <c r="V35" i="7"/>
  <c r="N35" i="7"/>
  <c r="F35" i="7"/>
  <c r="AC35" i="7"/>
  <c r="U35" i="7"/>
  <c r="M35" i="7"/>
  <c r="E35" i="7"/>
  <c r="S35" i="7"/>
  <c r="C35" i="7"/>
  <c r="Q35" i="7"/>
  <c r="AE35" i="7"/>
  <c r="O35" i="7"/>
  <c r="AB35" i="7"/>
  <c r="L35" i="7"/>
  <c r="Y35" i="7"/>
  <c r="I35" i="7"/>
  <c r="W35" i="7"/>
  <c r="G35" i="7"/>
  <c r="AA35" i="7"/>
  <c r="T35" i="7"/>
  <c r="K35" i="7"/>
  <c r="D35" i="7"/>
  <c r="BR36" i="7"/>
  <c r="BQ35" i="7"/>
  <c r="BU35" i="7" s="1"/>
  <c r="BV35" i="7" s="1"/>
  <c r="AG36" i="7"/>
  <c r="AF36" i="7" s="1"/>
  <c r="AJ36" i="7" s="1"/>
  <c r="A36" i="7"/>
  <c r="BW38" i="7" l="1"/>
  <c r="AB36" i="7"/>
  <c r="T36" i="7"/>
  <c r="L36" i="7"/>
  <c r="D36" i="7"/>
  <c r="Z36" i="7"/>
  <c r="R36" i="7"/>
  <c r="J36" i="7"/>
  <c r="B36" i="7"/>
  <c r="X36" i="7"/>
  <c r="P36" i="7"/>
  <c r="H36" i="7"/>
  <c r="AE36" i="7"/>
  <c r="W36" i="7"/>
  <c r="O36" i="7"/>
  <c r="G36" i="7"/>
  <c r="U36" i="7"/>
  <c r="E36" i="7"/>
  <c r="S36" i="7"/>
  <c r="C36" i="7"/>
  <c r="Q36" i="7"/>
  <c r="AD36" i="7"/>
  <c r="N36" i="7"/>
  <c r="AA36" i="7"/>
  <c r="K36" i="7"/>
  <c r="Y36" i="7"/>
  <c r="I36" i="7"/>
  <c r="M36" i="7"/>
  <c r="F36" i="7"/>
  <c r="V36" i="7"/>
  <c r="AC36" i="7"/>
  <c r="AL36" i="7"/>
  <c r="BK35" i="7"/>
  <c r="BC35" i="7"/>
  <c r="AU35" i="7"/>
  <c r="AM35" i="7"/>
  <c r="BJ35" i="7"/>
  <c r="BB35" i="7"/>
  <c r="AT35" i="7"/>
  <c r="BI35" i="7"/>
  <c r="BA35" i="7"/>
  <c r="AS35" i="7"/>
  <c r="BP35" i="7"/>
  <c r="BH35" i="7"/>
  <c r="AZ35" i="7"/>
  <c r="AR35" i="7"/>
  <c r="BO35" i="7"/>
  <c r="BG35" i="7"/>
  <c r="AY35" i="7"/>
  <c r="AQ35" i="7"/>
  <c r="BN35" i="7"/>
  <c r="BF35" i="7"/>
  <c r="AX35" i="7"/>
  <c r="AP35" i="7"/>
  <c r="AO35" i="7"/>
  <c r="AN35" i="7"/>
  <c r="BM35" i="7"/>
  <c r="BL35" i="7"/>
  <c r="BE35" i="7"/>
  <c r="BD35" i="7"/>
  <c r="AW35" i="7"/>
  <c r="AV35" i="7"/>
  <c r="BR37" i="7"/>
  <c r="BQ36" i="7"/>
  <c r="BU36" i="7" s="1"/>
  <c r="BV36" i="7" s="1"/>
  <c r="AG37" i="7"/>
  <c r="AF37" i="7" s="1"/>
  <c r="AJ37" i="7" s="1"/>
  <c r="A37" i="7"/>
  <c r="BW39" i="7" l="1"/>
  <c r="AD37" i="7"/>
  <c r="V37" i="7"/>
  <c r="N37" i="7"/>
  <c r="F37" i="7"/>
  <c r="AB37" i="7"/>
  <c r="T37" i="7"/>
  <c r="L37" i="7"/>
  <c r="D37" i="7"/>
  <c r="Z37" i="7"/>
  <c r="R37" i="7"/>
  <c r="J37" i="7"/>
  <c r="B37" i="7"/>
  <c r="Y37" i="7"/>
  <c r="Q37" i="7"/>
  <c r="I37" i="7"/>
  <c r="W37" i="7"/>
  <c r="G37" i="7"/>
  <c r="U37" i="7"/>
  <c r="E37" i="7"/>
  <c r="C37" i="7"/>
  <c r="S37" i="7"/>
  <c r="P37" i="7"/>
  <c r="AE37" i="7"/>
  <c r="AC37" i="7"/>
  <c r="M37" i="7"/>
  <c r="AA37" i="7"/>
  <c r="K37" i="7"/>
  <c r="X37" i="7"/>
  <c r="O37" i="7"/>
  <c r="H37" i="7"/>
  <c r="BR38" i="7"/>
  <c r="BQ37" i="7"/>
  <c r="BU37" i="7" s="1"/>
  <c r="BV37" i="7" s="1"/>
  <c r="AL37" i="7"/>
  <c r="BM36" i="7"/>
  <c r="BE36" i="7"/>
  <c r="AW36" i="7"/>
  <c r="AO36" i="7"/>
  <c r="BL36" i="7"/>
  <c r="BD36" i="7"/>
  <c r="AV36" i="7"/>
  <c r="AN36" i="7"/>
  <c r="BK36" i="7"/>
  <c r="BC36" i="7"/>
  <c r="AU36" i="7"/>
  <c r="AM36" i="7"/>
  <c r="BJ36" i="7"/>
  <c r="BB36" i="7"/>
  <c r="AT36" i="7"/>
  <c r="BI36" i="7"/>
  <c r="BA36" i="7"/>
  <c r="AS36" i="7"/>
  <c r="BP36" i="7"/>
  <c r="BH36" i="7"/>
  <c r="AZ36" i="7"/>
  <c r="AR36" i="7"/>
  <c r="AQ36" i="7"/>
  <c r="AP36" i="7"/>
  <c r="BO36" i="7"/>
  <c r="BN36" i="7"/>
  <c r="BG36" i="7"/>
  <c r="BF36" i="7"/>
  <c r="AY36" i="7"/>
  <c r="AX36" i="7"/>
  <c r="A38" i="7"/>
  <c r="AG38" i="7"/>
  <c r="AF38" i="7" s="1"/>
  <c r="AJ38" i="7" s="1"/>
  <c r="BW40" i="7" l="1"/>
  <c r="AL38" i="7"/>
  <c r="BO37" i="7"/>
  <c r="BG37" i="7"/>
  <c r="AY37" i="7"/>
  <c r="AQ37" i="7"/>
  <c r="BN37" i="7"/>
  <c r="BF37" i="7"/>
  <c r="AX37" i="7"/>
  <c r="AP37" i="7"/>
  <c r="BM37" i="7"/>
  <c r="BE37" i="7"/>
  <c r="AW37" i="7"/>
  <c r="AO37" i="7"/>
  <c r="BL37" i="7"/>
  <c r="BD37" i="7"/>
  <c r="AV37" i="7"/>
  <c r="AN37" i="7"/>
  <c r="BK37" i="7"/>
  <c r="BC37" i="7"/>
  <c r="AU37" i="7"/>
  <c r="AM37" i="7"/>
  <c r="BJ37" i="7"/>
  <c r="BB37" i="7"/>
  <c r="AT37" i="7"/>
  <c r="AS37" i="7"/>
  <c r="AR37" i="7"/>
  <c r="BP37" i="7"/>
  <c r="BI37" i="7"/>
  <c r="BH37" i="7"/>
  <c r="BA37" i="7"/>
  <c r="AZ37" i="7"/>
  <c r="X38" i="7"/>
  <c r="P38" i="7"/>
  <c r="H38" i="7"/>
  <c r="AD38" i="7"/>
  <c r="V38" i="7"/>
  <c r="N38" i="7"/>
  <c r="F38" i="7"/>
  <c r="AB38" i="7"/>
  <c r="T38" i="7"/>
  <c r="L38" i="7"/>
  <c r="D38" i="7"/>
  <c r="AA38" i="7"/>
  <c r="S38" i="7"/>
  <c r="K38" i="7"/>
  <c r="C38" i="7"/>
  <c r="Y38" i="7"/>
  <c r="I38" i="7"/>
  <c r="W38" i="7"/>
  <c r="G38" i="7"/>
  <c r="U38" i="7"/>
  <c r="E38" i="7"/>
  <c r="R38" i="7"/>
  <c r="B38" i="7"/>
  <c r="Q38" i="7"/>
  <c r="AE38" i="7"/>
  <c r="O38" i="7"/>
  <c r="AC38" i="7"/>
  <c r="M38" i="7"/>
  <c r="Z38" i="7"/>
  <c r="J38" i="7"/>
  <c r="BR39" i="7"/>
  <c r="BQ38" i="7"/>
  <c r="BU38" i="7" s="1"/>
  <c r="BV38" i="7" s="1"/>
  <c r="AG39" i="7"/>
  <c r="AF39" i="7" s="1"/>
  <c r="AJ39" i="7" s="1"/>
  <c r="A39" i="7"/>
  <c r="BW41" i="7" l="1"/>
  <c r="AD39" i="7"/>
  <c r="V39" i="7"/>
  <c r="AA39" i="7"/>
  <c r="R39" i="7"/>
  <c r="J39" i="7"/>
  <c r="B39" i="7"/>
  <c r="Y39" i="7"/>
  <c r="P39" i="7"/>
  <c r="H39" i="7"/>
  <c r="W39" i="7"/>
  <c r="N39" i="7"/>
  <c r="F39" i="7"/>
  <c r="AE39" i="7"/>
  <c r="U39" i="7"/>
  <c r="M39" i="7"/>
  <c r="E39" i="7"/>
  <c r="AB39" i="7"/>
  <c r="K39" i="7"/>
  <c r="Z39" i="7"/>
  <c r="I39" i="7"/>
  <c r="X39" i="7"/>
  <c r="G39" i="7"/>
  <c r="T39" i="7"/>
  <c r="D39" i="7"/>
  <c r="S39" i="7"/>
  <c r="C39" i="7"/>
  <c r="Q39" i="7"/>
  <c r="O39" i="7"/>
  <c r="AC39" i="7"/>
  <c r="L39" i="7"/>
  <c r="BR40" i="7"/>
  <c r="BQ39" i="7"/>
  <c r="BU39" i="7" s="1"/>
  <c r="BV39" i="7" s="1"/>
  <c r="AL39" i="7"/>
  <c r="BI38" i="7"/>
  <c r="BA38" i="7"/>
  <c r="AS38" i="7"/>
  <c r="BP38" i="7"/>
  <c r="BH38" i="7"/>
  <c r="AZ38" i="7"/>
  <c r="AR38" i="7"/>
  <c r="BO38" i="7"/>
  <c r="BG38" i="7"/>
  <c r="AY38" i="7"/>
  <c r="AQ38" i="7"/>
  <c r="BN38" i="7"/>
  <c r="BF38" i="7"/>
  <c r="AX38" i="7"/>
  <c r="AP38" i="7"/>
  <c r="BM38" i="7"/>
  <c r="BE38" i="7"/>
  <c r="AW38" i="7"/>
  <c r="AO38" i="7"/>
  <c r="BL38" i="7"/>
  <c r="BD38" i="7"/>
  <c r="AV38" i="7"/>
  <c r="AN38" i="7"/>
  <c r="AU38" i="7"/>
  <c r="AT38" i="7"/>
  <c r="AM38" i="7"/>
  <c r="BK38" i="7"/>
  <c r="BJ38" i="7"/>
  <c r="BC38" i="7"/>
  <c r="BB38" i="7"/>
  <c r="AG40" i="7"/>
  <c r="AF40" i="7" s="1"/>
  <c r="AJ40" i="7" s="1"/>
  <c r="A40" i="7"/>
  <c r="BW42" i="7" l="1"/>
  <c r="BR41" i="7"/>
  <c r="BQ40" i="7"/>
  <c r="BU40" i="7" s="1"/>
  <c r="BV40" i="7" s="1"/>
  <c r="X40" i="7"/>
  <c r="P40" i="7"/>
  <c r="H40" i="7"/>
  <c r="Y40" i="7"/>
  <c r="O40" i="7"/>
  <c r="F40" i="7"/>
  <c r="AE40" i="7"/>
  <c r="V40" i="7"/>
  <c r="M40" i="7"/>
  <c r="D40" i="7"/>
  <c r="AC40" i="7"/>
  <c r="T40" i="7"/>
  <c r="K40" i="7"/>
  <c r="B40" i="7"/>
  <c r="AB40" i="7"/>
  <c r="S40" i="7"/>
  <c r="J40" i="7"/>
  <c r="Q40" i="7"/>
  <c r="N40" i="7"/>
  <c r="L40" i="7"/>
  <c r="AD40" i="7"/>
  <c r="AA40" i="7"/>
  <c r="I40" i="7"/>
  <c r="Z40" i="7"/>
  <c r="G40" i="7"/>
  <c r="W40" i="7"/>
  <c r="E40" i="7"/>
  <c r="U40" i="7"/>
  <c r="C40" i="7"/>
  <c r="R40" i="7"/>
  <c r="AL40" i="7"/>
  <c r="BK39" i="7"/>
  <c r="BC39" i="7"/>
  <c r="AU39" i="7"/>
  <c r="AM39" i="7"/>
  <c r="BJ39" i="7"/>
  <c r="BB39" i="7"/>
  <c r="AT39" i="7"/>
  <c r="BI39" i="7"/>
  <c r="BA39" i="7"/>
  <c r="AS39" i="7"/>
  <c r="BP39" i="7"/>
  <c r="BH39" i="7"/>
  <c r="AZ39" i="7"/>
  <c r="AR39" i="7"/>
  <c r="BO39" i="7"/>
  <c r="BG39" i="7"/>
  <c r="AY39" i="7"/>
  <c r="AQ39" i="7"/>
  <c r="BN39" i="7"/>
  <c r="BF39" i="7"/>
  <c r="AX39" i="7"/>
  <c r="AP39" i="7"/>
  <c r="AW39" i="7"/>
  <c r="AV39" i="7"/>
  <c r="AO39" i="7"/>
  <c r="AN39" i="7"/>
  <c r="BM39" i="7"/>
  <c r="BL39" i="7"/>
  <c r="BE39" i="7"/>
  <c r="BD39" i="7"/>
  <c r="A41" i="7"/>
  <c r="AG41" i="7"/>
  <c r="AF41" i="7" s="1"/>
  <c r="AJ41" i="7" s="1"/>
  <c r="BW43" i="7" l="1"/>
  <c r="Z41" i="7"/>
  <c r="R41" i="7"/>
  <c r="J41" i="7"/>
  <c r="B41" i="7"/>
  <c r="AE41" i="7"/>
  <c r="V41" i="7"/>
  <c r="M41" i="7"/>
  <c r="D41" i="7"/>
  <c r="AC41" i="7"/>
  <c r="T41" i="7"/>
  <c r="K41" i="7"/>
  <c r="AA41" i="7"/>
  <c r="Q41" i="7"/>
  <c r="H41" i="7"/>
  <c r="Y41" i="7"/>
  <c r="P41" i="7"/>
  <c r="G41" i="7"/>
  <c r="W41" i="7"/>
  <c r="E41" i="7"/>
  <c r="U41" i="7"/>
  <c r="C41" i="7"/>
  <c r="S41" i="7"/>
  <c r="O41" i="7"/>
  <c r="N41" i="7"/>
  <c r="AD41" i="7"/>
  <c r="L41" i="7"/>
  <c r="AB41" i="7"/>
  <c r="I41" i="7"/>
  <c r="X41" i="7"/>
  <c r="F41" i="7"/>
  <c r="AL41" i="7"/>
  <c r="BM40" i="7"/>
  <c r="BE40" i="7"/>
  <c r="AW40" i="7"/>
  <c r="AO40" i="7"/>
  <c r="BL40" i="7"/>
  <c r="BD40" i="7"/>
  <c r="AV40" i="7"/>
  <c r="AN40" i="7"/>
  <c r="BK40" i="7"/>
  <c r="BC40" i="7"/>
  <c r="AU40" i="7"/>
  <c r="AM40" i="7"/>
  <c r="BJ40" i="7"/>
  <c r="BB40" i="7"/>
  <c r="AT40" i="7"/>
  <c r="BI40" i="7"/>
  <c r="BA40" i="7"/>
  <c r="AS40" i="7"/>
  <c r="BP40" i="7"/>
  <c r="BH40" i="7"/>
  <c r="AZ40" i="7"/>
  <c r="AR40" i="7"/>
  <c r="AY40" i="7"/>
  <c r="AX40" i="7"/>
  <c r="AQ40" i="7"/>
  <c r="AP40" i="7"/>
  <c r="BO40" i="7"/>
  <c r="BN40" i="7"/>
  <c r="BG40" i="7"/>
  <c r="BF40" i="7"/>
  <c r="BR42" i="7"/>
  <c r="BQ41" i="7"/>
  <c r="BU41" i="7" s="1"/>
  <c r="BV41" i="7" s="1"/>
  <c r="AG42" i="7"/>
  <c r="AF42" i="7" s="1"/>
  <c r="AJ42" i="7" s="1"/>
  <c r="A42" i="7"/>
  <c r="BW44" i="7" l="1"/>
  <c r="AL42" i="7"/>
  <c r="BO41" i="7"/>
  <c r="BG41" i="7"/>
  <c r="AY41" i="7"/>
  <c r="AQ41" i="7"/>
  <c r="BN41" i="7"/>
  <c r="BF41" i="7"/>
  <c r="AX41" i="7"/>
  <c r="AP41" i="7"/>
  <c r="BM41" i="7"/>
  <c r="BE41" i="7"/>
  <c r="AW41" i="7"/>
  <c r="AO41" i="7"/>
  <c r="BL41" i="7"/>
  <c r="BD41" i="7"/>
  <c r="AV41" i="7"/>
  <c r="AN41" i="7"/>
  <c r="BK41" i="7"/>
  <c r="BC41" i="7"/>
  <c r="AU41" i="7"/>
  <c r="AM41" i="7"/>
  <c r="BJ41" i="7"/>
  <c r="BB41" i="7"/>
  <c r="AT41" i="7"/>
  <c r="BA41" i="7"/>
  <c r="AZ41" i="7"/>
  <c r="AS41" i="7"/>
  <c r="AR41" i="7"/>
  <c r="BP41" i="7"/>
  <c r="BI41" i="7"/>
  <c r="BH41" i="7"/>
  <c r="BR43" i="7"/>
  <c r="BQ42" i="7"/>
  <c r="BU42" i="7" s="1"/>
  <c r="BV42" i="7" s="1"/>
  <c r="AB42" i="7"/>
  <c r="T42" i="7"/>
  <c r="L42" i="7"/>
  <c r="D42" i="7"/>
  <c r="AC42" i="7"/>
  <c r="S42" i="7"/>
  <c r="J42" i="7"/>
  <c r="Z42" i="7"/>
  <c r="Q42" i="7"/>
  <c r="H42" i="7"/>
  <c r="X42" i="7"/>
  <c r="O42" i="7"/>
  <c r="F42" i="7"/>
  <c r="W42" i="7"/>
  <c r="N42" i="7"/>
  <c r="E42" i="7"/>
  <c r="AD42" i="7"/>
  <c r="K42" i="7"/>
  <c r="AA42" i="7"/>
  <c r="I42" i="7"/>
  <c r="Y42" i="7"/>
  <c r="G42" i="7"/>
  <c r="V42" i="7"/>
  <c r="C42" i="7"/>
  <c r="U42" i="7"/>
  <c r="B42" i="7"/>
  <c r="R42" i="7"/>
  <c r="P42" i="7"/>
  <c r="AE42" i="7"/>
  <c r="M42" i="7"/>
  <c r="A43" i="7"/>
  <c r="AG43" i="7"/>
  <c r="AF43" i="7" s="1"/>
  <c r="AJ43" i="7" s="1"/>
  <c r="BW45" i="7" l="1"/>
  <c r="BR44" i="7"/>
  <c r="BQ43" i="7"/>
  <c r="BU43" i="7" s="1"/>
  <c r="BV43" i="7" s="1"/>
  <c r="AD43" i="7"/>
  <c r="V43" i="7"/>
  <c r="N43" i="7"/>
  <c r="F43" i="7"/>
  <c r="Z43" i="7"/>
  <c r="Q43" i="7"/>
  <c r="H43" i="7"/>
  <c r="X43" i="7"/>
  <c r="O43" i="7"/>
  <c r="E43" i="7"/>
  <c r="AE43" i="7"/>
  <c r="U43" i="7"/>
  <c r="L43" i="7"/>
  <c r="C43" i="7"/>
  <c r="AC43" i="7"/>
  <c r="T43" i="7"/>
  <c r="K43" i="7"/>
  <c r="B43" i="7"/>
  <c r="R43" i="7"/>
  <c r="P43" i="7"/>
  <c r="M43" i="7"/>
  <c r="AB43" i="7"/>
  <c r="J43" i="7"/>
  <c r="AA43" i="7"/>
  <c r="I43" i="7"/>
  <c r="Y43" i="7"/>
  <c r="G43" i="7"/>
  <c r="W43" i="7"/>
  <c r="D43" i="7"/>
  <c r="S43" i="7"/>
  <c r="AL43" i="7"/>
  <c r="BI42" i="7"/>
  <c r="BA42" i="7"/>
  <c r="AS42" i="7"/>
  <c r="BP42" i="7"/>
  <c r="BH42" i="7"/>
  <c r="AZ42" i="7"/>
  <c r="AR42" i="7"/>
  <c r="BO42" i="7"/>
  <c r="BG42" i="7"/>
  <c r="AY42" i="7"/>
  <c r="AQ42" i="7"/>
  <c r="BN42" i="7"/>
  <c r="BF42" i="7"/>
  <c r="AX42" i="7"/>
  <c r="AP42" i="7"/>
  <c r="BM42" i="7"/>
  <c r="BE42" i="7"/>
  <c r="AW42" i="7"/>
  <c r="AO42" i="7"/>
  <c r="BL42" i="7"/>
  <c r="BD42" i="7"/>
  <c r="AV42" i="7"/>
  <c r="AN42" i="7"/>
  <c r="BC42" i="7"/>
  <c r="BB42" i="7"/>
  <c r="AU42" i="7"/>
  <c r="AT42" i="7"/>
  <c r="AM42" i="7"/>
  <c r="BK42" i="7"/>
  <c r="BJ42" i="7"/>
  <c r="AG44" i="7"/>
  <c r="AF44" i="7" s="1"/>
  <c r="AJ44" i="7" s="1"/>
  <c r="A44" i="7"/>
  <c r="BW46" i="7" l="1"/>
  <c r="X44" i="7"/>
  <c r="P44" i="7"/>
  <c r="H44" i="7"/>
  <c r="AD44" i="7"/>
  <c r="AC44" i="7"/>
  <c r="U44" i="7"/>
  <c r="M44" i="7"/>
  <c r="Z44" i="7"/>
  <c r="O44" i="7"/>
  <c r="E44" i="7"/>
  <c r="W44" i="7"/>
  <c r="L44" i="7"/>
  <c r="C44" i="7"/>
  <c r="T44" i="7"/>
  <c r="J44" i="7"/>
  <c r="AE44" i="7"/>
  <c r="S44" i="7"/>
  <c r="I44" i="7"/>
  <c r="AA44" i="7"/>
  <c r="F44" i="7"/>
  <c r="Y44" i="7"/>
  <c r="D44" i="7"/>
  <c r="B44" i="7"/>
  <c r="V44" i="7"/>
  <c r="R44" i="7"/>
  <c r="Q44" i="7"/>
  <c r="N44" i="7"/>
  <c r="K44" i="7"/>
  <c r="G44" i="7"/>
  <c r="AB44" i="7"/>
  <c r="AL44" i="7"/>
  <c r="BK43" i="7"/>
  <c r="BC43" i="7"/>
  <c r="AU43" i="7"/>
  <c r="AM43" i="7"/>
  <c r="BJ43" i="7"/>
  <c r="BB43" i="7"/>
  <c r="AT43" i="7"/>
  <c r="BI43" i="7"/>
  <c r="BA43" i="7"/>
  <c r="AS43" i="7"/>
  <c r="BP43" i="7"/>
  <c r="BH43" i="7"/>
  <c r="AZ43" i="7"/>
  <c r="AR43" i="7"/>
  <c r="BO43" i="7"/>
  <c r="BG43" i="7"/>
  <c r="AY43" i="7"/>
  <c r="AQ43" i="7"/>
  <c r="BN43" i="7"/>
  <c r="BF43" i="7"/>
  <c r="AX43" i="7"/>
  <c r="AP43" i="7"/>
  <c r="BE43" i="7"/>
  <c r="BD43" i="7"/>
  <c r="AW43" i="7"/>
  <c r="AV43" i="7"/>
  <c r="AO43" i="7"/>
  <c r="AN43" i="7"/>
  <c r="BM43" i="7"/>
  <c r="BL43" i="7"/>
  <c r="BR45" i="7"/>
  <c r="BQ44" i="7"/>
  <c r="BU44" i="7" s="1"/>
  <c r="BV44" i="7" s="1"/>
  <c r="A45" i="7"/>
  <c r="AG45" i="7"/>
  <c r="AF45" i="7" s="1"/>
  <c r="AJ45" i="7" s="1"/>
  <c r="BW47" i="7" l="1"/>
  <c r="AL45" i="7"/>
  <c r="BM44" i="7"/>
  <c r="BE44" i="7"/>
  <c r="AW44" i="7"/>
  <c r="AO44" i="7"/>
  <c r="BL44" i="7"/>
  <c r="BD44" i="7"/>
  <c r="AV44" i="7"/>
  <c r="AN44" i="7"/>
  <c r="BK44" i="7"/>
  <c r="BC44" i="7"/>
  <c r="AU44" i="7"/>
  <c r="AM44" i="7"/>
  <c r="BJ44" i="7"/>
  <c r="BB44" i="7"/>
  <c r="AT44" i="7"/>
  <c r="BI44" i="7"/>
  <c r="BA44" i="7"/>
  <c r="AS44" i="7"/>
  <c r="BP44" i="7"/>
  <c r="BH44" i="7"/>
  <c r="AZ44" i="7"/>
  <c r="AR44" i="7"/>
  <c r="BG44" i="7"/>
  <c r="BF44" i="7"/>
  <c r="AY44" i="7"/>
  <c r="AX44" i="7"/>
  <c r="AQ44" i="7"/>
  <c r="AP44" i="7"/>
  <c r="BO44" i="7"/>
  <c r="BN44" i="7"/>
  <c r="BR46" i="7"/>
  <c r="BQ45" i="7"/>
  <c r="BU45" i="7" s="1"/>
  <c r="BV45" i="7" s="1"/>
  <c r="Z45" i="7"/>
  <c r="R45" i="7"/>
  <c r="J45" i="7"/>
  <c r="B45" i="7"/>
  <c r="X45" i="7"/>
  <c r="P45" i="7"/>
  <c r="H45" i="7"/>
  <c r="AE45" i="7"/>
  <c r="W45" i="7"/>
  <c r="O45" i="7"/>
  <c r="G45" i="7"/>
  <c r="U45" i="7"/>
  <c r="I45" i="7"/>
  <c r="AD45" i="7"/>
  <c r="S45" i="7"/>
  <c r="E45" i="7"/>
  <c r="AB45" i="7"/>
  <c r="N45" i="7"/>
  <c r="C45" i="7"/>
  <c r="AA45" i="7"/>
  <c r="M45" i="7"/>
  <c r="V45" i="7"/>
  <c r="T45" i="7"/>
  <c r="Q45" i="7"/>
  <c r="L45" i="7"/>
  <c r="K45" i="7"/>
  <c r="F45" i="7"/>
  <c r="AC45" i="7"/>
  <c r="D45" i="7"/>
  <c r="Y45" i="7"/>
  <c r="AG46" i="7"/>
  <c r="AF46" i="7" s="1"/>
  <c r="AJ46" i="7" s="1"/>
  <c r="A46" i="7"/>
  <c r="BW48" i="7" l="1"/>
  <c r="AD46" i="7"/>
  <c r="V46" i="7"/>
  <c r="N46" i="7"/>
  <c r="F46" i="7"/>
  <c r="AB46" i="7"/>
  <c r="T46" i="7"/>
  <c r="L46" i="7"/>
  <c r="D46" i="7"/>
  <c r="Z46" i="7"/>
  <c r="R46" i="7"/>
  <c r="J46" i="7"/>
  <c r="B46" i="7"/>
  <c r="Y46" i="7"/>
  <c r="Q46" i="7"/>
  <c r="I46" i="7"/>
  <c r="U46" i="7"/>
  <c r="E46" i="7"/>
  <c r="P46" i="7"/>
  <c r="AC46" i="7"/>
  <c r="M46" i="7"/>
  <c r="AA46" i="7"/>
  <c r="K46" i="7"/>
  <c r="W46" i="7"/>
  <c r="S46" i="7"/>
  <c r="O46" i="7"/>
  <c r="H46" i="7"/>
  <c r="G46" i="7"/>
  <c r="C46" i="7"/>
  <c r="AE46" i="7"/>
  <c r="X46" i="7"/>
  <c r="BR47" i="7"/>
  <c r="BQ46" i="7"/>
  <c r="BU46" i="7" s="1"/>
  <c r="BV46" i="7" s="1"/>
  <c r="AL46" i="7"/>
  <c r="BO45" i="7"/>
  <c r="BG45" i="7"/>
  <c r="AY45" i="7"/>
  <c r="AQ45" i="7"/>
  <c r="BN45" i="7"/>
  <c r="BF45" i="7"/>
  <c r="AX45" i="7"/>
  <c r="AP45" i="7"/>
  <c r="BM45" i="7"/>
  <c r="BE45" i="7"/>
  <c r="AW45" i="7"/>
  <c r="AO45" i="7"/>
  <c r="BL45" i="7"/>
  <c r="BD45" i="7"/>
  <c r="AV45" i="7"/>
  <c r="AN45" i="7"/>
  <c r="BK45" i="7"/>
  <c r="BC45" i="7"/>
  <c r="AU45" i="7"/>
  <c r="AM45" i="7"/>
  <c r="BJ45" i="7"/>
  <c r="BB45" i="7"/>
  <c r="AT45" i="7"/>
  <c r="BI45" i="7"/>
  <c r="BH45" i="7"/>
  <c r="BA45" i="7"/>
  <c r="AZ45" i="7"/>
  <c r="AS45" i="7"/>
  <c r="AR45" i="7"/>
  <c r="BP45" i="7"/>
  <c r="A47" i="7"/>
  <c r="AG47" i="7"/>
  <c r="AF47" i="7" s="1"/>
  <c r="AJ47" i="7" s="1"/>
  <c r="BW49" i="7" l="1"/>
  <c r="X47" i="7"/>
  <c r="P47" i="7"/>
  <c r="H47" i="7"/>
  <c r="AD47" i="7"/>
  <c r="V47" i="7"/>
  <c r="N47" i="7"/>
  <c r="F47" i="7"/>
  <c r="AB47" i="7"/>
  <c r="T47" i="7"/>
  <c r="L47" i="7"/>
  <c r="D47" i="7"/>
  <c r="AA47" i="7"/>
  <c r="S47" i="7"/>
  <c r="K47" i="7"/>
  <c r="C47" i="7"/>
  <c r="W47" i="7"/>
  <c r="G47" i="7"/>
  <c r="R47" i="7"/>
  <c r="B47" i="7"/>
  <c r="AE47" i="7"/>
  <c r="O47" i="7"/>
  <c r="AC47" i="7"/>
  <c r="M47" i="7"/>
  <c r="Y47" i="7"/>
  <c r="U47" i="7"/>
  <c r="Q47" i="7"/>
  <c r="J47" i="7"/>
  <c r="I47" i="7"/>
  <c r="E47" i="7"/>
  <c r="Z47" i="7"/>
  <c r="BR48" i="7"/>
  <c r="BQ47" i="7"/>
  <c r="BU47" i="7" s="1"/>
  <c r="BV47" i="7" s="1"/>
  <c r="AL47" i="7"/>
  <c r="BI46" i="7"/>
  <c r="BA46" i="7"/>
  <c r="AS46" i="7"/>
  <c r="BP46" i="7"/>
  <c r="BH46" i="7"/>
  <c r="AZ46" i="7"/>
  <c r="AR46" i="7"/>
  <c r="BO46" i="7"/>
  <c r="BG46" i="7"/>
  <c r="AY46" i="7"/>
  <c r="AQ46" i="7"/>
  <c r="BN46" i="7"/>
  <c r="BF46" i="7"/>
  <c r="AX46" i="7"/>
  <c r="AP46" i="7"/>
  <c r="BM46" i="7"/>
  <c r="BE46" i="7"/>
  <c r="AW46" i="7"/>
  <c r="AO46" i="7"/>
  <c r="BL46" i="7"/>
  <c r="BD46" i="7"/>
  <c r="AV46" i="7"/>
  <c r="AN46" i="7"/>
  <c r="BK46" i="7"/>
  <c r="BJ46" i="7"/>
  <c r="BC46" i="7"/>
  <c r="BB46" i="7"/>
  <c r="AU46" i="7"/>
  <c r="AT46" i="7"/>
  <c r="AM46" i="7"/>
  <c r="AG48" i="7"/>
  <c r="AF48" i="7" s="1"/>
  <c r="AJ48" i="7" s="1"/>
  <c r="A48" i="7"/>
  <c r="BW50" i="7" l="1"/>
  <c r="BR49" i="7"/>
  <c r="BQ48" i="7"/>
  <c r="BU48" i="7" s="1"/>
  <c r="BV48" i="7" s="1"/>
  <c r="Z48" i="7"/>
  <c r="R48" i="7"/>
  <c r="J48" i="7"/>
  <c r="B48" i="7"/>
  <c r="X48" i="7"/>
  <c r="P48" i="7"/>
  <c r="H48" i="7"/>
  <c r="AD48" i="7"/>
  <c r="V48" i="7"/>
  <c r="N48" i="7"/>
  <c r="F48" i="7"/>
  <c r="AC48" i="7"/>
  <c r="U48" i="7"/>
  <c r="M48" i="7"/>
  <c r="E48" i="7"/>
  <c r="Y48" i="7"/>
  <c r="I48" i="7"/>
  <c r="T48" i="7"/>
  <c r="D48" i="7"/>
  <c r="Q48" i="7"/>
  <c r="AE48" i="7"/>
  <c r="O48" i="7"/>
  <c r="AA48" i="7"/>
  <c r="W48" i="7"/>
  <c r="S48" i="7"/>
  <c r="L48" i="7"/>
  <c r="K48" i="7"/>
  <c r="G48" i="7"/>
  <c r="C48" i="7"/>
  <c r="AB48" i="7"/>
  <c r="AL48" i="7"/>
  <c r="BO47" i="7"/>
  <c r="BG47" i="7"/>
  <c r="BN47" i="7"/>
  <c r="BF47" i="7"/>
  <c r="BM47" i="7"/>
  <c r="BE47" i="7"/>
  <c r="BL47" i="7"/>
  <c r="BD47" i="7"/>
  <c r="BP47" i="7"/>
  <c r="BH47" i="7"/>
  <c r="AZ47" i="7"/>
  <c r="BI47" i="7"/>
  <c r="AU47" i="7"/>
  <c r="AM47" i="7"/>
  <c r="BC47" i="7"/>
  <c r="AT47" i="7"/>
  <c r="BB47" i="7"/>
  <c r="AS47" i="7"/>
  <c r="BA47" i="7"/>
  <c r="AR47" i="7"/>
  <c r="AY47" i="7"/>
  <c r="AQ47" i="7"/>
  <c r="AX47" i="7"/>
  <c r="AP47" i="7"/>
  <c r="BK47" i="7"/>
  <c r="BJ47" i="7"/>
  <c r="AW47" i="7"/>
  <c r="AV47" i="7"/>
  <c r="AO47" i="7"/>
  <c r="AN47" i="7"/>
  <c r="A49" i="7"/>
  <c r="AG49" i="7"/>
  <c r="AF49" i="7" s="1"/>
  <c r="AJ49" i="7" s="1"/>
  <c r="BW51" i="7" l="1"/>
  <c r="AB49" i="7"/>
  <c r="T49" i="7"/>
  <c r="L49" i="7"/>
  <c r="D49" i="7"/>
  <c r="Z49" i="7"/>
  <c r="R49" i="7"/>
  <c r="J49" i="7"/>
  <c r="B49" i="7"/>
  <c r="X49" i="7"/>
  <c r="P49" i="7"/>
  <c r="H49" i="7"/>
  <c r="AE49" i="7"/>
  <c r="W49" i="7"/>
  <c r="O49" i="7"/>
  <c r="G49" i="7"/>
  <c r="AA49" i="7"/>
  <c r="K49" i="7"/>
  <c r="V49" i="7"/>
  <c r="F49" i="7"/>
  <c r="S49" i="7"/>
  <c r="C49" i="7"/>
  <c r="Q49" i="7"/>
  <c r="AC49" i="7"/>
  <c r="Y49" i="7"/>
  <c r="U49" i="7"/>
  <c r="N49" i="7"/>
  <c r="M49" i="7"/>
  <c r="I49" i="7"/>
  <c r="E49" i="7"/>
  <c r="AD49" i="7"/>
  <c r="AL49" i="7"/>
  <c r="BI48" i="7"/>
  <c r="BA48" i="7"/>
  <c r="AS48" i="7"/>
  <c r="BP48" i="7"/>
  <c r="BH48" i="7"/>
  <c r="AZ48" i="7"/>
  <c r="AR48" i="7"/>
  <c r="BO48" i="7"/>
  <c r="BG48" i="7"/>
  <c r="AY48" i="7"/>
  <c r="AQ48" i="7"/>
  <c r="BN48" i="7"/>
  <c r="BF48" i="7"/>
  <c r="AX48" i="7"/>
  <c r="AP48" i="7"/>
  <c r="BJ48" i="7"/>
  <c r="BB48" i="7"/>
  <c r="AT48" i="7"/>
  <c r="AW48" i="7"/>
  <c r="AV48" i="7"/>
  <c r="BM48" i="7"/>
  <c r="AU48" i="7"/>
  <c r="BL48" i="7"/>
  <c r="AO48" i="7"/>
  <c r="BK48" i="7"/>
  <c r="AN48" i="7"/>
  <c r="BE48" i="7"/>
  <c r="AM48" i="7"/>
  <c r="BD48" i="7"/>
  <c r="BC48" i="7"/>
  <c r="BR50" i="7"/>
  <c r="BQ49" i="7"/>
  <c r="BU49" i="7" s="1"/>
  <c r="BV49" i="7" s="1"/>
  <c r="AG50" i="7"/>
  <c r="AF50" i="7" s="1"/>
  <c r="AJ50" i="7" s="1"/>
  <c r="A50" i="7"/>
  <c r="BW52" i="7" l="1"/>
  <c r="AL50" i="7"/>
  <c r="BK49" i="7"/>
  <c r="BC49" i="7"/>
  <c r="AU49" i="7"/>
  <c r="AM49" i="7"/>
  <c r="BJ49" i="7"/>
  <c r="BB49" i="7"/>
  <c r="AT49" i="7"/>
  <c r="BI49" i="7"/>
  <c r="BA49" i="7"/>
  <c r="AS49" i="7"/>
  <c r="BP49" i="7"/>
  <c r="BH49" i="7"/>
  <c r="AZ49" i="7"/>
  <c r="AR49" i="7"/>
  <c r="BL49" i="7"/>
  <c r="BD49" i="7"/>
  <c r="AV49" i="7"/>
  <c r="AN49" i="7"/>
  <c r="BM49" i="7"/>
  <c r="AP49" i="7"/>
  <c r="BG49" i="7"/>
  <c r="AO49" i="7"/>
  <c r="BF49" i="7"/>
  <c r="BE49" i="7"/>
  <c r="AY49" i="7"/>
  <c r="AX49" i="7"/>
  <c r="BO49" i="7"/>
  <c r="BN49" i="7"/>
  <c r="AW49" i="7"/>
  <c r="AQ49" i="7"/>
  <c r="BR51" i="7"/>
  <c r="BQ50" i="7"/>
  <c r="BU50" i="7" s="1"/>
  <c r="BV50" i="7" s="1"/>
  <c r="AD50" i="7"/>
  <c r="V50" i="7"/>
  <c r="N50" i="7"/>
  <c r="F50" i="7"/>
  <c r="AB50" i="7"/>
  <c r="T50" i="7"/>
  <c r="L50" i="7"/>
  <c r="D50" i="7"/>
  <c r="Z50" i="7"/>
  <c r="R50" i="7"/>
  <c r="J50" i="7"/>
  <c r="B50" i="7"/>
  <c r="Y50" i="7"/>
  <c r="Q50" i="7"/>
  <c r="I50" i="7"/>
  <c r="AC50" i="7"/>
  <c r="M50" i="7"/>
  <c r="X50" i="7"/>
  <c r="H50" i="7"/>
  <c r="U50" i="7"/>
  <c r="E50" i="7"/>
  <c r="S50" i="7"/>
  <c r="C50" i="7"/>
  <c r="AE50" i="7"/>
  <c r="AA50" i="7"/>
  <c r="W50" i="7"/>
  <c r="P50" i="7"/>
  <c r="O50" i="7"/>
  <c r="K50" i="7"/>
  <c r="G50" i="7"/>
  <c r="A51" i="7"/>
  <c r="AG51" i="7"/>
  <c r="AF51" i="7" s="1"/>
  <c r="AJ51" i="7" s="1"/>
  <c r="BW53" i="7" l="1"/>
  <c r="AL51" i="7"/>
  <c r="BM50" i="7"/>
  <c r="BE50" i="7"/>
  <c r="AW50" i="7"/>
  <c r="AO50" i="7"/>
  <c r="BL50" i="7"/>
  <c r="BD50" i="7"/>
  <c r="AV50" i="7"/>
  <c r="AN50" i="7"/>
  <c r="BK50" i="7"/>
  <c r="BC50" i="7"/>
  <c r="AU50" i="7"/>
  <c r="AM50" i="7"/>
  <c r="BJ50" i="7"/>
  <c r="BB50" i="7"/>
  <c r="AT50" i="7"/>
  <c r="BN50" i="7"/>
  <c r="BF50" i="7"/>
  <c r="AX50" i="7"/>
  <c r="AP50" i="7"/>
  <c r="BA50" i="7"/>
  <c r="AZ50" i="7"/>
  <c r="AY50" i="7"/>
  <c r="BP50" i="7"/>
  <c r="AS50" i="7"/>
  <c r="BO50" i="7"/>
  <c r="AR50" i="7"/>
  <c r="BI50" i="7"/>
  <c r="AQ50" i="7"/>
  <c r="BH50" i="7"/>
  <c r="BG50" i="7"/>
  <c r="X51" i="7"/>
  <c r="P51" i="7"/>
  <c r="H51" i="7"/>
  <c r="AD51" i="7"/>
  <c r="V51" i="7"/>
  <c r="N51" i="7"/>
  <c r="F51" i="7"/>
  <c r="AB51" i="7"/>
  <c r="T51" i="7"/>
  <c r="L51" i="7"/>
  <c r="D51" i="7"/>
  <c r="AA51" i="7"/>
  <c r="S51" i="7"/>
  <c r="K51" i="7"/>
  <c r="C51" i="7"/>
  <c r="AE51" i="7"/>
  <c r="O51" i="7"/>
  <c r="Z51" i="7"/>
  <c r="J51" i="7"/>
  <c r="W51" i="7"/>
  <c r="G51" i="7"/>
  <c r="U51" i="7"/>
  <c r="E51" i="7"/>
  <c r="AC51" i="7"/>
  <c r="Y51" i="7"/>
  <c r="R51" i="7"/>
  <c r="Q51" i="7"/>
  <c r="M51" i="7"/>
  <c r="I51" i="7"/>
  <c r="B51" i="7"/>
  <c r="BR52" i="7"/>
  <c r="BQ51" i="7"/>
  <c r="BU51" i="7" s="1"/>
  <c r="BV51" i="7" s="1"/>
  <c r="AG52" i="7"/>
  <c r="AF52" i="7" s="1"/>
  <c r="AJ52" i="7" s="1"/>
  <c r="A52" i="7"/>
  <c r="BR53" i="7" l="1"/>
  <c r="BQ52" i="7"/>
  <c r="BU52" i="7" s="1"/>
  <c r="BV52" i="7" s="1"/>
  <c r="Z52" i="7"/>
  <c r="R52" i="7"/>
  <c r="J52" i="7"/>
  <c r="B52" i="7"/>
  <c r="X52" i="7"/>
  <c r="P52" i="7"/>
  <c r="H52" i="7"/>
  <c r="AD52" i="7"/>
  <c r="V52" i="7"/>
  <c r="N52" i="7"/>
  <c r="F52" i="7"/>
  <c r="AC52" i="7"/>
  <c r="U52" i="7"/>
  <c r="M52" i="7"/>
  <c r="E52" i="7"/>
  <c r="Q52" i="7"/>
  <c r="AB52" i="7"/>
  <c r="L52" i="7"/>
  <c r="Y52" i="7"/>
  <c r="I52" i="7"/>
  <c r="W52" i="7"/>
  <c r="G52" i="7"/>
  <c r="C52" i="7"/>
  <c r="AE52" i="7"/>
  <c r="AA52" i="7"/>
  <c r="T52" i="7"/>
  <c r="S52" i="7"/>
  <c r="O52" i="7"/>
  <c r="K52" i="7"/>
  <c r="D52" i="7"/>
  <c r="AL52" i="7"/>
  <c r="BO51" i="7"/>
  <c r="BG51" i="7"/>
  <c r="AY51" i="7"/>
  <c r="AQ51" i="7"/>
  <c r="BN51" i="7"/>
  <c r="BF51" i="7"/>
  <c r="AX51" i="7"/>
  <c r="AP51" i="7"/>
  <c r="BM51" i="7"/>
  <c r="BE51" i="7"/>
  <c r="AW51" i="7"/>
  <c r="AO51" i="7"/>
  <c r="BL51" i="7"/>
  <c r="BD51" i="7"/>
  <c r="AV51" i="7"/>
  <c r="AN51" i="7"/>
  <c r="BP51" i="7"/>
  <c r="BH51" i="7"/>
  <c r="AZ51" i="7"/>
  <c r="AR51" i="7"/>
  <c r="AT51" i="7"/>
  <c r="BK51" i="7"/>
  <c r="AS51" i="7"/>
  <c r="BJ51" i="7"/>
  <c r="AM51" i="7"/>
  <c r="BI51" i="7"/>
  <c r="BC51" i="7"/>
  <c r="BB51" i="7"/>
  <c r="BA51" i="7"/>
  <c r="AU51" i="7"/>
  <c r="A53" i="7"/>
  <c r="AG53" i="7"/>
  <c r="AF53" i="7" s="1"/>
  <c r="AJ53" i="7" s="1"/>
  <c r="AB53" i="7" l="1"/>
  <c r="T53" i="7"/>
  <c r="L53" i="7"/>
  <c r="D53" i="7"/>
  <c r="Z53" i="7"/>
  <c r="R53" i="7"/>
  <c r="J53" i="7"/>
  <c r="B53" i="7"/>
  <c r="X53" i="7"/>
  <c r="P53" i="7"/>
  <c r="H53" i="7"/>
  <c r="AE53" i="7"/>
  <c r="W53" i="7"/>
  <c r="O53" i="7"/>
  <c r="G53" i="7"/>
  <c r="S53" i="7"/>
  <c r="C53" i="7"/>
  <c r="AD53" i="7"/>
  <c r="N53" i="7"/>
  <c r="AA53" i="7"/>
  <c r="K53" i="7"/>
  <c r="Y53" i="7"/>
  <c r="I53" i="7"/>
  <c r="E53" i="7"/>
  <c r="AC53" i="7"/>
  <c r="V53" i="7"/>
  <c r="U53" i="7"/>
  <c r="Q53" i="7"/>
  <c r="M53" i="7"/>
  <c r="F53" i="7"/>
  <c r="AL53" i="7"/>
  <c r="BI52" i="7"/>
  <c r="BA52" i="7"/>
  <c r="AS52" i="7"/>
  <c r="BP52" i="7"/>
  <c r="BH52" i="7"/>
  <c r="AZ52" i="7"/>
  <c r="AR52" i="7"/>
  <c r="BO52" i="7"/>
  <c r="BG52" i="7"/>
  <c r="AY52" i="7"/>
  <c r="AQ52" i="7"/>
  <c r="BN52" i="7"/>
  <c r="BF52" i="7"/>
  <c r="AX52" i="7"/>
  <c r="AP52" i="7"/>
  <c r="BJ52" i="7"/>
  <c r="BB52" i="7"/>
  <c r="AT52" i="7"/>
  <c r="BE52" i="7"/>
  <c r="AM52" i="7"/>
  <c r="BD52" i="7"/>
  <c r="BC52" i="7"/>
  <c r="AW52" i="7"/>
  <c r="AV52" i="7"/>
  <c r="BM52" i="7"/>
  <c r="AU52" i="7"/>
  <c r="BL52" i="7"/>
  <c r="BK52" i="7"/>
  <c r="AO52" i="7"/>
  <c r="AN52" i="7"/>
  <c r="BR54" i="7"/>
  <c r="BQ53" i="7"/>
  <c r="BU53" i="7" s="1"/>
  <c r="BV53" i="7" s="1"/>
  <c r="A54" i="7"/>
  <c r="AG54" i="7"/>
  <c r="AF54" i="7" s="1"/>
  <c r="AD54" i="7" l="1"/>
  <c r="V54" i="7"/>
  <c r="N54" i="7"/>
  <c r="F54" i="7"/>
  <c r="AB54" i="7"/>
  <c r="T54" i="7"/>
  <c r="L54" i="7"/>
  <c r="D54" i="7"/>
  <c r="Z54" i="7"/>
  <c r="R54" i="7"/>
  <c r="J54" i="7"/>
  <c r="B54" i="7"/>
  <c r="Y54" i="7"/>
  <c r="Q54" i="7"/>
  <c r="I54" i="7"/>
  <c r="U54" i="7"/>
  <c r="E54" i="7"/>
  <c r="P54" i="7"/>
  <c r="AC54" i="7"/>
  <c r="M54" i="7"/>
  <c r="AA54" i="7"/>
  <c r="K54" i="7"/>
  <c r="G54" i="7"/>
  <c r="C54" i="7"/>
  <c r="AE54" i="7"/>
  <c r="X54" i="7"/>
  <c r="W54" i="7"/>
  <c r="S54" i="7"/>
  <c r="O54" i="7"/>
  <c r="H54" i="7"/>
  <c r="BR55" i="7"/>
  <c r="BQ54" i="7"/>
  <c r="AL54" i="7"/>
  <c r="BK53" i="7"/>
  <c r="BC53" i="7"/>
  <c r="AU53" i="7"/>
  <c r="AM53" i="7"/>
  <c r="BJ53" i="7"/>
  <c r="BB53" i="7"/>
  <c r="AT53" i="7"/>
  <c r="BI53" i="7"/>
  <c r="BA53" i="7"/>
  <c r="AS53" i="7"/>
  <c r="BP53" i="7"/>
  <c r="BH53" i="7"/>
  <c r="AZ53" i="7"/>
  <c r="AR53" i="7"/>
  <c r="BL53" i="7"/>
  <c r="BD53" i="7"/>
  <c r="AV53" i="7"/>
  <c r="AN53" i="7"/>
  <c r="AX53" i="7"/>
  <c r="BO53" i="7"/>
  <c r="AW53" i="7"/>
  <c r="BN53" i="7"/>
  <c r="AQ53" i="7"/>
  <c r="BM53" i="7"/>
  <c r="AP53" i="7"/>
  <c r="BG53" i="7"/>
  <c r="AO53" i="7"/>
  <c r="BF53" i="7"/>
  <c r="BE53" i="7"/>
  <c r="AY53" i="7"/>
  <c r="AG55" i="7"/>
  <c r="AF55" i="7" s="1"/>
  <c r="A55" i="7"/>
  <c r="BR56" i="7" l="1"/>
  <c r="BQ55" i="7"/>
  <c r="AD55" i="7"/>
  <c r="V55" i="7"/>
  <c r="N55" i="7"/>
  <c r="AB55" i="7"/>
  <c r="T55" i="7"/>
  <c r="L55" i="7"/>
  <c r="AC55" i="7"/>
  <c r="R55" i="7"/>
  <c r="H55" i="7"/>
  <c r="Z55" i="7"/>
  <c r="P55" i="7"/>
  <c r="F55" i="7"/>
  <c r="X55" i="7"/>
  <c r="M55" i="7"/>
  <c r="D55" i="7"/>
  <c r="W55" i="7"/>
  <c r="K55" i="7"/>
  <c r="C55" i="7"/>
  <c r="AA55" i="7"/>
  <c r="G55" i="7"/>
  <c r="U55" i="7"/>
  <c r="B55" i="7"/>
  <c r="Q55" i="7"/>
  <c r="O55" i="7"/>
  <c r="I55" i="7"/>
  <c r="E55" i="7"/>
  <c r="AE55" i="7"/>
  <c r="Y55" i="7"/>
  <c r="S55" i="7"/>
  <c r="J55" i="7"/>
  <c r="AL55" i="7"/>
  <c r="BM54" i="7"/>
  <c r="BE54" i="7"/>
  <c r="AW54" i="7"/>
  <c r="AO54" i="7"/>
  <c r="BL54" i="7"/>
  <c r="BD54" i="7"/>
  <c r="AV54" i="7"/>
  <c r="AN54" i="7"/>
  <c r="BK54" i="7"/>
  <c r="BC54" i="7"/>
  <c r="AU54" i="7"/>
  <c r="AM54" i="7"/>
  <c r="BJ54" i="7"/>
  <c r="BB54" i="7"/>
  <c r="AT54" i="7"/>
  <c r="BN54" i="7"/>
  <c r="BF54" i="7"/>
  <c r="AX54" i="7"/>
  <c r="AP54" i="7"/>
  <c r="BI54" i="7"/>
  <c r="AQ54" i="7"/>
  <c r="BH54" i="7"/>
  <c r="BG54" i="7"/>
  <c r="BA54" i="7"/>
  <c r="AZ54" i="7"/>
  <c r="AY54" i="7"/>
  <c r="AS54" i="7"/>
  <c r="AR54" i="7"/>
  <c r="BP54" i="7"/>
  <c r="BO54" i="7"/>
  <c r="A56" i="7"/>
  <c r="AG56" i="7"/>
  <c r="AF56" i="7" s="1"/>
  <c r="X56" i="7" l="1"/>
  <c r="P56" i="7"/>
  <c r="H56" i="7"/>
  <c r="AD56" i="7"/>
  <c r="V56" i="7"/>
  <c r="N56" i="7"/>
  <c r="F56" i="7"/>
  <c r="AB56" i="7"/>
  <c r="T56" i="7"/>
  <c r="J56" i="7"/>
  <c r="AC56" i="7"/>
  <c r="R56" i="7"/>
  <c r="G56" i="7"/>
  <c r="Z56" i="7"/>
  <c r="O56" i="7"/>
  <c r="D56" i="7"/>
  <c r="Y56" i="7"/>
  <c r="M56" i="7"/>
  <c r="C56" i="7"/>
  <c r="S56" i="7"/>
  <c r="L56" i="7"/>
  <c r="AE56" i="7"/>
  <c r="I56" i="7"/>
  <c r="AA56" i="7"/>
  <c r="E56" i="7"/>
  <c r="U56" i="7"/>
  <c r="Q56" i="7"/>
  <c r="K56" i="7"/>
  <c r="B56" i="7"/>
  <c r="W56" i="7"/>
  <c r="AL56" i="7"/>
  <c r="BO55" i="7"/>
  <c r="BG55" i="7"/>
  <c r="AY55" i="7"/>
  <c r="AQ55" i="7"/>
  <c r="BN55" i="7"/>
  <c r="BF55" i="7"/>
  <c r="AX55" i="7"/>
  <c r="AP55" i="7"/>
  <c r="BM55" i="7"/>
  <c r="BE55" i="7"/>
  <c r="AW55" i="7"/>
  <c r="AO55" i="7"/>
  <c r="BL55" i="7"/>
  <c r="BD55" i="7"/>
  <c r="AV55" i="7"/>
  <c r="AN55" i="7"/>
  <c r="BP55" i="7"/>
  <c r="BH55" i="7"/>
  <c r="AZ55" i="7"/>
  <c r="AR55" i="7"/>
  <c r="BB55" i="7"/>
  <c r="BA55" i="7"/>
  <c r="AU55" i="7"/>
  <c r="AT55" i="7"/>
  <c r="BK55" i="7"/>
  <c r="AS55" i="7"/>
  <c r="BJ55" i="7"/>
  <c r="AM55" i="7"/>
  <c r="BI55" i="7"/>
  <c r="BC55" i="7"/>
  <c r="BR57" i="7"/>
  <c r="BQ56" i="7"/>
  <c r="AG57" i="7"/>
  <c r="AF57" i="7" s="1"/>
  <c r="A57" i="7"/>
  <c r="AL57" i="7" l="1"/>
  <c r="BI56" i="7"/>
  <c r="BA56" i="7"/>
  <c r="AS56" i="7"/>
  <c r="BP56" i="7"/>
  <c r="BH56" i="7"/>
  <c r="AZ56" i="7"/>
  <c r="AR56" i="7"/>
  <c r="BO56" i="7"/>
  <c r="BG56" i="7"/>
  <c r="AY56" i="7"/>
  <c r="AQ56" i="7"/>
  <c r="BN56" i="7"/>
  <c r="BF56" i="7"/>
  <c r="AX56" i="7"/>
  <c r="AP56" i="7"/>
  <c r="BJ56" i="7"/>
  <c r="BB56" i="7"/>
  <c r="AT56" i="7"/>
  <c r="BM56" i="7"/>
  <c r="AU56" i="7"/>
  <c r="BL56" i="7"/>
  <c r="AO56" i="7"/>
  <c r="BK56" i="7"/>
  <c r="AN56" i="7"/>
  <c r="BE56" i="7"/>
  <c r="AM56" i="7"/>
  <c r="BD56" i="7"/>
  <c r="BC56" i="7"/>
  <c r="AW56" i="7"/>
  <c r="AV56" i="7"/>
  <c r="BR58" i="7"/>
  <c r="BQ57" i="7"/>
  <c r="Z57" i="7"/>
  <c r="R57" i="7"/>
  <c r="J57" i="7"/>
  <c r="B57" i="7"/>
  <c r="X57" i="7"/>
  <c r="P57" i="7"/>
  <c r="H57" i="7"/>
  <c r="AD57" i="7"/>
  <c r="V57" i="7"/>
  <c r="N57" i="7"/>
  <c r="F57" i="7"/>
  <c r="AC57" i="7"/>
  <c r="U57" i="7"/>
  <c r="M57" i="7"/>
  <c r="Q57" i="7"/>
  <c r="C57" i="7"/>
  <c r="AB57" i="7"/>
  <c r="L57" i="7"/>
  <c r="Y57" i="7"/>
  <c r="I57" i="7"/>
  <c r="W57" i="7"/>
  <c r="G57" i="7"/>
  <c r="O57" i="7"/>
  <c r="E57" i="7"/>
  <c r="AE57" i="7"/>
  <c r="AA57" i="7"/>
  <c r="T57" i="7"/>
  <c r="S57" i="7"/>
  <c r="K57" i="7"/>
  <c r="D57" i="7"/>
  <c r="A58" i="7"/>
  <c r="AG58" i="7"/>
  <c r="AF58" i="7" s="1"/>
  <c r="AB58" i="7" l="1"/>
  <c r="T58" i="7"/>
  <c r="L58" i="7"/>
  <c r="D58" i="7"/>
  <c r="Z58" i="7"/>
  <c r="R58" i="7"/>
  <c r="J58" i="7"/>
  <c r="B58" i="7"/>
  <c r="X58" i="7"/>
  <c r="P58" i="7"/>
  <c r="H58" i="7"/>
  <c r="AE58" i="7"/>
  <c r="W58" i="7"/>
  <c r="O58" i="7"/>
  <c r="G58" i="7"/>
  <c r="S58" i="7"/>
  <c r="C58" i="7"/>
  <c r="AD58" i="7"/>
  <c r="N58" i="7"/>
  <c r="AA58" i="7"/>
  <c r="K58" i="7"/>
  <c r="Y58" i="7"/>
  <c r="I58" i="7"/>
  <c r="Q58" i="7"/>
  <c r="F58" i="7"/>
  <c r="AC58" i="7"/>
  <c r="U58" i="7"/>
  <c r="M58" i="7"/>
  <c r="E58" i="7"/>
  <c r="V58" i="7"/>
  <c r="BR59" i="7"/>
  <c r="BQ58" i="7"/>
  <c r="AL58" i="7"/>
  <c r="BK57" i="7"/>
  <c r="BC57" i="7"/>
  <c r="AU57" i="7"/>
  <c r="AM57" i="7"/>
  <c r="BJ57" i="7"/>
  <c r="BB57" i="7"/>
  <c r="AT57" i="7"/>
  <c r="BI57" i="7"/>
  <c r="BA57" i="7"/>
  <c r="AS57" i="7"/>
  <c r="BP57" i="7"/>
  <c r="BH57" i="7"/>
  <c r="AZ57" i="7"/>
  <c r="AR57" i="7"/>
  <c r="BL57" i="7"/>
  <c r="BD57" i="7"/>
  <c r="AV57" i="7"/>
  <c r="AN57" i="7"/>
  <c r="BF57" i="7"/>
  <c r="BE57" i="7"/>
  <c r="AY57" i="7"/>
  <c r="AX57" i="7"/>
  <c r="BO57" i="7"/>
  <c r="AW57" i="7"/>
  <c r="BN57" i="7"/>
  <c r="AQ57" i="7"/>
  <c r="AP57" i="7"/>
  <c r="AO57" i="7"/>
  <c r="BM57" i="7"/>
  <c r="BG57" i="7"/>
  <c r="AG59" i="7"/>
  <c r="AF59" i="7" s="1"/>
  <c r="A59" i="7"/>
  <c r="AD59" i="7" l="1"/>
  <c r="V59" i="7"/>
  <c r="N59" i="7"/>
  <c r="F59" i="7"/>
  <c r="AB59" i="7"/>
  <c r="T59" i="7"/>
  <c r="L59" i="7"/>
  <c r="D59" i="7"/>
  <c r="Z59" i="7"/>
  <c r="R59" i="7"/>
  <c r="J59" i="7"/>
  <c r="B59" i="7"/>
  <c r="Y59" i="7"/>
  <c r="Q59" i="7"/>
  <c r="I59" i="7"/>
  <c r="U59" i="7"/>
  <c r="E59" i="7"/>
  <c r="P59" i="7"/>
  <c r="AC59" i="7"/>
  <c r="M59" i="7"/>
  <c r="AA59" i="7"/>
  <c r="K59" i="7"/>
  <c r="S59" i="7"/>
  <c r="H59" i="7"/>
  <c r="C59" i="7"/>
  <c r="AE59" i="7"/>
  <c r="X59" i="7"/>
  <c r="W59" i="7"/>
  <c r="O59" i="7"/>
  <c r="G59" i="7"/>
  <c r="BR60" i="7"/>
  <c r="BQ59" i="7"/>
  <c r="AL59" i="7"/>
  <c r="BM58" i="7"/>
  <c r="BE58" i="7"/>
  <c r="AW58" i="7"/>
  <c r="AO58" i="7"/>
  <c r="BL58" i="7"/>
  <c r="BD58" i="7"/>
  <c r="AV58" i="7"/>
  <c r="AN58" i="7"/>
  <c r="BK58" i="7"/>
  <c r="BC58" i="7"/>
  <c r="AU58" i="7"/>
  <c r="AM58" i="7"/>
  <c r="BJ58" i="7"/>
  <c r="BB58" i="7"/>
  <c r="AT58" i="7"/>
  <c r="BN58" i="7"/>
  <c r="BF58" i="7"/>
  <c r="AX58" i="7"/>
  <c r="AP58" i="7"/>
  <c r="AY58" i="7"/>
  <c r="BP58" i="7"/>
  <c r="AS58" i="7"/>
  <c r="BO58" i="7"/>
  <c r="AR58" i="7"/>
  <c r="BI58" i="7"/>
  <c r="AQ58" i="7"/>
  <c r="BH58" i="7"/>
  <c r="BG58" i="7"/>
  <c r="BA58" i="7"/>
  <c r="AZ58" i="7"/>
  <c r="AG60" i="7"/>
  <c r="AF60" i="7" s="1"/>
  <c r="A60" i="7"/>
  <c r="BR61" i="7" l="1"/>
  <c r="BQ60" i="7"/>
  <c r="X60" i="7"/>
  <c r="P60" i="7"/>
  <c r="H60" i="7"/>
  <c r="AD60" i="7"/>
  <c r="V60" i="7"/>
  <c r="N60" i="7"/>
  <c r="F60" i="7"/>
  <c r="AB60" i="7"/>
  <c r="T60" i="7"/>
  <c r="L60" i="7"/>
  <c r="D60" i="7"/>
  <c r="AA60" i="7"/>
  <c r="S60" i="7"/>
  <c r="K60" i="7"/>
  <c r="C60" i="7"/>
  <c r="W60" i="7"/>
  <c r="G60" i="7"/>
  <c r="R60" i="7"/>
  <c r="B60" i="7"/>
  <c r="AE60" i="7"/>
  <c r="O60" i="7"/>
  <c r="AC60" i="7"/>
  <c r="M60" i="7"/>
  <c r="U60" i="7"/>
  <c r="J60" i="7"/>
  <c r="E60" i="7"/>
  <c r="Y60" i="7"/>
  <c r="Q60" i="7"/>
  <c r="I60" i="7"/>
  <c r="Z60" i="7"/>
  <c r="AL60" i="7"/>
  <c r="BO59" i="7"/>
  <c r="BG59" i="7"/>
  <c r="AY59" i="7"/>
  <c r="AQ59" i="7"/>
  <c r="BN59" i="7"/>
  <c r="BF59" i="7"/>
  <c r="AX59" i="7"/>
  <c r="AP59" i="7"/>
  <c r="BM59" i="7"/>
  <c r="BE59" i="7"/>
  <c r="AW59" i="7"/>
  <c r="AO59" i="7"/>
  <c r="BL59" i="7"/>
  <c r="BD59" i="7"/>
  <c r="AV59" i="7"/>
  <c r="AN59" i="7"/>
  <c r="BK59" i="7"/>
  <c r="BC59" i="7"/>
  <c r="AU59" i="7"/>
  <c r="BP59" i="7"/>
  <c r="BH59" i="7"/>
  <c r="AZ59" i="7"/>
  <c r="AR59" i="7"/>
  <c r="AM59" i="7"/>
  <c r="BJ59" i="7"/>
  <c r="BI59" i="7"/>
  <c r="BB59" i="7"/>
  <c r="BA59" i="7"/>
  <c r="AT59" i="7"/>
  <c r="AS59" i="7"/>
  <c r="A61" i="7"/>
  <c r="AG61" i="7"/>
  <c r="AF61" i="7" s="1"/>
  <c r="AL61" i="7" l="1"/>
  <c r="BI60" i="7"/>
  <c r="BA60" i="7"/>
  <c r="AS60" i="7"/>
  <c r="BP60" i="7"/>
  <c r="BH60" i="7"/>
  <c r="AZ60" i="7"/>
  <c r="AR60" i="7"/>
  <c r="BO60" i="7"/>
  <c r="BG60" i="7"/>
  <c r="AY60" i="7"/>
  <c r="AQ60" i="7"/>
  <c r="BN60" i="7"/>
  <c r="BF60" i="7"/>
  <c r="AX60" i="7"/>
  <c r="AP60" i="7"/>
  <c r="BM60" i="7"/>
  <c r="BE60" i="7"/>
  <c r="AW60" i="7"/>
  <c r="AO60" i="7"/>
  <c r="BJ60" i="7"/>
  <c r="BB60" i="7"/>
  <c r="AT60" i="7"/>
  <c r="AN60" i="7"/>
  <c r="AM60" i="7"/>
  <c r="BL60" i="7"/>
  <c r="BK60" i="7"/>
  <c r="BD60" i="7"/>
  <c r="BC60" i="7"/>
  <c r="AV60" i="7"/>
  <c r="AU60" i="7"/>
  <c r="BR62" i="7"/>
  <c r="BQ61" i="7"/>
  <c r="Z61" i="7"/>
  <c r="R61" i="7"/>
  <c r="J61" i="7"/>
  <c r="B61" i="7"/>
  <c r="X61" i="7"/>
  <c r="P61" i="7"/>
  <c r="H61" i="7"/>
  <c r="AD61" i="7"/>
  <c r="V61" i="7"/>
  <c r="N61" i="7"/>
  <c r="F61" i="7"/>
  <c r="AC61" i="7"/>
  <c r="U61" i="7"/>
  <c r="M61" i="7"/>
  <c r="E61" i="7"/>
  <c r="Y61" i="7"/>
  <c r="I61" i="7"/>
  <c r="T61" i="7"/>
  <c r="D61" i="7"/>
  <c r="Q61" i="7"/>
  <c r="AE61" i="7"/>
  <c r="O61" i="7"/>
  <c r="W61" i="7"/>
  <c r="L61" i="7"/>
  <c r="G61" i="7"/>
  <c r="C61" i="7"/>
  <c r="AB61" i="7"/>
  <c r="AA61" i="7"/>
  <c r="S61" i="7"/>
  <c r="K61" i="7"/>
  <c r="AG62" i="7"/>
  <c r="AF62" i="7" s="1"/>
  <c r="A62" i="7"/>
  <c r="BR63" i="7" l="1"/>
  <c r="BQ62" i="7"/>
  <c r="AB62" i="7"/>
  <c r="T62" i="7"/>
  <c r="L62" i="7"/>
  <c r="D62" i="7"/>
  <c r="Z62" i="7"/>
  <c r="R62" i="7"/>
  <c r="J62" i="7"/>
  <c r="B62" i="7"/>
  <c r="X62" i="7"/>
  <c r="P62" i="7"/>
  <c r="H62" i="7"/>
  <c r="AE62" i="7"/>
  <c r="W62" i="7"/>
  <c r="O62" i="7"/>
  <c r="G62" i="7"/>
  <c r="AA62" i="7"/>
  <c r="K62" i="7"/>
  <c r="V62" i="7"/>
  <c r="F62" i="7"/>
  <c r="S62" i="7"/>
  <c r="C62" i="7"/>
  <c r="Q62" i="7"/>
  <c r="Y62" i="7"/>
  <c r="N62" i="7"/>
  <c r="I62" i="7"/>
  <c r="E62" i="7"/>
  <c r="AC62" i="7"/>
  <c r="U62" i="7"/>
  <c r="M62" i="7"/>
  <c r="AD62" i="7"/>
  <c r="AL62" i="7"/>
  <c r="BK61" i="7"/>
  <c r="BC61" i="7"/>
  <c r="AU61" i="7"/>
  <c r="AM61" i="7"/>
  <c r="BJ61" i="7"/>
  <c r="BB61" i="7"/>
  <c r="AT61" i="7"/>
  <c r="BI61" i="7"/>
  <c r="BA61" i="7"/>
  <c r="AS61" i="7"/>
  <c r="BP61" i="7"/>
  <c r="BH61" i="7"/>
  <c r="AZ61" i="7"/>
  <c r="AR61" i="7"/>
  <c r="BO61" i="7"/>
  <c r="BG61" i="7"/>
  <c r="AY61" i="7"/>
  <c r="AQ61" i="7"/>
  <c r="BN61" i="7"/>
  <c r="BF61" i="7"/>
  <c r="AX61" i="7"/>
  <c r="AP61" i="7"/>
  <c r="BL61" i="7"/>
  <c r="BD61" i="7"/>
  <c r="AV61" i="7"/>
  <c r="AN61" i="7"/>
  <c r="AW61" i="7"/>
  <c r="AO61" i="7"/>
  <c r="BM61" i="7"/>
  <c r="BE61" i="7"/>
  <c r="A63" i="7"/>
  <c r="AG63" i="7"/>
  <c r="AF63" i="7" s="1"/>
  <c r="AD63" i="7" l="1"/>
  <c r="V63" i="7"/>
  <c r="N63" i="7"/>
  <c r="F63" i="7"/>
  <c r="AB63" i="7"/>
  <c r="T63" i="7"/>
  <c r="L63" i="7"/>
  <c r="D63" i="7"/>
  <c r="Z63" i="7"/>
  <c r="R63" i="7"/>
  <c r="J63" i="7"/>
  <c r="B63" i="7"/>
  <c r="Y63" i="7"/>
  <c r="Q63" i="7"/>
  <c r="I63" i="7"/>
  <c r="AC63" i="7"/>
  <c r="M63" i="7"/>
  <c r="X63" i="7"/>
  <c r="H63" i="7"/>
  <c r="U63" i="7"/>
  <c r="E63" i="7"/>
  <c r="S63" i="7"/>
  <c r="C63" i="7"/>
  <c r="AA63" i="7"/>
  <c r="P63" i="7"/>
  <c r="K63" i="7"/>
  <c r="G63" i="7"/>
  <c r="AE63" i="7"/>
  <c r="W63" i="7"/>
  <c r="O63" i="7"/>
  <c r="AL63" i="7"/>
  <c r="BM62" i="7"/>
  <c r="BE62" i="7"/>
  <c r="AW62" i="7"/>
  <c r="AO62" i="7"/>
  <c r="BL62" i="7"/>
  <c r="BD62" i="7"/>
  <c r="AV62" i="7"/>
  <c r="AN62" i="7"/>
  <c r="BK62" i="7"/>
  <c r="BC62" i="7"/>
  <c r="AU62" i="7"/>
  <c r="AM62" i="7"/>
  <c r="BJ62" i="7"/>
  <c r="BB62" i="7"/>
  <c r="AT62" i="7"/>
  <c r="BI62" i="7"/>
  <c r="BA62" i="7"/>
  <c r="AS62" i="7"/>
  <c r="BP62" i="7"/>
  <c r="BH62" i="7"/>
  <c r="AZ62" i="7"/>
  <c r="AR62" i="7"/>
  <c r="BN62" i="7"/>
  <c r="BF62" i="7"/>
  <c r="AX62" i="7"/>
  <c r="AP62" i="7"/>
  <c r="BO62" i="7"/>
  <c r="BG62" i="7"/>
  <c r="AY62" i="7"/>
  <c r="AQ62" i="7"/>
  <c r="BR64" i="7"/>
  <c r="BQ63" i="7"/>
  <c r="AG64" i="7"/>
  <c r="AF64" i="7" s="1"/>
  <c r="A64" i="7"/>
  <c r="BR65" i="7" l="1"/>
  <c r="BQ65" i="7" s="1"/>
  <c r="BQ64" i="7"/>
  <c r="AL64" i="7"/>
  <c r="BO63" i="7"/>
  <c r="BG63" i="7"/>
  <c r="AY63" i="7"/>
  <c r="AQ63" i="7"/>
  <c r="BN63" i="7"/>
  <c r="BF63" i="7"/>
  <c r="AX63" i="7"/>
  <c r="AP63" i="7"/>
  <c r="BM63" i="7"/>
  <c r="BE63" i="7"/>
  <c r="AW63" i="7"/>
  <c r="AO63" i="7"/>
  <c r="BL63" i="7"/>
  <c r="BD63" i="7"/>
  <c r="AV63" i="7"/>
  <c r="AN63" i="7"/>
  <c r="BK63" i="7"/>
  <c r="BC63" i="7"/>
  <c r="AU63" i="7"/>
  <c r="AM63" i="7"/>
  <c r="BJ63" i="7"/>
  <c r="BB63" i="7"/>
  <c r="AT63" i="7"/>
  <c r="BP63" i="7"/>
  <c r="BH63" i="7"/>
  <c r="AZ63" i="7"/>
  <c r="AR63" i="7"/>
  <c r="BA63" i="7"/>
  <c r="AS63" i="7"/>
  <c r="BI63" i="7"/>
  <c r="X64" i="7"/>
  <c r="P64" i="7"/>
  <c r="H64" i="7"/>
  <c r="AD64" i="7"/>
  <c r="V64" i="7"/>
  <c r="N64" i="7"/>
  <c r="F64" i="7"/>
  <c r="AB64" i="7"/>
  <c r="T64" i="7"/>
  <c r="L64" i="7"/>
  <c r="D64" i="7"/>
  <c r="AA64" i="7"/>
  <c r="S64" i="7"/>
  <c r="K64" i="7"/>
  <c r="C64" i="7"/>
  <c r="AE64" i="7"/>
  <c r="O64" i="7"/>
  <c r="Z64" i="7"/>
  <c r="J64" i="7"/>
  <c r="W64" i="7"/>
  <c r="G64" i="7"/>
  <c r="U64" i="7"/>
  <c r="E64" i="7"/>
  <c r="AC64" i="7"/>
  <c r="R64" i="7"/>
  <c r="M64" i="7"/>
  <c r="I64" i="7"/>
  <c r="Y64" i="7"/>
  <c r="Q64" i="7"/>
  <c r="B64" i="7"/>
  <c r="AG65" i="7"/>
  <c r="AF65" i="7" s="1"/>
  <c r="AF68" i="7" s="1"/>
  <c r="AF70" i="7" s="1"/>
  <c r="A65" i="7"/>
  <c r="BQ68" i="7" l="1"/>
  <c r="BQ70" i="7" s="1"/>
  <c r="AL65" i="7"/>
  <c r="BI64" i="7"/>
  <c r="BA64" i="7"/>
  <c r="AS64" i="7"/>
  <c r="BP64" i="7"/>
  <c r="BH64" i="7"/>
  <c r="AZ64" i="7"/>
  <c r="AR64" i="7"/>
  <c r="BO64" i="7"/>
  <c r="BG64" i="7"/>
  <c r="AY64" i="7"/>
  <c r="AQ64" i="7"/>
  <c r="BN64" i="7"/>
  <c r="BF64" i="7"/>
  <c r="AX64" i="7"/>
  <c r="AP64" i="7"/>
  <c r="BM64" i="7"/>
  <c r="BE64" i="7"/>
  <c r="AW64" i="7"/>
  <c r="AO64" i="7"/>
  <c r="BL64" i="7"/>
  <c r="BD64" i="7"/>
  <c r="AV64" i="7"/>
  <c r="AN64" i="7"/>
  <c r="BJ64" i="7"/>
  <c r="BB64" i="7"/>
  <c r="AT64" i="7"/>
  <c r="BK64" i="7"/>
  <c r="BC64" i="7"/>
  <c r="AU64" i="7"/>
  <c r="AM64" i="7"/>
  <c r="Z65" i="7"/>
  <c r="Z68" i="7" s="1"/>
  <c r="Z70" i="7" s="1"/>
  <c r="R65" i="7"/>
  <c r="R68" i="7" s="1"/>
  <c r="R70" i="7" s="1"/>
  <c r="J65" i="7"/>
  <c r="J68" i="7" s="1"/>
  <c r="J70" i="7" s="1"/>
  <c r="B65" i="7"/>
  <c r="B68" i="7" s="1"/>
  <c r="B70" i="7" s="1"/>
  <c r="X65" i="7"/>
  <c r="X68" i="7" s="1"/>
  <c r="X70" i="7" s="1"/>
  <c r="P65" i="7"/>
  <c r="P68" i="7" s="1"/>
  <c r="P70" i="7" s="1"/>
  <c r="H65" i="7"/>
  <c r="H68" i="7" s="1"/>
  <c r="H70" i="7" s="1"/>
  <c r="AD65" i="7"/>
  <c r="AD68" i="7" s="1"/>
  <c r="AD70" i="7" s="1"/>
  <c r="V65" i="7"/>
  <c r="V68" i="7" s="1"/>
  <c r="V70" i="7" s="1"/>
  <c r="N65" i="7"/>
  <c r="N68" i="7" s="1"/>
  <c r="N70" i="7" s="1"/>
  <c r="F65" i="7"/>
  <c r="F68" i="7" s="1"/>
  <c r="F70" i="7" s="1"/>
  <c r="AC65" i="7"/>
  <c r="AC68" i="7" s="1"/>
  <c r="AC70" i="7" s="1"/>
  <c r="U65" i="7"/>
  <c r="U68" i="7" s="1"/>
  <c r="U70" i="7" s="1"/>
  <c r="M65" i="7"/>
  <c r="M68" i="7" s="1"/>
  <c r="M70" i="7" s="1"/>
  <c r="E65" i="7"/>
  <c r="E68" i="7" s="1"/>
  <c r="E70" i="7" s="1"/>
  <c r="Q65" i="7"/>
  <c r="Q68" i="7" s="1"/>
  <c r="Q70" i="7" s="1"/>
  <c r="AB65" i="7"/>
  <c r="AB68" i="7" s="1"/>
  <c r="AB70" i="7" s="1"/>
  <c r="L65" i="7"/>
  <c r="L68" i="7" s="1"/>
  <c r="L70" i="7" s="1"/>
  <c r="Y65" i="7"/>
  <c r="Y68" i="7" s="1"/>
  <c r="Y70" i="7" s="1"/>
  <c r="I65" i="7"/>
  <c r="I68" i="7" s="1"/>
  <c r="I70" i="7" s="1"/>
  <c r="W65" i="7"/>
  <c r="W68" i="7" s="1"/>
  <c r="W70" i="7" s="1"/>
  <c r="G65" i="7"/>
  <c r="G68" i="7" s="1"/>
  <c r="G70" i="7" s="1"/>
  <c r="AE65" i="7"/>
  <c r="AE68" i="7" s="1"/>
  <c r="AE70" i="7" s="1"/>
  <c r="T65" i="7"/>
  <c r="T68" i="7" s="1"/>
  <c r="T70" i="7" s="1"/>
  <c r="O65" i="7"/>
  <c r="O68" i="7" s="1"/>
  <c r="O70" i="7" s="1"/>
  <c r="K65" i="7"/>
  <c r="K68" i="7" s="1"/>
  <c r="K70" i="7" s="1"/>
  <c r="C65" i="7"/>
  <c r="C68" i="7" s="1"/>
  <c r="C70" i="7" s="1"/>
  <c r="AA65" i="7"/>
  <c r="AA68" i="7" s="1"/>
  <c r="AA70" i="7" s="1"/>
  <c r="S65" i="7"/>
  <c r="S68" i="7" s="1"/>
  <c r="S70" i="7" s="1"/>
  <c r="D65" i="7"/>
  <c r="D68" i="7" s="1"/>
  <c r="D70" i="7" s="1"/>
  <c r="BK65" i="7" l="1"/>
  <c r="BK68" i="7" s="1"/>
  <c r="BK70" i="7" s="1"/>
  <c r="BC65" i="7"/>
  <c r="BC68" i="7" s="1"/>
  <c r="BC70" i="7" s="1"/>
  <c r="AU65" i="7"/>
  <c r="AU68" i="7" s="1"/>
  <c r="AU70" i="7" s="1"/>
  <c r="AM65" i="7"/>
  <c r="AM68" i="7" s="1"/>
  <c r="AM70" i="7" s="1"/>
  <c r="BJ65" i="7"/>
  <c r="BJ68" i="7" s="1"/>
  <c r="BJ70" i="7" s="1"/>
  <c r="BB65" i="7"/>
  <c r="BB68" i="7" s="1"/>
  <c r="BB70" i="7" s="1"/>
  <c r="AT65" i="7"/>
  <c r="AT68" i="7" s="1"/>
  <c r="AT70" i="7" s="1"/>
  <c r="BI65" i="7"/>
  <c r="BI68" i="7" s="1"/>
  <c r="BI70" i="7" s="1"/>
  <c r="BA65" i="7"/>
  <c r="BA68" i="7" s="1"/>
  <c r="BA70" i="7" s="1"/>
  <c r="AS65" i="7"/>
  <c r="AS68" i="7" s="1"/>
  <c r="AS70" i="7" s="1"/>
  <c r="BP65" i="7"/>
  <c r="BP68" i="7" s="1"/>
  <c r="BP70" i="7" s="1"/>
  <c r="BH65" i="7"/>
  <c r="BH68" i="7" s="1"/>
  <c r="BH70" i="7" s="1"/>
  <c r="AZ65" i="7"/>
  <c r="AZ68" i="7" s="1"/>
  <c r="AZ70" i="7" s="1"/>
  <c r="AR65" i="7"/>
  <c r="AR68" i="7" s="1"/>
  <c r="AR70" i="7" s="1"/>
  <c r="BO65" i="7"/>
  <c r="BO68" i="7" s="1"/>
  <c r="BO70" i="7" s="1"/>
  <c r="BG65" i="7"/>
  <c r="BG68" i="7" s="1"/>
  <c r="BG70" i="7" s="1"/>
  <c r="AY65" i="7"/>
  <c r="AY68" i="7" s="1"/>
  <c r="AY70" i="7" s="1"/>
  <c r="AQ65" i="7"/>
  <c r="AQ68" i="7" s="1"/>
  <c r="AQ70" i="7" s="1"/>
  <c r="BN65" i="7"/>
  <c r="BN68" i="7" s="1"/>
  <c r="BN70" i="7" s="1"/>
  <c r="BF65" i="7"/>
  <c r="BF68" i="7" s="1"/>
  <c r="BF70" i="7" s="1"/>
  <c r="AX65" i="7"/>
  <c r="AX68" i="7" s="1"/>
  <c r="AX70" i="7" s="1"/>
  <c r="AP65" i="7"/>
  <c r="AP68" i="7" s="1"/>
  <c r="AP70" i="7" s="1"/>
  <c r="BL65" i="7"/>
  <c r="BL68" i="7" s="1"/>
  <c r="BL70" i="7" s="1"/>
  <c r="BD65" i="7"/>
  <c r="BD68" i="7" s="1"/>
  <c r="BD70" i="7" s="1"/>
  <c r="AV65" i="7"/>
  <c r="AV68" i="7" s="1"/>
  <c r="AV70" i="7" s="1"/>
  <c r="AN65" i="7"/>
  <c r="AN68" i="7" s="1"/>
  <c r="AN70" i="7" s="1"/>
  <c r="BE65" i="7"/>
  <c r="BE68" i="7" s="1"/>
  <c r="BE70" i="7" s="1"/>
  <c r="AW65" i="7"/>
  <c r="AW68" i="7" s="1"/>
  <c r="AW70" i="7" s="1"/>
  <c r="AO65" i="7"/>
  <c r="AO68" i="7" s="1"/>
  <c r="AO70" i="7" s="1"/>
  <c r="BM65" i="7"/>
  <c r="BM68" i="7" s="1"/>
  <c r="BM70" i="7" s="1"/>
</calcChain>
</file>

<file path=xl/sharedStrings.xml><?xml version="1.0" encoding="utf-8"?>
<sst xmlns="http://schemas.openxmlformats.org/spreadsheetml/2006/main" count="449" uniqueCount="88">
  <si>
    <r>
      <t>LTC  -- Male -- 1000q</t>
    </r>
    <r>
      <rPr>
        <b/>
        <vertAlign val="subscript"/>
        <sz val="14"/>
        <rFont val="Tahoma"/>
        <family val="2"/>
      </rPr>
      <t>x</t>
    </r>
  </si>
  <si>
    <r>
      <t>LTC  -- Female -- 1000q</t>
    </r>
    <r>
      <rPr>
        <b/>
        <vertAlign val="subscript"/>
        <sz val="14"/>
        <rFont val="Tahoma"/>
        <family val="2"/>
      </rPr>
      <t>x</t>
    </r>
  </si>
  <si>
    <t>Issue</t>
  </si>
  <si>
    <t>Duration</t>
  </si>
  <si>
    <t>Att</t>
  </si>
  <si>
    <t>Age</t>
  </si>
  <si>
    <t>Ultimate</t>
  </si>
  <si>
    <t>Married</t>
  </si>
  <si>
    <t>Not Mar</t>
  </si>
  <si>
    <t>Pref</t>
  </si>
  <si>
    <t>Standard</t>
  </si>
  <si>
    <t>Table Name:</t>
  </si>
  <si>
    <t>Projection Scale G2 – Male, ANB</t>
  </si>
  <si>
    <t>Table Identity:</t>
  </si>
  <si>
    <t>2583</t>
  </si>
  <si>
    <t>Provider Domain:</t>
  </si>
  <si>
    <t>soa.org</t>
  </si>
  <si>
    <t>Provider Name:</t>
  </si>
  <si>
    <t>Susie Lee</t>
  </si>
  <si>
    <t>Table Reference:</t>
  </si>
  <si>
    <t>Life Experience Subcommittee, “2012 Individual Annuity Reserving Table”, Report from the Joint American Academy of Actuaries/Society of Actuaries Payout Annuity Table Team, (2011) Exhibit III. Accessed: December 2013 from http://www.actuary.org/files/publications/Payout_Annuity_Report_09-28-11.pdf.</t>
  </si>
  <si>
    <t>Content Type:</t>
  </si>
  <si>
    <t>Projection Scale</t>
  </si>
  <si>
    <t>Table Description:</t>
  </si>
  <si>
    <t>Mortality Improvement Projection Scale G2- Male.  Basis: Age Nearest Birthday. Minimum Age: 0 Maximum Age: 105</t>
  </si>
  <si>
    <t>EffDate:</t>
  </si>
  <si>
    <t/>
  </si>
  <si>
    <t>Comments:</t>
  </si>
  <si>
    <t>Study Data: In conjunction with development of the 2012 Immediate Annuity Mortality (IAM) Tables (See SOA Table Identities 2581 and 2582), a projection scale for mortality improvement was designed. The projection scale is intended to make allowance for probable future mortality decreases apart from and in addition to safety margins included in the 2012 IAM Tables. Social Security Administration (SSA) data for the period 1990-2006 serve as the basis. Methodology: Subcommittee began with SSA improvement rates for the period 1990-2006, as well as the average improvement rates assumed by the SSA in their 2010 Trustees report for years 2012-2022.  Discussions with SSA actuaries and supported by research and emerging experience, it was determined the SSA improvement for ages 65+ to be too conservative (i.e., low) for an annuity valuation table. Therefore, an additional improvement level of 0.4% for ages 65 to 82 and 0.2% for ages 87+ was added. The adjustment to the improvement was graded from 0.4% to 0.2% between ages 82 and 87. This adjustment was the same for males and females. For younger ages, a simple 1% assumption was made. For older ages, the improvement rates grade to zero at age 105. Data Transcription Errors: None. Data Certified: 12/2013</t>
  </si>
  <si>
    <t>Keywords:</t>
  </si>
  <si>
    <t>Aggregate,Projection scale,United States of America</t>
  </si>
  <si>
    <t xml:space="preserve">Table # </t>
  </si>
  <si>
    <t>1</t>
  </si>
  <si>
    <t>Nation:</t>
  </si>
  <si>
    <t>United States of America</t>
  </si>
  <si>
    <t>Scaling Factor:</t>
  </si>
  <si>
    <t>0</t>
  </si>
  <si>
    <t>Data Type:</t>
  </si>
  <si>
    <t>Floating Point</t>
  </si>
  <si>
    <t>Row, Column (if applicable)-&gt;id:</t>
  </si>
  <si>
    <t>Row, Column (if applicable)-&gt;ScaleType:</t>
  </si>
  <si>
    <t>Row, Column (if applicable)-&gt;AxisName:</t>
  </si>
  <si>
    <t>Row, Column (if applicable)-&gt;MinScaleValue:</t>
  </si>
  <si>
    <t>Row, Column (if applicable)-&gt;MaxScaleValue:</t>
  </si>
  <si>
    <t>105</t>
  </si>
  <si>
    <t>Row, Column (if applicable)-&gt;Increment:</t>
  </si>
  <si>
    <t>Row\Column</t>
  </si>
  <si>
    <t>0.01</t>
  </si>
  <si>
    <t>0.011</t>
  </si>
  <si>
    <t>0.012</t>
  </si>
  <si>
    <t>0.013</t>
  </si>
  <si>
    <t>0.014</t>
  </si>
  <si>
    <t>0.015</t>
  </si>
  <si>
    <t>0.010</t>
  </si>
  <si>
    <t>0.009</t>
  </si>
  <si>
    <t>0.008</t>
  </si>
  <si>
    <t>0.007</t>
  </si>
  <si>
    <t>0.006</t>
  </si>
  <si>
    <t>0.005</t>
  </si>
  <si>
    <t>0.004</t>
  </si>
  <si>
    <t>0.003</t>
  </si>
  <si>
    <t>0.002</t>
  </si>
  <si>
    <t>0.001</t>
  </si>
  <si>
    <t>0.000</t>
  </si>
  <si>
    <t>Projection Scale G2 – Female, ANB</t>
  </si>
  <si>
    <t>2584</t>
  </si>
  <si>
    <t>Mortality Improvement Projection Scale G2- Female.  Basis: Age Nearest Birthday. Minimum Age: 0 Maximum Age: 105</t>
  </si>
  <si>
    <t># of years of Mortality Improvement:</t>
  </si>
  <si>
    <t>Assumptions</t>
  </si>
  <si>
    <t>Single</t>
  </si>
  <si>
    <t>Preferred</t>
  </si>
  <si>
    <t>No Adjustment</t>
  </si>
  <si>
    <t>Marital Status:</t>
  </si>
  <si>
    <t>Risk Class:</t>
  </si>
  <si>
    <t>Valuation Margin</t>
  </si>
  <si>
    <t>Attained Age</t>
  </si>
  <si>
    <t>Male</t>
  </si>
  <si>
    <t>Female</t>
  </si>
  <si>
    <t>100 and under</t>
  </si>
  <si>
    <t>Valuation Margin:</t>
  </si>
  <si>
    <t>2012 IAM</t>
  </si>
  <si>
    <t>Period Table</t>
  </si>
  <si>
    <t>Active</t>
  </si>
  <si>
    <t>Enter Active or Total mortality:</t>
  </si>
  <si>
    <t>LTC Active Lives -- Female -- 1000qx</t>
  </si>
  <si>
    <t>LTC  Active Lives -- Male -- 1000qx</t>
  </si>
  <si>
    <t>Active or Total</t>
  </si>
  <si>
    <t>As stated in the report, the recommended number of years is 11, from 2009 to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</si>
</sst>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
    <numFmt numFmtId="165" formatCode="0.0000"/>
    <numFmt numFmtId="166" formatCode="0.000"/>
  </numFmts>
  <fonts count="34" x14ac:knownFonts="1">
    <font>
      <sz val="11"/>
      <color theme="1"/>
      <name val="Calibri"/>
      <family val="2"/>
      <scheme val="minor"/>
    </font>
    <font>
      <sz val="10"/>
      <name val="Arial"/>
      <family val="2"/>
    </font>
    <font>
      <b/>
      <sz val="14"/>
      <name val="Tahoma"/>
      <family val="2"/>
    </font>
    <font>
      <b/>
      <vertAlign val="subscript"/>
      <sz val="14"/>
      <name val="Tahoma"/>
      <family val="2"/>
    </font>
    <font>
      <sz val="10"/>
      <name val="Tahoma"/>
      <family val="2"/>
    </font>
    <font>
      <b/>
      <sz val="1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Arial"/>
      <family val="2"/>
    </font>
    <font>
      <b/>
      <sz val="10"/>
      <color theme="1"/>
      <name val="Calibri"/>
      <family val="2"/>
      <scheme val="minor"/>
    </font>
    <font>
      <b/>
      <i/>
      <sz val="10"/>
      <color rgb="FF0070C0"/>
      <name val="Calibri"/>
      <family val="2"/>
      <scheme val="minor"/>
    </font>
    <font>
      <sz val="10"/>
      <color theme="1"/>
      <name val="Calibri"/>
      <family val="2"/>
      <scheme val="minor"/>
    </font>
    <font>
      <sz val="10"/>
      <color rgb="FF0070C0"/>
      <name val="Calibri"/>
      <family val="2"/>
      <scheme val="minor"/>
    </font>
    <font>
      <sz val="10"/>
      <color rgb="FFFF0000"/>
      <name val="Arial"/>
      <family val="2"/>
    </font>
    <font>
      <sz val="11"/>
      <color theme="1"/>
      <name val="Calibri"/>
      <family val="2"/>
    </font>
    <font>
      <b/>
      <sz val="11"/>
      <color theme="1"/>
      <name val="Calibri"/>
      <family val="2"/>
    </font>
    <font>
      <sz val="11"/>
      <color theme="0" tint="-0.249977111117893"/>
      <name val="Calibri"/>
      <family val="2"/>
      <scheme val="minor"/>
    </font>
    <font>
      <sz val="10"/>
      <color theme="4" tint="-0.249977111117893"/>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39997558519241921"/>
      </bottom>
      <diagonal/>
    </border>
    <border>
      <left/>
      <right/>
      <top style="thin">
        <color theme="4" tint="0.39997558519241921"/>
      </top>
      <bottom style="thin">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0" fontId="1" fillId="0" borderId="0"/>
    <xf numFmtId="0" fontId="7" fillId="0" borderId="0" applyNumberFormat="0" applyFill="0" applyBorder="0" applyAlignment="0" applyProtection="0"/>
    <xf numFmtId="0" fontId="8" fillId="0" borderId="14" applyNumberFormat="0" applyFill="0" applyAlignment="0" applyProtection="0"/>
    <xf numFmtId="0" fontId="9" fillId="0" borderId="15" applyNumberFormat="0" applyFill="0" applyAlignment="0" applyProtection="0"/>
    <xf numFmtId="0" fontId="10" fillId="0" borderId="16"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17" applyNumberFormat="0" applyAlignment="0" applyProtection="0"/>
    <xf numFmtId="0" fontId="15" fillId="6" borderId="18" applyNumberFormat="0" applyAlignment="0" applyProtection="0"/>
    <xf numFmtId="0" fontId="16" fillId="6" borderId="17" applyNumberFormat="0" applyAlignment="0" applyProtection="0"/>
    <xf numFmtId="0" fontId="17" fillId="0" borderId="19" applyNumberFormat="0" applyFill="0" applyAlignment="0" applyProtection="0"/>
    <xf numFmtId="0" fontId="18" fillId="7" borderId="20" applyNumberFormat="0" applyAlignment="0" applyProtection="0"/>
    <xf numFmtId="0" fontId="19" fillId="0" borderId="0" applyNumberFormat="0" applyFill="0" applyBorder="0" applyAlignment="0" applyProtection="0"/>
    <xf numFmtId="0" fontId="6" fillId="8" borderId="21" applyNumberFormat="0" applyFont="0" applyAlignment="0" applyProtection="0"/>
    <xf numFmtId="0" fontId="20" fillId="0" borderId="0" applyNumberFormat="0" applyFill="0" applyBorder="0" applyAlignment="0" applyProtection="0"/>
    <xf numFmtId="0" fontId="21" fillId="0" borderId="22"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24" fillId="0" borderId="0"/>
    <xf numFmtId="43" fontId="6" fillId="0" borderId="0" applyFont="0" applyFill="0" applyBorder="0" applyAlignment="0" applyProtection="0"/>
    <xf numFmtId="9" fontId="6" fillId="0" borderId="0" applyFont="0" applyFill="0" applyBorder="0" applyAlignment="0" applyProtection="0"/>
  </cellStyleXfs>
  <cellXfs count="77">
    <xf numFmtId="0" fontId="0" fillId="0" borderId="0" xfId="0"/>
    <xf numFmtId="0" fontId="4" fillId="0" borderId="4" xfId="1" applyFont="1" applyBorder="1" applyAlignment="1">
      <alignment horizontal="center"/>
    </xf>
    <xf numFmtId="0" fontId="4" fillId="0" borderId="5" xfId="1" applyFont="1" applyBorder="1" applyAlignment="1">
      <alignment horizontal="center"/>
    </xf>
    <xf numFmtId="0" fontId="4" fillId="0" borderId="6" xfId="1" applyFont="1" applyBorder="1" applyAlignment="1">
      <alignment horizontal="center"/>
    </xf>
    <xf numFmtId="0" fontId="4" fillId="0" borderId="7" xfId="1" applyFont="1" applyBorder="1" applyAlignment="1">
      <alignment horizontal="center"/>
    </xf>
    <xf numFmtId="0" fontId="4" fillId="0" borderId="1" xfId="1" applyFont="1" applyBorder="1" applyAlignment="1">
      <alignment horizontal="center"/>
    </xf>
    <xf numFmtId="0" fontId="5" fillId="0" borderId="0" xfId="1" applyFont="1" applyAlignment="1">
      <alignment horizontal="center"/>
    </xf>
    <xf numFmtId="2" fontId="1" fillId="0" borderId="8" xfId="1" applyNumberFormat="1" applyBorder="1" applyAlignment="1">
      <alignment horizontal="center"/>
    </xf>
    <xf numFmtId="2" fontId="1" fillId="0" borderId="0" xfId="1" applyNumberFormat="1" applyAlignment="1">
      <alignment horizontal="center"/>
    </xf>
    <xf numFmtId="2" fontId="1" fillId="0" borderId="9" xfId="1" applyNumberFormat="1" applyBorder="1" applyAlignment="1">
      <alignment horizontal="center"/>
    </xf>
    <xf numFmtId="2" fontId="1" fillId="0" borderId="10" xfId="1" applyNumberFormat="1" applyBorder="1" applyAlignment="1">
      <alignment horizontal="center"/>
    </xf>
    <xf numFmtId="0" fontId="5" fillId="0" borderId="7" xfId="1" applyFont="1" applyBorder="1" applyAlignment="1">
      <alignment horizontal="center"/>
    </xf>
    <xf numFmtId="2" fontId="1" fillId="0" borderId="6" xfId="1" applyNumberFormat="1" applyBorder="1" applyAlignment="1">
      <alignment horizontal="center"/>
    </xf>
    <xf numFmtId="2" fontId="1" fillId="0" borderId="7" xfId="1" applyNumberFormat="1" applyBorder="1" applyAlignment="1">
      <alignment horizontal="center"/>
    </xf>
    <xf numFmtId="2" fontId="1" fillId="0" borderId="11" xfId="1" applyNumberFormat="1" applyBorder="1" applyAlignment="1">
      <alignment horizontal="center"/>
    </xf>
    <xf numFmtId="2" fontId="1" fillId="0" borderId="12" xfId="1" applyNumberFormat="1" applyBorder="1" applyAlignment="1">
      <alignment horizontal="center"/>
    </xf>
    <xf numFmtId="2" fontId="1" fillId="0" borderId="13" xfId="1" applyNumberFormat="1" applyBorder="1" applyAlignment="1">
      <alignment horizontal="center"/>
    </xf>
    <xf numFmtId="0" fontId="21" fillId="33" borderId="0" xfId="0" applyFont="1" applyFill="1"/>
    <xf numFmtId="0" fontId="21" fillId="33" borderId="23" xfId="0" applyFont="1" applyFill="1" applyBorder="1"/>
    <xf numFmtId="0" fontId="23" fillId="0" borderId="0" xfId="0" applyFont="1"/>
    <xf numFmtId="0" fontId="23" fillId="34" borderId="0" xfId="0" applyFont="1" applyFill="1"/>
    <xf numFmtId="0" fontId="23" fillId="35" borderId="0" xfId="0" applyFont="1" applyFill="1"/>
    <xf numFmtId="0" fontId="23" fillId="36" borderId="0" xfId="0" applyFont="1" applyFill="1"/>
    <xf numFmtId="0" fontId="23" fillId="37" borderId="0" xfId="0" applyFont="1" applyFill="1"/>
    <xf numFmtId="0" fontId="23" fillId="0" borderId="7" xfId="0" applyFont="1" applyBorder="1"/>
    <xf numFmtId="0" fontId="23" fillId="34" borderId="7" xfId="0" applyFont="1" applyFill="1" applyBorder="1"/>
    <xf numFmtId="0" fontId="23" fillId="35" borderId="7" xfId="0" applyFont="1" applyFill="1" applyBorder="1"/>
    <xf numFmtId="0" fontId="23" fillId="36" borderId="7" xfId="0" applyFont="1" applyFill="1" applyBorder="1"/>
    <xf numFmtId="0" fontId="23" fillId="37" borderId="7" xfId="0" applyFont="1" applyFill="1" applyBorder="1"/>
    <xf numFmtId="0" fontId="19" fillId="0" borderId="0" xfId="0" applyFont="1"/>
    <xf numFmtId="0" fontId="23" fillId="0" borderId="12" xfId="0" applyFont="1" applyBorder="1"/>
    <xf numFmtId="0" fontId="23" fillId="0" borderId="24" xfId="0" applyFont="1" applyBorder="1"/>
    <xf numFmtId="0" fontId="24" fillId="0" borderId="0" xfId="43"/>
    <xf numFmtId="0" fontId="25" fillId="0" borderId="0" xfId="0" applyFont="1" applyAlignment="1">
      <alignment horizontal="right"/>
    </xf>
    <xf numFmtId="0" fontId="26" fillId="0" borderId="0" xfId="0" applyFont="1"/>
    <xf numFmtId="0" fontId="27" fillId="0" borderId="0" xfId="0" applyFont="1"/>
    <xf numFmtId="0" fontId="21" fillId="0" borderId="0" xfId="0" applyFont="1"/>
    <xf numFmtId="1" fontId="28" fillId="36" borderId="25" xfId="44" applyNumberFormat="1" applyFont="1" applyFill="1" applyBorder="1" applyAlignment="1">
      <alignment horizontal="center"/>
    </xf>
    <xf numFmtId="0" fontId="0" fillId="0" borderId="0" xfId="0" applyAlignment="1">
      <alignment horizontal="center"/>
    </xf>
    <xf numFmtId="10" fontId="28" fillId="36" borderId="25" xfId="45" applyNumberFormat="1" applyFont="1" applyFill="1" applyBorder="1" applyAlignment="1">
      <alignment horizontal="center"/>
    </xf>
    <xf numFmtId="2" fontId="29" fillId="0" borderId="9" xfId="1" applyNumberFormat="1" applyFont="1" applyBorder="1" applyAlignment="1">
      <alignment horizontal="center"/>
    </xf>
    <xf numFmtId="2" fontId="29" fillId="0" borderId="11" xfId="1" applyNumberFormat="1" applyFont="1" applyBorder="1" applyAlignment="1">
      <alignment horizontal="center"/>
    </xf>
    <xf numFmtId="2" fontId="29" fillId="0" borderId="7" xfId="1" applyNumberFormat="1" applyFont="1" applyBorder="1" applyAlignment="1">
      <alignment horizontal="center"/>
    </xf>
    <xf numFmtId="2" fontId="29" fillId="0" borderId="0" xfId="1" applyNumberFormat="1" applyFont="1" applyAlignment="1">
      <alignment horizontal="center"/>
    </xf>
    <xf numFmtId="2" fontId="1" fillId="36" borderId="8" xfId="1" applyNumberFormat="1" applyFill="1" applyBorder="1" applyAlignment="1">
      <alignment horizontal="center"/>
    </xf>
    <xf numFmtId="2" fontId="1" fillId="36" borderId="0" xfId="1" applyNumberFormat="1" applyFill="1" applyAlignment="1">
      <alignment horizontal="center"/>
    </xf>
    <xf numFmtId="2" fontId="1" fillId="36" borderId="9" xfId="1" applyNumberFormat="1" applyFill="1" applyBorder="1" applyAlignment="1">
      <alignment horizontal="center"/>
    </xf>
    <xf numFmtId="2" fontId="1" fillId="36" borderId="10" xfId="1" applyNumberFormat="1" applyFill="1" applyBorder="1" applyAlignment="1">
      <alignment horizontal="center"/>
    </xf>
    <xf numFmtId="2" fontId="1" fillId="36" borderId="6" xfId="1" applyNumberFormat="1" applyFill="1" applyBorder="1" applyAlignment="1">
      <alignment horizontal="center"/>
    </xf>
    <xf numFmtId="2" fontId="1" fillId="36" borderId="7" xfId="1" applyNumberFormat="1" applyFill="1" applyBorder="1" applyAlignment="1">
      <alignment horizontal="center"/>
    </xf>
    <xf numFmtId="2" fontId="1" fillId="36" borderId="11" xfId="1" applyNumberFormat="1" applyFill="1" applyBorder="1" applyAlignment="1">
      <alignment horizontal="center"/>
    </xf>
    <xf numFmtId="2" fontId="1" fillId="36" borderId="12" xfId="1" applyNumberFormat="1" applyFill="1" applyBorder="1" applyAlignment="1">
      <alignment horizontal="center"/>
    </xf>
    <xf numFmtId="2" fontId="1" fillId="36" borderId="13" xfId="1" applyNumberFormat="1" applyFill="1" applyBorder="1" applyAlignment="1">
      <alignment horizontal="center"/>
    </xf>
    <xf numFmtId="2" fontId="0" fillId="0" borderId="0" xfId="0" applyNumberFormat="1"/>
    <xf numFmtId="0" fontId="31" fillId="0" borderId="25" xfId="0" applyFont="1" applyBorder="1" applyAlignment="1">
      <alignment horizontal="center" vertical="center" wrapText="1"/>
    </xf>
    <xf numFmtId="0" fontId="30" fillId="0" borderId="25" xfId="0" applyFont="1" applyBorder="1" applyAlignment="1">
      <alignment horizontal="center" vertical="center" wrapText="1"/>
    </xf>
    <xf numFmtId="0" fontId="32" fillId="0" borderId="0" xfId="0" applyFont="1"/>
    <xf numFmtId="10" fontId="0" fillId="0" borderId="0" xfId="45" applyNumberFormat="1" applyFont="1"/>
    <xf numFmtId="164" fontId="0" fillId="0" borderId="0" xfId="0" applyNumberFormat="1"/>
    <xf numFmtId="9" fontId="0" fillId="0" borderId="0" xfId="45" applyFont="1"/>
    <xf numFmtId="165" fontId="1" fillId="0" borderId="8" xfId="1" applyNumberFormat="1" applyBorder="1" applyAlignment="1">
      <alignment horizontal="center"/>
    </xf>
    <xf numFmtId="0" fontId="33" fillId="36" borderId="25" xfId="0" applyFont="1" applyFill="1" applyBorder="1" applyAlignment="1">
      <alignment horizontal="center"/>
    </xf>
    <xf numFmtId="166" fontId="1" fillId="0" borderId="8" xfId="1" applyNumberFormat="1" applyBorder="1" applyAlignment="1">
      <alignment horizontal="center"/>
    </xf>
    <xf numFmtId="166" fontId="1" fillId="0" borderId="0" xfId="1" applyNumberFormat="1" applyAlignment="1">
      <alignment horizontal="center"/>
    </xf>
    <xf numFmtId="166" fontId="1" fillId="0" borderId="9" xfId="1" applyNumberFormat="1" applyBorder="1" applyAlignment="1">
      <alignment horizontal="center"/>
    </xf>
    <xf numFmtId="166" fontId="1" fillId="0" borderId="10" xfId="1" applyNumberFormat="1" applyBorder="1" applyAlignment="1">
      <alignment horizontal="center"/>
    </xf>
    <xf numFmtId="166" fontId="1" fillId="0" borderId="6" xfId="1" applyNumberFormat="1" applyBorder="1" applyAlignment="1">
      <alignment horizontal="center"/>
    </xf>
    <xf numFmtId="166" fontId="1" fillId="0" borderId="7" xfId="1" applyNumberFormat="1" applyBorder="1" applyAlignment="1">
      <alignment horizontal="center"/>
    </xf>
    <xf numFmtId="166" fontId="1" fillId="0" borderId="11" xfId="1" applyNumberFormat="1" applyBorder="1" applyAlignment="1">
      <alignment horizontal="center"/>
    </xf>
    <xf numFmtId="166" fontId="1" fillId="0" borderId="12" xfId="1" applyNumberFormat="1" applyBorder="1" applyAlignment="1">
      <alignment horizontal="center"/>
    </xf>
    <xf numFmtId="166" fontId="1" fillId="0" borderId="13" xfId="1" applyNumberFormat="1" applyBorder="1" applyAlignment="1">
      <alignment horizontal="center"/>
    </xf>
    <xf numFmtId="44" fontId="2" fillId="0" borderId="1" xfId="1" quotePrefix="1" applyNumberFormat="1" applyFont="1" applyBorder="1" applyAlignment="1">
      <alignment horizontal="center"/>
    </xf>
    <xf numFmtId="44" fontId="2" fillId="0" borderId="2" xfId="1" applyNumberFormat="1" applyFont="1" applyBorder="1" applyAlignment="1">
      <alignment horizontal="center"/>
    </xf>
    <xf numFmtId="44" fontId="2" fillId="0" borderId="3" xfId="1" applyNumberFormat="1" applyFont="1" applyBorder="1" applyAlignment="1">
      <alignment horizontal="center"/>
    </xf>
    <xf numFmtId="44" fontId="4" fillId="0" borderId="1" xfId="1" applyNumberFormat="1" applyFont="1" applyBorder="1" applyAlignment="1">
      <alignment horizontal="center"/>
    </xf>
    <xf numFmtId="44" fontId="4" fillId="0" borderId="2" xfId="1" applyNumberFormat="1" applyFont="1" applyBorder="1" applyAlignment="1">
      <alignment horizontal="center"/>
    </xf>
    <xf numFmtId="44" fontId="4" fillId="0" borderId="3" xfId="1" applyNumberFormat="1" applyFont="1" applyBorder="1" applyAlignment="1">
      <alignment horizontal="center"/>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4"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00000000-0005-0000-0000-000026000000}"/>
    <cellStyle name="Normal 3" xfId="1" xr:uid="{00000000-0005-0000-0000-000027000000}"/>
    <cellStyle name="Note" xfId="16" builtinId="10" customBuiltin="1"/>
    <cellStyle name="Output" xfId="11" builtinId="21" customBuiltin="1"/>
    <cellStyle name="Percent" xfId="45"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workbookViewId="0">
      <selection activeCell="K7" sqref="K7"/>
    </sheetView>
  </sheetViews>
  <sheetFormatPr defaultRowHeight="14.4" x14ac:dyDescent="0.3"/>
  <cols>
    <col min="6" max="6" width="15.33203125" customWidth="1"/>
  </cols>
  <sheetData>
    <row r="1" spans="1:9" x14ac:dyDescent="0.3">
      <c r="A1" s="33"/>
      <c r="B1" s="34"/>
      <c r="C1" s="35"/>
      <c r="D1" s="35"/>
      <c r="E1" s="35"/>
      <c r="F1" s="35"/>
      <c r="G1" s="35"/>
      <c r="H1" s="35"/>
      <c r="I1" s="35"/>
    </row>
    <row r="2" spans="1:9" x14ac:dyDescent="0.3">
      <c r="A2" s="33"/>
      <c r="B2" s="36" t="s">
        <v>68</v>
      </c>
      <c r="C2" s="35"/>
      <c r="D2" s="35"/>
      <c r="E2" s="35"/>
      <c r="F2" s="35"/>
      <c r="G2" s="35"/>
      <c r="H2" s="35"/>
      <c r="I2" s="35"/>
    </row>
    <row r="3" spans="1:9" x14ac:dyDescent="0.3">
      <c r="A3" s="35"/>
      <c r="B3" s="35"/>
      <c r="C3" s="35"/>
      <c r="D3" s="35"/>
      <c r="E3" s="35"/>
      <c r="F3" s="35"/>
      <c r="G3" s="35"/>
      <c r="H3" s="35"/>
      <c r="I3" s="35"/>
    </row>
    <row r="4" spans="1:9" x14ac:dyDescent="0.3">
      <c r="A4" s="35"/>
      <c r="B4" t="s">
        <v>83</v>
      </c>
      <c r="C4" s="35"/>
      <c r="D4" s="35"/>
      <c r="E4" s="35"/>
      <c r="F4" s="61" t="s">
        <v>82</v>
      </c>
      <c r="G4" s="35"/>
      <c r="H4" s="35" t="s">
        <v>86</v>
      </c>
      <c r="I4" s="35"/>
    </row>
    <row r="5" spans="1:9" x14ac:dyDescent="0.3">
      <c r="A5" s="35"/>
      <c r="B5" s="35"/>
      <c r="C5" s="35"/>
      <c r="D5" s="35"/>
      <c r="E5" s="35"/>
      <c r="F5" s="35"/>
      <c r="G5" s="35"/>
      <c r="H5" s="35"/>
      <c r="I5" s="35"/>
    </row>
    <row r="6" spans="1:9" x14ac:dyDescent="0.3">
      <c r="B6" t="s">
        <v>67</v>
      </c>
      <c r="F6" s="37">
        <v>11</v>
      </c>
      <c r="H6" s="35" t="s">
        <v>87</v>
      </c>
    </row>
    <row r="7" spans="1:9" x14ac:dyDescent="0.3">
      <c r="F7" s="38"/>
    </row>
    <row r="8" spans="1:9" x14ac:dyDescent="0.3">
      <c r="B8" t="s">
        <v>72</v>
      </c>
      <c r="F8" s="39" t="s">
        <v>69</v>
      </c>
    </row>
    <row r="9" spans="1:9" x14ac:dyDescent="0.3">
      <c r="F9" s="38"/>
    </row>
    <row r="10" spans="1:9" x14ac:dyDescent="0.3">
      <c r="B10" t="s">
        <v>73</v>
      </c>
      <c r="F10" s="39" t="s">
        <v>70</v>
      </c>
    </row>
    <row r="12" spans="1:9" x14ac:dyDescent="0.3">
      <c r="B12" t="s">
        <v>79</v>
      </c>
      <c r="F12" s="39" t="s">
        <v>74</v>
      </c>
    </row>
    <row r="15" spans="1:9" hidden="1" x14ac:dyDescent="0.3">
      <c r="B15" t="s">
        <v>71</v>
      </c>
    </row>
    <row r="16" spans="1:9" hidden="1" x14ac:dyDescent="0.3">
      <c r="B16" t="s">
        <v>7</v>
      </c>
    </row>
    <row r="17" spans="2:2" hidden="1" x14ac:dyDescent="0.3">
      <c r="B17" t="s">
        <v>69</v>
      </c>
    </row>
    <row r="18" spans="2:2" hidden="1" x14ac:dyDescent="0.3"/>
    <row r="19" spans="2:2" hidden="1" x14ac:dyDescent="0.3">
      <c r="B19" t="s">
        <v>71</v>
      </c>
    </row>
    <row r="20" spans="2:2" hidden="1" x14ac:dyDescent="0.3">
      <c r="B20" t="s">
        <v>70</v>
      </c>
    </row>
    <row r="21" spans="2:2" hidden="1" x14ac:dyDescent="0.3">
      <c r="B21" t="s">
        <v>10</v>
      </c>
    </row>
    <row r="22" spans="2:2" hidden="1" x14ac:dyDescent="0.3"/>
    <row r="23" spans="2:2" hidden="1" x14ac:dyDescent="0.3">
      <c r="B23" t="s">
        <v>71</v>
      </c>
    </row>
    <row r="24" spans="2:2" hidden="1" x14ac:dyDescent="0.3">
      <c r="B24" t="s">
        <v>74</v>
      </c>
    </row>
  </sheetData>
  <dataValidations count="3">
    <dataValidation type="list" allowBlank="1" showInputMessage="1" showErrorMessage="1" sqref="F8" xr:uid="{00000000-0002-0000-0000-000000000000}">
      <formula1>$B$15:$B$17</formula1>
    </dataValidation>
    <dataValidation type="list" allowBlank="1" showInputMessage="1" showErrorMessage="1" sqref="F10" xr:uid="{00000000-0002-0000-0000-000001000000}">
      <formula1>$B$19:$B$21</formula1>
    </dataValidation>
    <dataValidation type="list" allowBlank="1" showInputMessage="1" showErrorMessage="1" sqref="F12" xr:uid="{00000000-0002-0000-0000-000002000000}">
      <formula1>$B$23:$B$24</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13"/>
  <sheetViews>
    <sheetView workbookViewId="0">
      <selection activeCell="D18" sqref="D18"/>
    </sheetView>
  </sheetViews>
  <sheetFormatPr defaultRowHeight="14.4" x14ac:dyDescent="0.3"/>
  <cols>
    <col min="2" max="2" width="16.33203125" bestFit="1" customWidth="1"/>
    <col min="3" max="4" width="11.6640625" customWidth="1"/>
  </cols>
  <sheetData>
    <row r="2" spans="1:4" x14ac:dyDescent="0.3">
      <c r="B2" s="36" t="s">
        <v>74</v>
      </c>
    </row>
    <row r="4" spans="1:4" x14ac:dyDescent="0.3">
      <c r="B4" s="54" t="s">
        <v>75</v>
      </c>
      <c r="C4" s="54" t="s">
        <v>76</v>
      </c>
      <c r="D4" s="54" t="s">
        <v>77</v>
      </c>
    </row>
    <row r="5" spans="1:4" x14ac:dyDescent="0.3">
      <c r="A5" s="56">
        <v>0</v>
      </c>
      <c r="B5" s="55" t="s">
        <v>78</v>
      </c>
      <c r="C5" s="55">
        <v>0.9</v>
      </c>
      <c r="D5" s="55">
        <v>0.9</v>
      </c>
    </row>
    <row r="6" spans="1:4" x14ac:dyDescent="0.3">
      <c r="A6" s="56">
        <v>101</v>
      </c>
      <c r="B6" s="55">
        <v>101</v>
      </c>
      <c r="C6" s="55">
        <v>0.9</v>
      </c>
      <c r="D6" s="55">
        <v>0.9</v>
      </c>
    </row>
    <row r="7" spans="1:4" x14ac:dyDescent="0.3">
      <c r="A7" s="56">
        <v>102</v>
      </c>
      <c r="B7" s="55">
        <v>102</v>
      </c>
      <c r="C7" s="55">
        <v>0.91</v>
      </c>
      <c r="D7" s="55">
        <v>0.9</v>
      </c>
    </row>
    <row r="8" spans="1:4" x14ac:dyDescent="0.3">
      <c r="A8" s="56">
        <v>103</v>
      </c>
      <c r="B8" s="55">
        <v>103</v>
      </c>
      <c r="C8" s="55">
        <v>0.92</v>
      </c>
      <c r="D8" s="55">
        <v>0.91</v>
      </c>
    </row>
    <row r="9" spans="1:4" x14ac:dyDescent="0.3">
      <c r="A9" s="56">
        <v>104</v>
      </c>
      <c r="B9" s="55">
        <v>104</v>
      </c>
      <c r="C9" s="55">
        <v>0.93</v>
      </c>
      <c r="D9" s="55">
        <v>0.92</v>
      </c>
    </row>
    <row r="10" spans="1:4" x14ac:dyDescent="0.3">
      <c r="A10" s="56">
        <v>105</v>
      </c>
      <c r="B10" s="55">
        <v>105</v>
      </c>
      <c r="C10" s="55">
        <v>0.95</v>
      </c>
      <c r="D10" s="55">
        <v>0.93</v>
      </c>
    </row>
    <row r="11" spans="1:4" x14ac:dyDescent="0.3">
      <c r="A11" s="56">
        <v>106</v>
      </c>
      <c r="B11" s="55">
        <v>106</v>
      </c>
      <c r="C11" s="55">
        <v>1</v>
      </c>
      <c r="D11" s="55">
        <v>0.94</v>
      </c>
    </row>
    <row r="12" spans="1:4" x14ac:dyDescent="0.3">
      <c r="A12" s="56">
        <v>107</v>
      </c>
      <c r="B12" s="55">
        <v>107</v>
      </c>
      <c r="C12" s="55">
        <v>1</v>
      </c>
      <c r="D12" s="55">
        <v>0.96</v>
      </c>
    </row>
    <row r="13" spans="1:4" x14ac:dyDescent="0.3">
      <c r="A13" s="56">
        <v>108</v>
      </c>
      <c r="B13" s="55">
        <v>108</v>
      </c>
      <c r="C13" s="55">
        <v>1</v>
      </c>
      <c r="D13" s="55">
        <v>1</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W70"/>
  <sheetViews>
    <sheetView topLeftCell="H1" zoomScale="70" zoomScaleNormal="70" workbookViewId="0">
      <selection activeCell="AF65" sqref="AF65"/>
    </sheetView>
  </sheetViews>
  <sheetFormatPr defaultColWidth="8.88671875" defaultRowHeight="14.4" x14ac:dyDescent="0.3"/>
  <sheetData>
    <row r="2" spans="1:75" ht="19.8" x14ac:dyDescent="0.4">
      <c r="A2" s="71" t="s">
        <v>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3"/>
      <c r="AI2" s="38" t="s">
        <v>80</v>
      </c>
      <c r="AJ2" s="38"/>
      <c r="AL2" s="71" t="s">
        <v>1</v>
      </c>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3"/>
      <c r="BT2" s="38" t="s">
        <v>80</v>
      </c>
      <c r="BW2" s="57"/>
    </row>
    <row r="3" spans="1:75" x14ac:dyDescent="0.3">
      <c r="A3" s="1" t="s">
        <v>2</v>
      </c>
      <c r="B3" s="74" t="s">
        <v>3</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6"/>
      <c r="AG3" s="1" t="s">
        <v>4</v>
      </c>
      <c r="AI3" s="38" t="s">
        <v>81</v>
      </c>
      <c r="AJ3" s="38"/>
      <c r="AL3" s="1" t="s">
        <v>2</v>
      </c>
      <c r="AM3" s="74" t="s">
        <v>3</v>
      </c>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6"/>
      <c r="BR3" s="1" t="s">
        <v>4</v>
      </c>
      <c r="BT3" s="38" t="s">
        <v>81</v>
      </c>
      <c r="BW3" s="57"/>
    </row>
    <row r="4" spans="1:75" x14ac:dyDescent="0.3">
      <c r="A4" s="2" t="s">
        <v>5</v>
      </c>
      <c r="B4" s="3">
        <v>1</v>
      </c>
      <c r="C4" s="4">
        <f t="shared" ref="C4:AE4" si="0">B4+1</f>
        <v>2</v>
      </c>
      <c r="D4" s="4">
        <f t="shared" si="0"/>
        <v>3</v>
      </c>
      <c r="E4" s="4">
        <f t="shared" si="0"/>
        <v>4</v>
      </c>
      <c r="F4" s="4">
        <f t="shared" si="0"/>
        <v>5</v>
      </c>
      <c r="G4" s="5">
        <f t="shared" si="0"/>
        <v>6</v>
      </c>
      <c r="H4" s="4">
        <f t="shared" si="0"/>
        <v>7</v>
      </c>
      <c r="I4" s="4">
        <f t="shared" si="0"/>
        <v>8</v>
      </c>
      <c r="J4" s="4">
        <f t="shared" si="0"/>
        <v>9</v>
      </c>
      <c r="K4" s="4">
        <f t="shared" si="0"/>
        <v>10</v>
      </c>
      <c r="L4" s="5">
        <f t="shared" si="0"/>
        <v>11</v>
      </c>
      <c r="M4" s="4">
        <f t="shared" si="0"/>
        <v>12</v>
      </c>
      <c r="N4" s="4">
        <f t="shared" si="0"/>
        <v>13</v>
      </c>
      <c r="O4" s="4">
        <f t="shared" si="0"/>
        <v>14</v>
      </c>
      <c r="P4" s="4">
        <f t="shared" si="0"/>
        <v>15</v>
      </c>
      <c r="Q4" s="5">
        <f t="shared" si="0"/>
        <v>16</v>
      </c>
      <c r="R4" s="4">
        <f t="shared" si="0"/>
        <v>17</v>
      </c>
      <c r="S4" s="4">
        <f t="shared" si="0"/>
        <v>18</v>
      </c>
      <c r="T4" s="4">
        <f t="shared" si="0"/>
        <v>19</v>
      </c>
      <c r="U4" s="4">
        <f t="shared" si="0"/>
        <v>20</v>
      </c>
      <c r="V4" s="5">
        <f t="shared" si="0"/>
        <v>21</v>
      </c>
      <c r="W4" s="4">
        <f t="shared" si="0"/>
        <v>22</v>
      </c>
      <c r="X4" s="4">
        <f t="shared" si="0"/>
        <v>23</v>
      </c>
      <c r="Y4" s="4">
        <f t="shared" si="0"/>
        <v>24</v>
      </c>
      <c r="Z4" s="4">
        <f t="shared" si="0"/>
        <v>25</v>
      </c>
      <c r="AA4" s="5">
        <f t="shared" si="0"/>
        <v>26</v>
      </c>
      <c r="AB4" s="4">
        <f t="shared" si="0"/>
        <v>27</v>
      </c>
      <c r="AC4" s="4">
        <f t="shared" si="0"/>
        <v>28</v>
      </c>
      <c r="AD4" s="4">
        <f t="shared" si="0"/>
        <v>29</v>
      </c>
      <c r="AE4" s="4">
        <f t="shared" si="0"/>
        <v>30</v>
      </c>
      <c r="AF4" s="5" t="s">
        <v>6</v>
      </c>
      <c r="AG4" s="2" t="s">
        <v>5</v>
      </c>
      <c r="AI4" s="38" t="s">
        <v>76</v>
      </c>
      <c r="AJ4" s="38"/>
      <c r="AL4" s="2" t="s">
        <v>5</v>
      </c>
      <c r="AM4" s="3">
        <v>1</v>
      </c>
      <c r="AN4" s="4">
        <f t="shared" ref="AN4:BP4" si="1">AM4+1</f>
        <v>2</v>
      </c>
      <c r="AO4" s="4">
        <f t="shared" si="1"/>
        <v>3</v>
      </c>
      <c r="AP4" s="4">
        <f t="shared" si="1"/>
        <v>4</v>
      </c>
      <c r="AQ4" s="4">
        <f t="shared" si="1"/>
        <v>5</v>
      </c>
      <c r="AR4" s="5">
        <f t="shared" si="1"/>
        <v>6</v>
      </c>
      <c r="AS4" s="4">
        <f t="shared" si="1"/>
        <v>7</v>
      </c>
      <c r="AT4" s="4">
        <f t="shared" si="1"/>
        <v>8</v>
      </c>
      <c r="AU4" s="4">
        <f t="shared" si="1"/>
        <v>9</v>
      </c>
      <c r="AV4" s="4">
        <f t="shared" si="1"/>
        <v>10</v>
      </c>
      <c r="AW4" s="5">
        <f t="shared" si="1"/>
        <v>11</v>
      </c>
      <c r="AX4" s="4">
        <f t="shared" si="1"/>
        <v>12</v>
      </c>
      <c r="AY4" s="4">
        <f t="shared" si="1"/>
        <v>13</v>
      </c>
      <c r="AZ4" s="4">
        <f t="shared" si="1"/>
        <v>14</v>
      </c>
      <c r="BA4" s="4">
        <f t="shared" si="1"/>
        <v>15</v>
      </c>
      <c r="BB4" s="5">
        <f t="shared" si="1"/>
        <v>16</v>
      </c>
      <c r="BC4" s="4">
        <f t="shared" si="1"/>
        <v>17</v>
      </c>
      <c r="BD4" s="4">
        <f t="shared" si="1"/>
        <v>18</v>
      </c>
      <c r="BE4" s="4">
        <f t="shared" si="1"/>
        <v>19</v>
      </c>
      <c r="BF4" s="4">
        <f t="shared" si="1"/>
        <v>20</v>
      </c>
      <c r="BG4" s="5">
        <f t="shared" si="1"/>
        <v>21</v>
      </c>
      <c r="BH4" s="4">
        <f t="shared" si="1"/>
        <v>22</v>
      </c>
      <c r="BI4" s="4">
        <f t="shared" si="1"/>
        <v>23</v>
      </c>
      <c r="BJ4" s="4">
        <f t="shared" si="1"/>
        <v>24</v>
      </c>
      <c r="BK4" s="4">
        <f t="shared" si="1"/>
        <v>25</v>
      </c>
      <c r="BL4" s="5">
        <f t="shared" si="1"/>
        <v>26</v>
      </c>
      <c r="BM4" s="4">
        <f t="shared" si="1"/>
        <v>27</v>
      </c>
      <c r="BN4" s="4">
        <f t="shared" si="1"/>
        <v>28</v>
      </c>
      <c r="BO4" s="4">
        <f t="shared" si="1"/>
        <v>29</v>
      </c>
      <c r="BP4" s="4">
        <f t="shared" si="1"/>
        <v>30</v>
      </c>
      <c r="BQ4" s="5" t="s">
        <v>6</v>
      </c>
      <c r="BR4" s="2" t="s">
        <v>5</v>
      </c>
      <c r="BT4" s="38" t="s">
        <v>77</v>
      </c>
      <c r="BW4" s="57"/>
    </row>
    <row r="5" spans="1:75" x14ac:dyDescent="0.3">
      <c r="A5" s="6">
        <v>30</v>
      </c>
      <c r="B5" s="44">
        <f>(1-VLOOKUP($A5+B$4-1,'Projection Scale G2 - M'!$A$25:$B$150,2,FALSE))^Assumptions!$F$6*'Base Rate'!B5*IF(Assumptions!$F$8="No Adjustment",1,IF(Assumptions!$F$8="Married",'Marital Status'!BM4,IF(Assumptions!$F$8="Single",'Marital Status'!CT4,"ERROR")))*IF(Assumptions!$F$10="No Adjustment",1,IF(Assumptions!$F$10="Preferred",'Pref-Std'!BM4,IF(Assumptions!$F$10="Standard",'Pref-Std'!CT4,"ERROR")))*IF(Assumptions!$F$12="No Adjustment",1,VLOOKUP($A5+B$4-1,'Valuation Margin'!$A$5:$C$13,3))</f>
        <v>0.24789122805070576</v>
      </c>
      <c r="C5" s="45">
        <f>(1-VLOOKUP($A5+C$4-1,'Projection Scale G2 - M'!$A$25:$B$150,2,FALSE))^Assumptions!$F$6*'Base Rate'!C5*IF(Assumptions!$F$8="No Adjustment",1,IF(Assumptions!$F$8="Married",'Marital Status'!BN4,IF(Assumptions!$F$8="Single",'Marital Status'!CU4,"ERROR")))*IF(Assumptions!$F$10="No Adjustment",1,IF(Assumptions!$F$10="Preferred",'Pref-Std'!BN4,IF(Assumptions!$F$10="Standard",'Pref-Std'!CU4,"ERROR")))*IF(Assumptions!$F$12="No Adjustment",1,VLOOKUP($A5+C$4-1,'Valuation Margin'!$A$5:$C$13,3))</f>
        <v>0.3118430594895143</v>
      </c>
      <c r="D5" s="45">
        <f>(1-VLOOKUP($A5+D$4-1,'Projection Scale G2 - M'!$A$25:$B$150,2,FALSE))^Assumptions!$F$6*'Base Rate'!D5*IF(Assumptions!$F$8="No Adjustment",1,IF(Assumptions!$F$8="Married",'Marital Status'!BO4,IF(Assumptions!$F$8="Single",'Marital Status'!CV4,"ERROR")))*IF(Assumptions!$F$10="No Adjustment",1,IF(Assumptions!$F$10="Preferred",'Pref-Std'!BO4,IF(Assumptions!$F$10="Standard",'Pref-Std'!CV4,"ERROR")))*IF(Assumptions!$F$12="No Adjustment",1,VLOOKUP($A5+D$4-1,'Valuation Margin'!$A$5:$C$13,3))</f>
        <v>0.35927493996027676</v>
      </c>
      <c r="E5" s="45">
        <f>(1-VLOOKUP($A5+E$4-1,'Projection Scale G2 - M'!$A$25:$B$150,2,FALSE))^Assumptions!$F$6*'Base Rate'!E5*IF(Assumptions!$F$8="No Adjustment",1,IF(Assumptions!$F$8="Married",'Marital Status'!BP4,IF(Assumptions!$F$8="Single",'Marital Status'!CW4,"ERROR")))*IF(Assumptions!$F$10="No Adjustment",1,IF(Assumptions!$F$10="Preferred",'Pref-Std'!BP4,IF(Assumptions!$F$10="Standard",'Pref-Std'!CW4,"ERROR")))*IF(Assumptions!$F$12="No Adjustment",1,VLOOKUP($A5+E$4-1,'Valuation Margin'!$A$5:$C$13,3))</f>
        <v>0.39216193387780973</v>
      </c>
      <c r="F5" s="46">
        <f>(1-VLOOKUP($A5+F$4-1,'Projection Scale G2 - M'!$A$25:$B$150,2,FALSE))^Assumptions!$F$6*'Base Rate'!F5*IF(Assumptions!$F$8="No Adjustment",1,IF(Assumptions!$F$8="Married",'Marital Status'!BQ4,IF(Assumptions!$F$8="Single",'Marital Status'!CX4,"ERROR")))*IF(Assumptions!$F$10="No Adjustment",1,IF(Assumptions!$F$10="Preferred",'Pref-Std'!BQ4,IF(Assumptions!$F$10="Standard",'Pref-Std'!CX4,"ERROR")))*IF(Assumptions!$F$12="No Adjustment",1,VLOOKUP($A5+F$4-1,'Valuation Margin'!$A$5:$C$13,3))</f>
        <v>0.4102982287967214</v>
      </c>
      <c r="G5" s="45">
        <f>(1-VLOOKUP($A5+G$4-1,'Projection Scale G2 - M'!$A$25:$B$150,2,FALSE))^Assumptions!$F$6*'Base Rate'!G5*IF(Assumptions!$F$8="No Adjustment",1,IF(Assumptions!$F$8="Married",'Marital Status'!BR4,IF(Assumptions!$F$8="Single",'Marital Status'!CY4,"ERROR")))*IF(Assumptions!$F$10="No Adjustment",1,IF(Assumptions!$F$10="Preferred",'Pref-Std'!BR4,IF(Assumptions!$F$10="Standard",'Pref-Std'!CY4,"ERROR")))*IF(Assumptions!$F$12="No Adjustment",1,VLOOKUP($A5+G$4-1,'Valuation Margin'!$A$5:$C$13,3))</f>
        <v>0.4237469872150052</v>
      </c>
      <c r="H5" s="45">
        <f>(1-VLOOKUP($A5+H$4-1,'Projection Scale G2 - M'!$A$25:$B$150,2,FALSE))^Assumptions!$F$6*'Base Rate'!H5*IF(Assumptions!$F$8="No Adjustment",1,IF(Assumptions!$F$8="Married",'Marital Status'!BS4,IF(Assumptions!$F$8="Single",'Marital Status'!CZ4,"ERROR")))*IF(Assumptions!$F$10="No Adjustment",1,IF(Assumptions!$F$10="Preferred",'Pref-Std'!BS4,IF(Assumptions!$F$10="Standard",'Pref-Std'!CZ4,"ERROR")))*IF(Assumptions!$F$12="No Adjustment",1,VLOOKUP($A5+H$4-1,'Valuation Margin'!$A$5:$C$13,3))</f>
        <v>0.43888367053480293</v>
      </c>
      <c r="I5" s="45">
        <f>(1-VLOOKUP($A5+I$4-1,'Projection Scale G2 - M'!$A$25:$B$150,2,FALSE))^Assumptions!$F$6*'Base Rate'!I5*IF(Assumptions!$F$8="No Adjustment",1,IF(Assumptions!$F$8="Married",'Marital Status'!BT4,IF(Assumptions!$F$8="Single",'Marital Status'!DA4,"ERROR")))*IF(Assumptions!$F$10="No Adjustment",1,IF(Assumptions!$F$10="Preferred",'Pref-Std'!BT4,IF(Assumptions!$F$10="Standard",'Pref-Std'!DA4,"ERROR")))*IF(Assumptions!$F$12="No Adjustment",1,VLOOKUP($A5+I$4-1,'Valuation Margin'!$A$5:$C$13,3))</f>
        <v>0.46253556677096774</v>
      </c>
      <c r="J5" s="45">
        <f>(1-VLOOKUP($A5+J$4-1,'Projection Scale G2 - M'!$A$25:$B$150,2,FALSE))^Assumptions!$F$6*'Base Rate'!J5*IF(Assumptions!$F$8="No Adjustment",1,IF(Assumptions!$F$8="Married",'Marital Status'!BU4,IF(Assumptions!$F$8="Single",'Marital Status'!DB4,"ERROR")))*IF(Assumptions!$F$10="No Adjustment",1,IF(Assumptions!$F$10="Preferred",'Pref-Std'!BU4,IF(Assumptions!$F$10="Standard",'Pref-Std'!DB4,"ERROR")))*IF(Assumptions!$F$12="No Adjustment",1,VLOOKUP($A5+J$4-1,'Valuation Margin'!$A$5:$C$13,3))</f>
        <v>0.50198411364807949</v>
      </c>
      <c r="K5" s="47">
        <f>(1-VLOOKUP($A5+K$4-1,'Projection Scale G2 - M'!$A$25:$B$150,2,FALSE))^Assumptions!$F$6*'Base Rate'!K5*IF(Assumptions!$F$8="No Adjustment",1,IF(Assumptions!$F$8="Married",'Marital Status'!BV4,IF(Assumptions!$F$8="Single",'Marital Status'!DC4,"ERROR")))*IF(Assumptions!$F$10="No Adjustment",1,IF(Assumptions!$F$10="Preferred",'Pref-Std'!BV4,IF(Assumptions!$F$10="Standard",'Pref-Std'!DC4,"ERROR")))*IF(Assumptions!$F$12="No Adjustment",1,VLOOKUP($A5+K$4-1,'Valuation Margin'!$A$5:$C$13,3))</f>
        <v>0.55329248782981599</v>
      </c>
      <c r="L5" s="45">
        <f>(1-VLOOKUP($A5+L$4-1,'Projection Scale G2 - M'!$A$25:$B$150,2,FALSE))^Assumptions!$F$6*'Base Rate'!L5*IF(Assumptions!$F$8="No Adjustment",1,IF(Assumptions!$F$8="Married",'Marital Status'!BW4,IF(Assumptions!$F$8="Single",'Marital Status'!DD4,"ERROR")))*IF(Assumptions!$F$10="No Adjustment",1,IF(Assumptions!$F$10="Preferred",'Pref-Std'!BW4,IF(Assumptions!$F$10="Standard",'Pref-Std'!DD4,"ERROR")))*IF(Assumptions!$F$12="No Adjustment",1,VLOOKUP($A5+L$4-1,'Valuation Margin'!$A$5:$C$13,3))</f>
        <v>0.61155235831548327</v>
      </c>
      <c r="M5" s="45">
        <f>(1-VLOOKUP($A5+M$4-1,'Projection Scale G2 - M'!$A$25:$B$150,2,FALSE))^Assumptions!$F$6*'Base Rate'!M5*IF(Assumptions!$F$8="No Adjustment",1,IF(Assumptions!$F$8="Married",'Marital Status'!BX4,IF(Assumptions!$F$8="Single",'Marital Status'!DE4,"ERROR")))*IF(Assumptions!$F$10="No Adjustment",1,IF(Assumptions!$F$10="Preferred",'Pref-Std'!BX4,IF(Assumptions!$F$10="Standard",'Pref-Std'!DE4,"ERROR")))*IF(Assumptions!$F$12="No Adjustment",1,VLOOKUP($A5+M$4-1,'Valuation Margin'!$A$5:$C$13,3))</f>
        <v>0.67722216182931372</v>
      </c>
      <c r="N5" s="45">
        <f>(1-VLOOKUP($A5+N$4-1,'Projection Scale G2 - M'!$A$25:$B$150,2,FALSE))^Assumptions!$F$6*'Base Rate'!N5*IF(Assumptions!$F$8="No Adjustment",1,IF(Assumptions!$F$8="Married",'Marital Status'!BY4,IF(Assumptions!$F$8="Single",'Marital Status'!DF4,"ERROR")))*IF(Assumptions!$F$10="No Adjustment",1,IF(Assumptions!$F$10="Preferred",'Pref-Std'!BY4,IF(Assumptions!$F$10="Standard",'Pref-Std'!DF4,"ERROR")))*IF(Assumptions!$F$12="No Adjustment",1,VLOOKUP($A5+N$4-1,'Valuation Margin'!$A$5:$C$13,3))</f>
        <v>0.74439605153155552</v>
      </c>
      <c r="O5" s="45">
        <f>(1-VLOOKUP($A5+O$4-1,'Projection Scale G2 - M'!$A$25:$B$150,2,FALSE))^Assumptions!$F$6*'Base Rate'!O5*IF(Assumptions!$F$8="No Adjustment",1,IF(Assumptions!$F$8="Married",'Marital Status'!BZ4,IF(Assumptions!$F$8="Single",'Marital Status'!DG4,"ERROR")))*IF(Assumptions!$F$10="No Adjustment",1,IF(Assumptions!$F$10="Preferred",'Pref-Std'!BZ4,IF(Assumptions!$F$10="Standard",'Pref-Std'!DG4,"ERROR")))*IF(Assumptions!$F$12="No Adjustment",1,VLOOKUP($A5+O$4-1,'Valuation Margin'!$A$5:$C$13,3))</f>
        <v>0.81300171248491171</v>
      </c>
      <c r="P5" s="46">
        <f>(1-VLOOKUP($A5+P$4-1,'Projection Scale G2 - M'!$A$25:$B$150,2,FALSE))^Assumptions!$F$6*'Base Rate'!P5*IF(Assumptions!$F$8="No Adjustment",1,IF(Assumptions!$F$8="Married",'Marital Status'!CA4,IF(Assumptions!$F$8="Single",'Marital Status'!DH4,"ERROR")))*IF(Assumptions!$F$10="No Adjustment",1,IF(Assumptions!$F$10="Preferred",'Pref-Std'!CA4,IF(Assumptions!$F$10="Standard",'Pref-Std'!DH4,"ERROR")))*IF(Assumptions!$F$12="No Adjustment",1,VLOOKUP($A5+P$4-1,'Valuation Margin'!$A$5:$C$13,3))</f>
        <v>0.88297465076432347</v>
      </c>
      <c r="Q5" s="45">
        <f>(1-VLOOKUP($A5+Q$4-1,'Projection Scale G2 - M'!$A$25:$B$150,2,FALSE))^Assumptions!$F$6*'Base Rate'!Q5*IF(Assumptions!$F$8="No Adjustment",1,IF(Assumptions!$F$8="Married",'Marital Status'!CB4,IF(Assumptions!$F$8="Single",'Marital Status'!DI4,"ERROR")))*IF(Assumptions!$F$10="No Adjustment",1,IF(Assumptions!$F$10="Preferred",'Pref-Std'!CB4,IF(Assumptions!$F$10="Standard",'Pref-Std'!DI4,"ERROR")))*IF(Assumptions!$F$12="No Adjustment",1,VLOOKUP($A5+Q$4-1,'Valuation Margin'!$A$5:$C$13,3))</f>
        <v>0.95425694873556188</v>
      </c>
      <c r="R5" s="45">
        <f>(1-VLOOKUP($A5+R$4-1,'Projection Scale G2 - M'!$A$25:$B$150,2,FALSE))^Assumptions!$F$6*'Base Rate'!R5*IF(Assumptions!$F$8="No Adjustment",1,IF(Assumptions!$F$8="Married",'Marital Status'!CC4,IF(Assumptions!$F$8="Single",'Marital Status'!DJ4,"ERROR")))*IF(Assumptions!$F$10="No Adjustment",1,IF(Assumptions!$F$10="Preferred",'Pref-Std'!CC4,IF(Assumptions!$F$10="Standard",'Pref-Std'!DJ4,"ERROR")))*IF(Assumptions!$F$12="No Adjustment",1,VLOOKUP($A5+R$4-1,'Valuation Margin'!$A$5:$C$13,3))</f>
        <v>1.0664990613892611</v>
      </c>
      <c r="S5" s="45">
        <f>(1-VLOOKUP($A5+S$4-1,'Projection Scale G2 - M'!$A$25:$B$150,2,FALSE))^Assumptions!$F$6*'Base Rate'!S5*IF(Assumptions!$F$8="No Adjustment",1,IF(Assumptions!$F$8="Married",'Marital Status'!CD4,IF(Assumptions!$F$8="Single",'Marital Status'!DK4,"ERROR")))*IF(Assumptions!$F$10="No Adjustment",1,IF(Assumptions!$F$10="Preferred",'Pref-Std'!CD4,IF(Assumptions!$F$10="Standard",'Pref-Std'!DK4,"ERROR")))*IF(Assumptions!$F$12="No Adjustment",1,VLOOKUP($A5+S$4-1,'Valuation Margin'!$A$5:$C$13,3))</f>
        <v>1.1921410671684305</v>
      </c>
      <c r="T5" s="45">
        <f>(1-VLOOKUP($A5+T$4-1,'Projection Scale G2 - M'!$A$25:$B$150,2,FALSE))^Assumptions!$F$6*'Base Rate'!T5*IF(Assumptions!$F$8="No Adjustment",1,IF(Assumptions!$F$8="Married",'Marital Status'!CE4,IF(Assumptions!$F$8="Single",'Marital Status'!DL4,"ERROR")))*IF(Assumptions!$F$10="No Adjustment",1,IF(Assumptions!$F$10="Preferred",'Pref-Std'!CE4,IF(Assumptions!$F$10="Standard",'Pref-Std'!DL4,"ERROR")))*IF(Assumptions!$F$12="No Adjustment",1,VLOOKUP($A5+T$4-1,'Valuation Margin'!$A$5:$C$13,3))</f>
        <v>1.3245167321580831</v>
      </c>
      <c r="U5" s="46">
        <f>(1-VLOOKUP($A5+U$4-1,'Projection Scale G2 - M'!$A$25:$B$150,2,FALSE))^Assumptions!$F$6*'Base Rate'!U5*IF(Assumptions!$F$8="No Adjustment",1,IF(Assumptions!$F$8="Married",'Marital Status'!CF4,IF(Assumptions!$F$8="Single",'Marital Status'!DM4,"ERROR")))*IF(Assumptions!$F$10="No Adjustment",1,IF(Assumptions!$F$10="Preferred",'Pref-Std'!CF4,IF(Assumptions!$F$10="Standard",'Pref-Std'!DM4,"ERROR")))*IF(Assumptions!$F$12="No Adjustment",1,VLOOKUP($A5+U$4-1,'Valuation Margin'!$A$5:$C$13,3))</f>
        <v>1.4795043249521886</v>
      </c>
      <c r="V5" s="45">
        <f>(1-VLOOKUP($A5+V$4-1,'Projection Scale G2 - M'!$A$25:$B$150,2,FALSE))^Assumptions!$F$6*'Base Rate'!V5*IF(Assumptions!$F$8="No Adjustment",1,IF(Assumptions!$F$8="Married",'Marital Status'!CG4,IF(Assumptions!$F$8="Single",'Marital Status'!DN4,"ERROR")))*IF(Assumptions!$F$10="No Adjustment",1,IF(Assumptions!$F$10="Preferred",'Pref-Std'!CG4,IF(Assumptions!$F$10="Standard",'Pref-Std'!DN4,"ERROR")))*IF(Assumptions!$F$12="No Adjustment",1,VLOOKUP($A5+V$4-1,'Valuation Margin'!$A$5:$C$13,3))</f>
        <v>1.6589644360933848</v>
      </c>
      <c r="W5" s="45">
        <f>(1-VLOOKUP($A5+W$4-1,'Projection Scale G2 - M'!$A$25:$B$150,2,FALSE))^Assumptions!$F$6*'Base Rate'!W5*IF(Assumptions!$F$8="No Adjustment",1,IF(Assumptions!$F$8="Married",'Marital Status'!CH4,IF(Assumptions!$F$8="Single",'Marital Status'!DO4,"ERROR")))*IF(Assumptions!$F$10="No Adjustment",1,IF(Assumptions!$F$10="Preferred",'Pref-Std'!CH4,IF(Assumptions!$F$10="Standard",'Pref-Std'!DO4,"ERROR")))*IF(Assumptions!$F$12="No Adjustment",1,VLOOKUP($A5+W$4-1,'Valuation Margin'!$A$5:$C$13,3))</f>
        <v>1.7961434665303846</v>
      </c>
      <c r="X5" s="45">
        <f>(1-VLOOKUP($A5+X$4-1,'Projection Scale G2 - M'!$A$25:$B$150,2,FALSE))^Assumptions!$F$6*'Base Rate'!X5*IF(Assumptions!$F$8="No Adjustment",1,IF(Assumptions!$F$8="Married",'Marital Status'!CI4,IF(Assumptions!$F$8="Single",'Marital Status'!DP4,"ERROR")))*IF(Assumptions!$F$10="No Adjustment",1,IF(Assumptions!$F$10="Preferred",'Pref-Std'!CI4,IF(Assumptions!$F$10="Standard",'Pref-Std'!DP4,"ERROR")))*IF(Assumptions!$F$12="No Adjustment",1,VLOOKUP($A5+X$4-1,'Valuation Margin'!$A$5:$C$13,3))</f>
        <v>1.9777426231537887</v>
      </c>
      <c r="Y5" s="45">
        <f>(1-VLOOKUP($A5+Y$4-1,'Projection Scale G2 - M'!$A$25:$B$150,2,FALSE))^Assumptions!$F$6*'Base Rate'!Y5*IF(Assumptions!$F$8="No Adjustment",1,IF(Assumptions!$F$8="Married",'Marital Status'!CJ4,IF(Assumptions!$F$8="Single",'Marital Status'!DQ4,"ERROR")))*IF(Assumptions!$F$10="No Adjustment",1,IF(Assumptions!$F$10="Preferred",'Pref-Std'!CJ4,IF(Assumptions!$F$10="Standard",'Pref-Std'!DQ4,"ERROR")))*IF(Assumptions!$F$12="No Adjustment",1,VLOOKUP($A5+Y$4-1,'Valuation Margin'!$A$5:$C$13,3))</f>
        <v>2.1615123361999817</v>
      </c>
      <c r="Z5" s="46">
        <f>(1-VLOOKUP($A5+Z$4-1,'Projection Scale G2 - M'!$A$25:$B$150,2,FALSE))^Assumptions!$F$6*'Base Rate'!Z5*IF(Assumptions!$F$8="No Adjustment",1,IF(Assumptions!$F$8="Married",'Marital Status'!CK4,IF(Assumptions!$F$8="Single",'Marital Status'!DR4,"ERROR")))*IF(Assumptions!$F$10="No Adjustment",1,IF(Assumptions!$F$10="Preferred",'Pref-Std'!CK4,IF(Assumptions!$F$10="Standard",'Pref-Std'!DR4,"ERROR")))*IF(Assumptions!$F$12="No Adjustment",1,VLOOKUP($A5+Z$4-1,'Valuation Margin'!$A$5:$C$13,3))</f>
        <v>2.3848684196414327</v>
      </c>
      <c r="AA5" s="45">
        <f>(1-VLOOKUP($A5+AA$4-1,'Projection Scale G2 - M'!$A$25:$B$150,2,FALSE))^Assumptions!$F$6*'Base Rate'!AA5*IF(Assumptions!$F$8="No Adjustment",1,IF(Assumptions!$F$8="Married",'Marital Status'!CL4,IF(Assumptions!$F$8="Single",'Marital Status'!DS4,"ERROR")))*IF(Assumptions!$F$10="No Adjustment",1,IF(Assumptions!$F$10="Preferred",'Pref-Std'!CL4,IF(Assumptions!$F$10="Standard",'Pref-Std'!DS4,"ERROR")))*IF(Assumptions!$F$12="No Adjustment",1,VLOOKUP($A5+AA$4-1,'Valuation Margin'!$A$5:$C$13,3))</f>
        <v>2.604877464979432</v>
      </c>
      <c r="AB5" s="45">
        <f>(1-VLOOKUP($A5+AB$4-1,'Projection Scale G2 - M'!$A$25:$B$150,2,FALSE))^Assumptions!$F$6*'Base Rate'!AB5*IF(Assumptions!$F$8="No Adjustment",1,IF(Assumptions!$F$8="Married",'Marital Status'!CM4,IF(Assumptions!$F$8="Single",'Marital Status'!DT4,"ERROR")))*IF(Assumptions!$F$10="No Adjustment",1,IF(Assumptions!$F$10="Preferred",'Pref-Std'!CM4,IF(Assumptions!$F$10="Standard",'Pref-Std'!DT4,"ERROR")))*IF(Assumptions!$F$12="No Adjustment",1,VLOOKUP($A5+AB$4-1,'Valuation Margin'!$A$5:$C$13,3))</f>
        <v>2.820111484202648</v>
      </c>
      <c r="AC5" s="45">
        <f>(1-VLOOKUP($A5+AC$4-1,'Projection Scale G2 - M'!$A$25:$B$150,2,FALSE))^Assumptions!$F$6*'Base Rate'!AC5*IF(Assumptions!$F$8="No Adjustment",1,IF(Assumptions!$F$8="Married",'Marital Status'!CN4,IF(Assumptions!$F$8="Single",'Marital Status'!DU4,"ERROR")))*IF(Assumptions!$F$10="No Adjustment",1,IF(Assumptions!$F$10="Preferred",'Pref-Std'!CN4,IF(Assumptions!$F$10="Standard",'Pref-Std'!DU4,"ERROR")))*IF(Assumptions!$F$12="No Adjustment",1,VLOOKUP($A5+AC$4-1,'Valuation Margin'!$A$5:$C$13,3))</f>
        <v>3.0088552214594588</v>
      </c>
      <c r="AD5" s="45">
        <f>(1-VLOOKUP($A5+AD$4-1,'Projection Scale G2 - M'!$A$25:$B$150,2,FALSE))^Assumptions!$F$6*'Base Rate'!AD5*IF(Assumptions!$F$8="No Adjustment",1,IF(Assumptions!$F$8="Married",'Marital Status'!CO4,IF(Assumptions!$F$8="Single",'Marital Status'!DV4,"ERROR")))*IF(Assumptions!$F$10="No Adjustment",1,IF(Assumptions!$F$10="Preferred",'Pref-Std'!CO4,IF(Assumptions!$F$10="Standard",'Pref-Std'!DV4,"ERROR")))*IF(Assumptions!$F$12="No Adjustment",1,VLOOKUP($A5+AD$4-1,'Valuation Margin'!$A$5:$C$13,3))</f>
        <v>3.2427781202000645</v>
      </c>
      <c r="AE5" s="46">
        <f>(1-VLOOKUP($A5+AE$4-1,'Projection Scale G2 - M'!$A$25:$B$150,2,FALSE))^Assumptions!$F$6*'Base Rate'!AE5*IF(Assumptions!$F$8="No Adjustment",1,IF(Assumptions!$F$8="Married",'Marital Status'!CP4,IF(Assumptions!$F$8="Single",'Marital Status'!DW4,"ERROR")))*IF(Assumptions!$F$10="No Adjustment",1,IF(Assumptions!$F$10="Preferred",'Pref-Std'!CP4,IF(Assumptions!$F$10="Standard",'Pref-Std'!DW4,"ERROR")))*IF(Assumptions!$F$12="No Adjustment",1,VLOOKUP($A5+AE$4-1,'Valuation Margin'!$A$5:$C$13,3))</f>
        <v>3.4502239126731933</v>
      </c>
      <c r="AF5" s="46">
        <f>(1-VLOOKUP($AG5,'Projection Scale G2 - M'!$A$25:$B$150,2,FALSE))^Assumptions!$F$6*'Base Rate'!AF5*IF(Assumptions!$F$8="No Adjustment",1,IF(Assumptions!$F$8="Married",'Marital Status'!CQ4,IF(Assumptions!$F$8="Single",'Marital Status'!DX4,"ERROR")))*IF(Assumptions!$F$10="No Adjustment",1,IF(Assumptions!$F$10="Preferred",'Pref-Std'!CQ4,IF(Assumptions!$F$10="Standard",'Pref-Std'!DX4,"ERROR")))*IF(Assumptions!$F$12="No Adjustment",1,VLOOKUP($AG5,'Valuation Margin'!$A$5:$C$13,3))</f>
        <v>3.7192970608661242</v>
      </c>
      <c r="AG5" s="6">
        <v>60</v>
      </c>
      <c r="AI5" s="58">
        <v>3.46E-3</v>
      </c>
      <c r="AJ5" s="59">
        <f>+AF5/1000/AI5</f>
        <v>1.0749413470711342</v>
      </c>
      <c r="AL5" s="6">
        <v>30</v>
      </c>
      <c r="AM5" s="44">
        <f>(1-VLOOKUP($AL5+AM$4-1,'Projection Scale G2 - F'!$A$25:$B$150,2,FALSE))^Assumptions!$F$6*'Base Rate'!AL5*IF(Assumptions!$F$8="No Adjustment",1,IF(Assumptions!$F$8="Married",'Marital Status'!BM4,IF(Assumptions!$F$8="Single",'Marital Status'!CT4,"ERROR")))*IF(Assumptions!$F$10="No Adjustment",1,IF(Assumptions!$F$10="Preferred",'Pref-Std'!BM4,IF(Assumptions!$F$10="Standard",'Pref-Std'!CT4,"ERROR")))*IF(Assumptions!$F$12="No Adjustment",1,VLOOKUP($AL5+AM$4-1,'Valuation Margin'!$A$5:$D$13,4))</f>
        <v>0.10952090894481613</v>
      </c>
      <c r="AN5" s="45">
        <f>(1-VLOOKUP($AL5+AN$4-1,'Projection Scale G2 - F'!$A$25:$B$150,2,FALSE))^Assumptions!$F$6*'Base Rate'!AM5*IF(Assumptions!$F$8="No Adjustment",1,IF(Assumptions!$F$8="Married",'Marital Status'!BN4,IF(Assumptions!$F$8="Single",'Marital Status'!CU4,"ERROR")))*IF(Assumptions!$F$10="No Adjustment",1,IF(Assumptions!$F$10="Preferred",'Pref-Std'!BN4,IF(Assumptions!$F$10="Standard",'Pref-Std'!CU4,"ERROR")))*IF(Assumptions!$F$12="No Adjustment",1,VLOOKUP($AL5+AN$4-1,'Valuation Margin'!$A$5:$D$13,4))</f>
        <v>0.14356468878644291</v>
      </c>
      <c r="AO5" s="45">
        <f>(1-VLOOKUP($AL5+AO$4-1,'Projection Scale G2 - F'!$A$25:$B$150,2,FALSE))^Assumptions!$F$6*'Base Rate'!AN5*IF(Assumptions!$F$8="No Adjustment",1,IF(Assumptions!$F$8="Married",'Marital Status'!BO4,IF(Assumptions!$F$8="Single",'Marital Status'!CV4,"ERROR")))*IF(Assumptions!$F$10="No Adjustment",1,IF(Assumptions!$F$10="Preferred",'Pref-Std'!BO4,IF(Assumptions!$F$10="Standard",'Pref-Std'!CV4,"ERROR")))*IF(Assumptions!$F$12="No Adjustment",1,VLOOKUP($AL5+AO$4-1,'Valuation Margin'!$A$5:$D$13,4))</f>
        <v>0.17124534081922579</v>
      </c>
      <c r="AP5" s="45">
        <f>(1-VLOOKUP($AL5+AP$4-1,'Projection Scale G2 - F'!$A$25:$B$150,2,FALSE))^Assumptions!$F$6*'Base Rate'!AO5*IF(Assumptions!$F$8="No Adjustment",1,IF(Assumptions!$F$8="Married",'Marital Status'!BP4,IF(Assumptions!$F$8="Single",'Marital Status'!CW4,"ERROR")))*IF(Assumptions!$F$10="No Adjustment",1,IF(Assumptions!$F$10="Preferred",'Pref-Std'!BP4,IF(Assumptions!$F$10="Standard",'Pref-Std'!CW4,"ERROR")))*IF(Assumptions!$F$12="No Adjustment",1,VLOOKUP($AL5+AP$4-1,'Valuation Margin'!$A$5:$D$13,4))</f>
        <v>0.19629872122312406</v>
      </c>
      <c r="AQ5" s="46">
        <f>(1-VLOOKUP($AL5+AQ$4-1,'Projection Scale G2 - F'!$A$25:$B$150,2,FALSE))^Assumptions!$F$6*'Base Rate'!AP5*IF(Assumptions!$F$8="No Adjustment",1,IF(Assumptions!$F$8="Married",'Marital Status'!BQ4,IF(Assumptions!$F$8="Single",'Marital Status'!CX4,"ERROR")))*IF(Assumptions!$F$10="No Adjustment",1,IF(Assumptions!$F$10="Preferred",'Pref-Std'!BQ4,IF(Assumptions!$F$10="Standard",'Pref-Std'!CX4,"ERROR")))*IF(Assumptions!$F$12="No Adjustment",1,VLOOKUP($AL5+AQ$4-1,'Valuation Margin'!$A$5:$D$13,4))</f>
        <v>0.21999979915088114</v>
      </c>
      <c r="AR5" s="45">
        <f>(1-VLOOKUP($AL5+AR$4-1,'Projection Scale G2 - F'!$A$25:$B$150,2,FALSE))^Assumptions!$F$6*'Base Rate'!AQ5*IF(Assumptions!$F$8="No Adjustment",1,IF(Assumptions!$F$8="Married",'Marital Status'!BR4,IF(Assumptions!$F$8="Single",'Marital Status'!CY4,"ERROR")))*IF(Assumptions!$F$10="No Adjustment",1,IF(Assumptions!$F$10="Preferred",'Pref-Std'!BR4,IF(Assumptions!$F$10="Standard",'Pref-Std'!CY4,"ERROR")))*IF(Assumptions!$F$12="No Adjustment",1,VLOOKUP($AL5+AR$4-1,'Valuation Margin'!$A$5:$D$13,4))</f>
        <v>0.24293908271123008</v>
      </c>
      <c r="AS5" s="45">
        <f>(1-VLOOKUP($AL5+AS$4-1,'Projection Scale G2 - F'!$A$25:$B$150,2,FALSE))^Assumptions!$F$6*'Base Rate'!AR5*IF(Assumptions!$F$8="No Adjustment",1,IF(Assumptions!$F$8="Married",'Marital Status'!BS4,IF(Assumptions!$F$8="Single",'Marital Status'!CZ4,"ERROR")))*IF(Assumptions!$F$10="No Adjustment",1,IF(Assumptions!$F$10="Preferred",'Pref-Std'!BS4,IF(Assumptions!$F$10="Standard",'Pref-Std'!CZ4,"ERROR")))*IF(Assumptions!$F$12="No Adjustment",1,VLOOKUP($AL5+AS$4-1,'Valuation Margin'!$A$5:$D$13,4))</f>
        <v>0.26543656493566664</v>
      </c>
      <c r="AT5" s="45">
        <f>(1-VLOOKUP($AL5+AT$4-1,'Projection Scale G2 - F'!$A$25:$B$150,2,FALSE))^Assumptions!$F$6*'Base Rate'!AS5*IF(Assumptions!$F$8="No Adjustment",1,IF(Assumptions!$F$8="Married",'Marital Status'!BT4,IF(Assumptions!$F$8="Single",'Marital Status'!DA4,"ERROR")))*IF(Assumptions!$F$10="No Adjustment",1,IF(Assumptions!$F$10="Preferred",'Pref-Std'!BT4,IF(Assumptions!$F$10="Standard",'Pref-Std'!DA4,"ERROR")))*IF(Assumptions!$F$12="No Adjustment",1,VLOOKUP($AL5+AT$4-1,'Valuation Margin'!$A$5:$D$13,4))</f>
        <v>0.29833826589644991</v>
      </c>
      <c r="AU5" s="45">
        <f>(1-VLOOKUP($AL5+AU$4-1,'Projection Scale G2 - F'!$A$25:$B$150,2,FALSE))^Assumptions!$F$6*'Base Rate'!AT5*IF(Assumptions!$F$8="No Adjustment",1,IF(Assumptions!$F$8="Married",'Marital Status'!BU4,IF(Assumptions!$F$8="Single",'Marital Status'!DB4,"ERROR")))*IF(Assumptions!$F$10="No Adjustment",1,IF(Assumptions!$F$10="Preferred",'Pref-Std'!BU4,IF(Assumptions!$F$10="Standard",'Pref-Std'!DB4,"ERROR")))*IF(Assumptions!$F$12="No Adjustment",1,VLOOKUP($AL5+AU$4-1,'Valuation Margin'!$A$5:$D$13,4))</f>
        <v>0.33192990196305994</v>
      </c>
      <c r="AV5" s="47">
        <f>(1-VLOOKUP($AL5+AV$4-1,'Projection Scale G2 - F'!$A$25:$B$150,2,FALSE))^Assumptions!$F$6*'Base Rate'!AU5*IF(Assumptions!$F$8="No Adjustment",1,IF(Assumptions!$F$8="Married",'Marital Status'!BV4,IF(Assumptions!$F$8="Single",'Marital Status'!DC4,"ERROR")))*IF(Assumptions!$F$10="No Adjustment",1,IF(Assumptions!$F$10="Preferred",'Pref-Std'!BV4,IF(Assumptions!$F$10="Standard",'Pref-Std'!DC4,"ERROR")))*IF(Assumptions!$F$12="No Adjustment",1,VLOOKUP($AL5+AV$4-1,'Valuation Margin'!$A$5:$D$13,4))</f>
        <v>0.37764720761154302</v>
      </c>
      <c r="AW5" s="45">
        <f>(1-VLOOKUP($AL5+AW$4-1,'Projection Scale G2 - F'!$A$25:$B$150,2,FALSE))^Assumptions!$F$6*'Base Rate'!AV5*IF(Assumptions!$F$8="No Adjustment",1,IF(Assumptions!$F$8="Married",'Marital Status'!BW4,IF(Assumptions!$F$8="Single",'Marital Status'!DD4,"ERROR")))*IF(Assumptions!$F$10="No Adjustment",1,IF(Assumptions!$F$10="Preferred",'Pref-Std'!BW4,IF(Assumptions!$F$10="Standard",'Pref-Std'!DD4,"ERROR")))*IF(Assumptions!$F$12="No Adjustment",1,VLOOKUP($AL5+AW$4-1,'Valuation Margin'!$A$5:$D$13,4))</f>
        <v>0.42474165637373934</v>
      </c>
      <c r="AX5" s="45">
        <f>(1-VLOOKUP($AL5+AX$4-1,'Projection Scale G2 - F'!$A$25:$B$150,2,FALSE))^Assumptions!$F$6*'Base Rate'!AW5*IF(Assumptions!$F$8="No Adjustment",1,IF(Assumptions!$F$8="Married",'Marital Status'!BX4,IF(Assumptions!$F$8="Single",'Marital Status'!DE4,"ERROR")))*IF(Assumptions!$F$10="No Adjustment",1,IF(Assumptions!$F$10="Preferred",'Pref-Std'!BX4,IF(Assumptions!$F$10="Standard",'Pref-Std'!DE4,"ERROR")))*IF(Assumptions!$F$12="No Adjustment",1,VLOOKUP($AL5+AX$4-1,'Valuation Margin'!$A$5:$D$13,4))</f>
        <v>0.47919885270751944</v>
      </c>
      <c r="AY5" s="45">
        <f>(1-VLOOKUP($AL5+AY$4-1,'Projection Scale G2 - F'!$A$25:$B$150,2,FALSE))^Assumptions!$F$6*'Base Rate'!AX5*IF(Assumptions!$F$8="No Adjustment",1,IF(Assumptions!$F$8="Married",'Marital Status'!BY4,IF(Assumptions!$F$8="Single",'Marital Status'!DF4,"ERROR")))*IF(Assumptions!$F$10="No Adjustment",1,IF(Assumptions!$F$10="Preferred",'Pref-Std'!BY4,IF(Assumptions!$F$10="Standard",'Pref-Std'!DF4,"ERROR")))*IF(Assumptions!$F$12="No Adjustment",1,VLOOKUP($AL5+AY$4-1,'Valuation Margin'!$A$5:$D$13,4))</f>
        <v>0.52897498908065943</v>
      </c>
      <c r="AZ5" s="45">
        <f>(1-VLOOKUP($AL5+AZ$4-1,'Projection Scale G2 - F'!$A$25:$B$150,2,FALSE))^Assumptions!$F$6*'Base Rate'!AY5*IF(Assumptions!$F$8="No Adjustment",1,IF(Assumptions!$F$8="Married",'Marital Status'!BZ4,IF(Assumptions!$F$8="Single",'Marital Status'!DG4,"ERROR")))*IF(Assumptions!$F$10="No Adjustment",1,IF(Assumptions!$F$10="Preferred",'Pref-Std'!BZ4,IF(Assumptions!$F$10="Standard",'Pref-Std'!DG4,"ERROR")))*IF(Assumptions!$F$12="No Adjustment",1,VLOOKUP($AL5+AZ$4-1,'Valuation Margin'!$A$5:$D$13,4))</f>
        <v>0.57353669520223816</v>
      </c>
      <c r="BA5" s="46">
        <f>(1-VLOOKUP($AL5+BA$4-1,'Projection Scale G2 - F'!$A$25:$B$150,2,FALSE))^Assumptions!$F$6*'Base Rate'!AZ5*IF(Assumptions!$F$8="No Adjustment",1,IF(Assumptions!$F$8="Married",'Marital Status'!CA4,IF(Assumptions!$F$8="Single",'Marital Status'!DH4,"ERROR")))*IF(Assumptions!$F$10="No Adjustment",1,IF(Assumptions!$F$10="Preferred",'Pref-Std'!CA4,IF(Assumptions!$F$10="Standard",'Pref-Std'!DH4,"ERROR")))*IF(Assumptions!$F$12="No Adjustment",1,VLOOKUP($AL5+BA$4-1,'Valuation Margin'!$A$5:$D$13,4))</f>
        <v>0.61891882420763322</v>
      </c>
      <c r="BB5" s="45">
        <f>(1-VLOOKUP($AL5+BB$4-1,'Projection Scale G2 - F'!$A$25:$B$150,2,FALSE))^Assumptions!$F$6*'Base Rate'!BA5*IF(Assumptions!$F$8="No Adjustment",1,IF(Assumptions!$F$8="Married",'Marital Status'!CB4,IF(Assumptions!$F$8="Single",'Marital Status'!DI4,"ERROR")))*IF(Assumptions!$F$10="No Adjustment",1,IF(Assumptions!$F$10="Preferred",'Pref-Std'!CB4,IF(Assumptions!$F$10="Standard",'Pref-Std'!DI4,"ERROR")))*IF(Assumptions!$F$12="No Adjustment",1,VLOOKUP($AL5+BB$4-1,'Valuation Margin'!$A$5:$D$13,4))</f>
        <v>0.66509277389966637</v>
      </c>
      <c r="BC5" s="45">
        <f>(1-VLOOKUP($AL5+BC$4-1,'Projection Scale G2 - F'!$A$25:$B$150,2,FALSE))^Assumptions!$F$6*'Base Rate'!BB5*IF(Assumptions!$F$8="No Adjustment",1,IF(Assumptions!$F$8="Married",'Marital Status'!CC4,IF(Assumptions!$F$8="Single",'Marital Status'!DJ4,"ERROR")))*IF(Assumptions!$F$10="No Adjustment",1,IF(Assumptions!$F$10="Preferred",'Pref-Std'!CC4,IF(Assumptions!$F$10="Standard",'Pref-Std'!DJ4,"ERROR")))*IF(Assumptions!$F$12="No Adjustment",1,VLOOKUP($AL5+BC$4-1,'Valuation Margin'!$A$5:$D$13,4))</f>
        <v>0.74373446110518393</v>
      </c>
      <c r="BD5" s="45">
        <f>(1-VLOOKUP($AL5+BD$4-1,'Projection Scale G2 - F'!$A$25:$B$150,2,FALSE))^Assumptions!$F$6*'Base Rate'!BC5*IF(Assumptions!$F$8="No Adjustment",1,IF(Assumptions!$F$8="Married",'Marital Status'!CD4,IF(Assumptions!$F$8="Single",'Marital Status'!DK4,"ERROR")))*IF(Assumptions!$F$10="No Adjustment",1,IF(Assumptions!$F$10="Preferred",'Pref-Std'!CD4,IF(Assumptions!$F$10="Standard",'Pref-Std'!DK4,"ERROR")))*IF(Assumptions!$F$12="No Adjustment",1,VLOOKUP($AL5+BD$4-1,'Valuation Margin'!$A$5:$D$13,4))</f>
        <v>0.83395681493400109</v>
      </c>
      <c r="BE5" s="45">
        <f>(1-VLOOKUP($AL5+BE$4-1,'Projection Scale G2 - F'!$A$25:$B$150,2,FALSE))^Assumptions!$F$6*'Base Rate'!BD5*IF(Assumptions!$F$8="No Adjustment",1,IF(Assumptions!$F$8="Married",'Marital Status'!CE4,IF(Assumptions!$F$8="Single",'Marital Status'!DL4,"ERROR")))*IF(Assumptions!$F$10="No Adjustment",1,IF(Assumptions!$F$10="Preferred",'Pref-Std'!CE4,IF(Assumptions!$F$10="Standard",'Pref-Std'!DL4,"ERROR")))*IF(Assumptions!$F$12="No Adjustment",1,VLOOKUP($AL5+BE$4-1,'Valuation Margin'!$A$5:$D$13,4))</f>
        <v>0.94425941316801942</v>
      </c>
      <c r="BF5" s="46">
        <f>(1-VLOOKUP($AL5+BF$4-1,'Projection Scale G2 - F'!$A$25:$B$150,2,FALSE))^Assumptions!$F$6*'Base Rate'!BE5*IF(Assumptions!$F$8="No Adjustment",1,IF(Assumptions!$F$8="Married",'Marital Status'!CF4,IF(Assumptions!$F$8="Single",'Marital Status'!DM4,"ERROR")))*IF(Assumptions!$F$10="No Adjustment",1,IF(Assumptions!$F$10="Preferred",'Pref-Std'!CF4,IF(Assumptions!$F$10="Standard",'Pref-Std'!DM4,"ERROR")))*IF(Assumptions!$F$12="No Adjustment",1,VLOOKUP($AL5+BF$4-1,'Valuation Margin'!$A$5:$D$13,4))</f>
        <v>1.0843647944627655</v>
      </c>
      <c r="BG5" s="45">
        <f>(1-VLOOKUP($AL5+BG$4-1,'Projection Scale G2 - F'!$A$25:$B$150,2,FALSE))^Assumptions!$F$6*'Base Rate'!BF5*IF(Assumptions!$F$8="No Adjustment",1,IF(Assumptions!$F$8="Married",'Marital Status'!CG4,IF(Assumptions!$F$8="Single",'Marital Status'!DN4,"ERROR")))*IF(Assumptions!$F$10="No Adjustment",1,IF(Assumptions!$F$10="Preferred",'Pref-Std'!CG4,IF(Assumptions!$F$10="Standard",'Pref-Std'!DN4,"ERROR")))*IF(Assumptions!$F$12="No Adjustment",1,VLOOKUP($AL5+BG$4-1,'Valuation Margin'!$A$5:$D$13,4))</f>
        <v>1.2325822636018886</v>
      </c>
      <c r="BH5" s="45">
        <f>(1-VLOOKUP($AL5+BH$4-1,'Projection Scale G2 - F'!$A$25:$B$150,2,FALSE))^Assumptions!$F$6*'Base Rate'!BG5*IF(Assumptions!$F$8="No Adjustment",1,IF(Assumptions!$F$8="Married",'Marital Status'!CH4,IF(Assumptions!$F$8="Single",'Marital Status'!DO4,"ERROR")))*IF(Assumptions!$F$10="No Adjustment",1,IF(Assumptions!$F$10="Preferred",'Pref-Std'!CH4,IF(Assumptions!$F$10="Standard",'Pref-Std'!DO4,"ERROR")))*IF(Assumptions!$F$12="No Adjustment",1,VLOOKUP($AL5+BH$4-1,'Valuation Margin'!$A$5:$D$13,4))</f>
        <v>1.3673062825046625</v>
      </c>
      <c r="BI5" s="45">
        <f>(1-VLOOKUP($AL5+BI$4-1,'Projection Scale G2 - F'!$A$25:$B$150,2,FALSE))^Assumptions!$F$6*'Base Rate'!BH5*IF(Assumptions!$F$8="No Adjustment",1,IF(Assumptions!$F$8="Married",'Marital Status'!CI4,IF(Assumptions!$F$8="Single",'Marital Status'!DP4,"ERROR")))*IF(Assumptions!$F$10="No Adjustment",1,IF(Assumptions!$F$10="Preferred",'Pref-Std'!CI4,IF(Assumptions!$F$10="Standard",'Pref-Std'!DP4,"ERROR")))*IF(Assumptions!$F$12="No Adjustment",1,VLOOKUP($AL5+BI$4-1,'Valuation Margin'!$A$5:$D$13,4))</f>
        <v>1.4701653524282592</v>
      </c>
      <c r="BJ5" s="45">
        <f>(1-VLOOKUP($AL5+BJ$4-1,'Projection Scale G2 - F'!$A$25:$B$150,2,FALSE))^Assumptions!$F$6*'Base Rate'!BI5*IF(Assumptions!$F$8="No Adjustment",1,IF(Assumptions!$F$8="Married",'Marital Status'!CJ4,IF(Assumptions!$F$8="Single",'Marital Status'!DQ4,"ERROR")))*IF(Assumptions!$F$10="No Adjustment",1,IF(Assumptions!$F$10="Preferred",'Pref-Std'!CJ4,IF(Assumptions!$F$10="Standard",'Pref-Std'!DQ4,"ERROR")))*IF(Assumptions!$F$12="No Adjustment",1,VLOOKUP($AL5+BJ$4-1,'Valuation Margin'!$A$5:$D$13,4))</f>
        <v>1.5801901082684331</v>
      </c>
      <c r="BK5" s="46">
        <f>(1-VLOOKUP($AL5+BK$4-1,'Projection Scale G2 - F'!$A$25:$B$150,2,FALSE))^Assumptions!$F$6*'Base Rate'!BJ5*IF(Assumptions!$F$8="No Adjustment",1,IF(Assumptions!$F$8="Married",'Marital Status'!CK4,IF(Assumptions!$F$8="Single",'Marital Status'!DR4,"ERROR")))*IF(Assumptions!$F$10="No Adjustment",1,IF(Assumptions!$F$10="Preferred",'Pref-Std'!CK4,IF(Assumptions!$F$10="Standard",'Pref-Std'!DR4,"ERROR")))*IF(Assumptions!$F$12="No Adjustment",1,VLOOKUP($AL5+BK$4-1,'Valuation Margin'!$A$5:$D$13,4))</f>
        <v>1.6815668311300604</v>
      </c>
      <c r="BL5" s="45">
        <f>(1-VLOOKUP($AL5+BL$4-1,'Projection Scale G2 - F'!$A$25:$B$150,2,FALSE))^Assumptions!$F$6*'Base Rate'!BK5*IF(Assumptions!$F$8="No Adjustment",1,IF(Assumptions!$F$8="Married",'Marital Status'!CL4,IF(Assumptions!$F$8="Single",'Marital Status'!DS4,"ERROR")))*IF(Assumptions!$F$10="No Adjustment",1,IF(Assumptions!$F$10="Preferred",'Pref-Std'!CL4,IF(Assumptions!$F$10="Standard",'Pref-Std'!DS4,"ERROR")))*IF(Assumptions!$F$12="No Adjustment",1,VLOOKUP($AL5+BL$4-1,'Valuation Margin'!$A$5:$D$13,4))</f>
        <v>1.7625089307820554</v>
      </c>
      <c r="BM5" s="45">
        <f>(1-VLOOKUP($AL5+BM$4-1,'Projection Scale G2 - F'!$A$25:$B$150,2,FALSE))^Assumptions!$F$6*'Base Rate'!BL5*IF(Assumptions!$F$8="No Adjustment",1,IF(Assumptions!$F$8="Married",'Marital Status'!CM4,IF(Assumptions!$F$8="Single",'Marital Status'!DT4,"ERROR")))*IF(Assumptions!$F$10="No Adjustment",1,IF(Assumptions!$F$10="Preferred",'Pref-Std'!CM4,IF(Assumptions!$F$10="Standard",'Pref-Std'!DT4,"ERROR")))*IF(Assumptions!$F$12="No Adjustment",1,VLOOKUP($AL5+BM$4-1,'Valuation Margin'!$A$5:$D$13,4))</f>
        <v>1.857972142938334</v>
      </c>
      <c r="BN5" s="45">
        <f>(1-VLOOKUP($AL5+BN$4-1,'Projection Scale G2 - F'!$A$25:$B$150,2,FALSE))^Assumptions!$F$6*'Base Rate'!BM5*IF(Assumptions!$F$8="No Adjustment",1,IF(Assumptions!$F$8="Married",'Marital Status'!CN4,IF(Assumptions!$F$8="Single",'Marital Status'!DU4,"ERROR")))*IF(Assumptions!$F$10="No Adjustment",1,IF(Assumptions!$F$10="Preferred",'Pref-Std'!CN4,IF(Assumptions!$F$10="Standard",'Pref-Std'!DU4,"ERROR")))*IF(Assumptions!$F$12="No Adjustment",1,VLOOKUP($AL5+BN$4-1,'Valuation Margin'!$A$5:$D$13,4))</f>
        <v>1.9652777423604533</v>
      </c>
      <c r="BO5" s="45">
        <f>(1-VLOOKUP($AL5+BO$4-1,'Projection Scale G2 - F'!$A$25:$B$150,2,FALSE))^Assumptions!$F$6*'Base Rate'!BN5*IF(Assumptions!$F$8="No Adjustment",1,IF(Assumptions!$F$8="Married",'Marital Status'!CO4,IF(Assumptions!$F$8="Single",'Marital Status'!DV4,"ERROR")))*IF(Assumptions!$F$10="No Adjustment",1,IF(Assumptions!$F$10="Preferred",'Pref-Std'!CO4,IF(Assumptions!$F$10="Standard",'Pref-Std'!DV4,"ERROR")))*IF(Assumptions!$F$12="No Adjustment",1,VLOOKUP($AL5+BO$4-1,'Valuation Margin'!$A$5:$D$13,4))</f>
        <v>2.107898482591783</v>
      </c>
      <c r="BP5" s="46">
        <f>(1-VLOOKUP($AL5+BP$4-1,'Projection Scale G2 - F'!$A$25:$B$150,2,FALSE))^Assumptions!$F$6*'Base Rate'!BO5*IF(Assumptions!$F$8="No Adjustment",1,IF(Assumptions!$F$8="Married",'Marital Status'!CP4,IF(Assumptions!$F$8="Single",'Marital Status'!DW4,"ERROR")))*IF(Assumptions!$F$10="No Adjustment",1,IF(Assumptions!$F$10="Preferred",'Pref-Std'!CP4,IF(Assumptions!$F$10="Standard",'Pref-Std'!DW4,"ERROR")))*IF(Assumptions!$F$12="No Adjustment",1,VLOOKUP($AL5+BP$4-1,'Valuation Margin'!$A$5:$D$13,4))</f>
        <v>2.2504684014889969</v>
      </c>
      <c r="BQ5" s="46">
        <f>(1-VLOOKUP($BR5,'Projection Scale G2 - F'!$A$25:$B$150,2,FALSE))^Assumptions!$F$6*'Base Rate'!BP5*IF(Assumptions!$F$8="No Adjustment",1,IF(Assumptions!$F$8="Married",'Marital Status'!CQ4,IF(Assumptions!$F$8="Single",'Marital Status'!DX4,"ERROR")))*IF(Assumptions!$F$10="No Adjustment",1,IF(Assumptions!$F$10="Preferred",'Pref-Std'!CQ4,IF(Assumptions!$F$10="Standard",'Pref-Std'!DX4,"ERROR")))*IF(Assumptions!$F$12="No Adjustment",1,VLOOKUP($BR5,'Valuation Margin'!$A$5:$D$13,4))</f>
        <v>2.4315644362521467</v>
      </c>
      <c r="BR5" s="6">
        <v>60</v>
      </c>
      <c r="BT5" s="58">
        <v>5.0959999999999998E-3</v>
      </c>
      <c r="BU5" s="59">
        <f>+BQ5/1000/BT5</f>
        <v>0.47715157697255628</v>
      </c>
      <c r="BV5" s="59">
        <f>+AJ5*BW5+BU5*(1-BW5)</f>
        <v>0.71626748501198745</v>
      </c>
      <c r="BW5" s="57">
        <v>0.4</v>
      </c>
    </row>
    <row r="6" spans="1:75" x14ac:dyDescent="0.3">
      <c r="A6" s="6">
        <f t="shared" ref="A6:A65" si="2">+A5+1</f>
        <v>31</v>
      </c>
      <c r="B6" s="44">
        <f>(1-VLOOKUP($A6+B$4-1,'Projection Scale G2 - M'!$A$25:$B$150,2,FALSE))^Assumptions!$F$6*'Base Rate'!B6*IF(Assumptions!$F$8="No Adjustment",1,IF(Assumptions!$F$8="Married",'Marital Status'!BM5,IF(Assumptions!$F$8="Single",'Marital Status'!CT5,"ERROR")))*IF(Assumptions!$F$10="No Adjustment",1,IF(Assumptions!$F$10="Preferred",'Pref-Std'!BM5,IF(Assumptions!$F$10="Standard",'Pref-Std'!CT5,"ERROR")))*IF(Assumptions!$F$12="No Adjustment",1,VLOOKUP($A6+B$4-1,'Valuation Margin'!$A$5:$C$13,3))</f>
        <v>0.25216521474123521</v>
      </c>
      <c r="C6" s="45">
        <f>(1-VLOOKUP($A6+C$4-1,'Projection Scale G2 - M'!$A$25:$B$150,2,FALSE))^Assumptions!$F$6*'Base Rate'!C6*IF(Assumptions!$F$8="No Adjustment",1,IF(Assumptions!$F$8="Married",'Marital Status'!BN5,IF(Assumptions!$F$8="Single",'Marital Status'!CU5,"ERROR")))*IF(Assumptions!$F$10="No Adjustment",1,IF(Assumptions!$F$10="Preferred",'Pref-Std'!BN5,IF(Assumptions!$F$10="Standard",'Pref-Std'!CU5,"ERROR")))*IF(Assumptions!$F$12="No Adjustment",1,VLOOKUP($A6+C$4-1,'Valuation Margin'!$A$5:$C$13,3))</f>
        <v>0.31720181597802721</v>
      </c>
      <c r="D6" s="45">
        <f>(1-VLOOKUP($A6+D$4-1,'Projection Scale G2 - M'!$A$25:$B$150,2,FALSE))^Assumptions!$F$6*'Base Rate'!D6*IF(Assumptions!$F$8="No Adjustment",1,IF(Assumptions!$F$8="Married",'Marital Status'!BO5,IF(Assumptions!$F$8="Single",'Marital Status'!CV5,"ERROR")))*IF(Assumptions!$F$10="No Adjustment",1,IF(Assumptions!$F$10="Preferred",'Pref-Std'!BO5,IF(Assumptions!$F$10="Standard",'Pref-Std'!CV5,"ERROR")))*IF(Assumptions!$F$12="No Adjustment",1,VLOOKUP($A6+D$4-1,'Valuation Margin'!$A$5:$C$13,3))</f>
        <v>0.35893746663055959</v>
      </c>
      <c r="E6" s="45">
        <f>(1-VLOOKUP($A6+E$4-1,'Projection Scale G2 - M'!$A$25:$B$150,2,FALSE))^Assumptions!$F$6*'Base Rate'!E6*IF(Assumptions!$F$8="No Adjustment",1,IF(Assumptions!$F$8="Married",'Marital Status'!BP5,IF(Assumptions!$F$8="Single",'Marital Status'!CW5,"ERROR")))*IF(Assumptions!$F$10="No Adjustment",1,IF(Assumptions!$F$10="Preferred",'Pref-Std'!BP5,IF(Assumptions!$F$10="Standard",'Pref-Std'!CW5,"ERROR")))*IF(Assumptions!$F$12="No Adjustment",1,VLOOKUP($A6+E$4-1,'Valuation Margin'!$A$5:$C$13,3))</f>
        <v>0.38303355819411344</v>
      </c>
      <c r="F6" s="46">
        <f>(1-VLOOKUP($A6+F$4-1,'Projection Scale G2 - M'!$A$25:$B$150,2,FALSE))^Assumptions!$F$6*'Base Rate'!F6*IF(Assumptions!$F$8="No Adjustment",1,IF(Assumptions!$F$8="Married",'Marital Status'!BQ5,IF(Assumptions!$F$8="Single",'Marital Status'!CX5,"ERROR")))*IF(Assumptions!$F$10="No Adjustment",1,IF(Assumptions!$F$10="Preferred",'Pref-Std'!BQ5,IF(Assumptions!$F$10="Standard",'Pref-Std'!CX5,"ERROR")))*IF(Assumptions!$F$12="No Adjustment",1,VLOOKUP($A6+F$4-1,'Valuation Margin'!$A$5:$C$13,3))</f>
        <v>0.40057187693658031</v>
      </c>
      <c r="G6" s="45">
        <f>(1-VLOOKUP($A6+G$4-1,'Projection Scale G2 - M'!$A$25:$B$150,2,FALSE))^Assumptions!$F$6*'Base Rate'!G6*IF(Assumptions!$F$8="No Adjustment",1,IF(Assumptions!$F$8="Married",'Marital Status'!BR5,IF(Assumptions!$F$8="Single",'Marital Status'!CY5,"ERROR")))*IF(Assumptions!$F$10="No Adjustment",1,IF(Assumptions!$F$10="Preferred",'Pref-Std'!BR5,IF(Assumptions!$F$10="Standard",'Pref-Std'!CY5,"ERROR")))*IF(Assumptions!$F$12="No Adjustment",1,VLOOKUP($A6+G$4-1,'Valuation Margin'!$A$5:$C$13,3))</f>
        <v>0.41848508735086937</v>
      </c>
      <c r="H6" s="45">
        <f>(1-VLOOKUP($A6+H$4-1,'Projection Scale G2 - M'!$A$25:$B$150,2,FALSE))^Assumptions!$F$6*'Base Rate'!H6*IF(Assumptions!$F$8="No Adjustment",1,IF(Assumptions!$F$8="Married",'Marital Status'!BS5,IF(Assumptions!$F$8="Single",'Marital Status'!CZ5,"ERROR")))*IF(Assumptions!$F$10="No Adjustment",1,IF(Assumptions!$F$10="Preferred",'Pref-Std'!BS5,IF(Assumptions!$F$10="Standard",'Pref-Std'!CZ5,"ERROR")))*IF(Assumptions!$F$12="No Adjustment",1,VLOOKUP($A6+H$4-1,'Valuation Margin'!$A$5:$C$13,3))</f>
        <v>0.4438426213827848</v>
      </c>
      <c r="I6" s="45">
        <f>(1-VLOOKUP($A6+I$4-1,'Projection Scale G2 - M'!$A$25:$B$150,2,FALSE))^Assumptions!$F$6*'Base Rate'!I6*IF(Assumptions!$F$8="No Adjustment",1,IF(Assumptions!$F$8="Married",'Marital Status'!BT5,IF(Assumptions!$F$8="Single",'Marital Status'!DA5,"ERROR")))*IF(Assumptions!$F$10="No Adjustment",1,IF(Assumptions!$F$10="Preferred",'Pref-Std'!BT5,IF(Assumptions!$F$10="Standard",'Pref-Std'!DA5,"ERROR")))*IF(Assumptions!$F$12="No Adjustment",1,VLOOKUP($A6+I$4-1,'Valuation Margin'!$A$5:$C$13,3))</f>
        <v>0.48403803903779596</v>
      </c>
      <c r="J6" s="45">
        <f>(1-VLOOKUP($A6+J$4-1,'Projection Scale G2 - M'!$A$25:$B$150,2,FALSE))^Assumptions!$F$6*'Base Rate'!J6*IF(Assumptions!$F$8="No Adjustment",1,IF(Assumptions!$F$8="Married",'Marital Status'!BU5,IF(Assumptions!$F$8="Single",'Marital Status'!DB5,"ERROR")))*IF(Assumptions!$F$10="No Adjustment",1,IF(Assumptions!$F$10="Preferred",'Pref-Std'!BU5,IF(Assumptions!$F$10="Standard",'Pref-Std'!DB5,"ERROR")))*IF(Assumptions!$F$12="No Adjustment",1,VLOOKUP($A6+J$4-1,'Valuation Margin'!$A$5:$C$13,3))</f>
        <v>0.53555913825257861</v>
      </c>
      <c r="K6" s="46">
        <f>(1-VLOOKUP($A6+K$4-1,'Projection Scale G2 - M'!$A$25:$B$150,2,FALSE))^Assumptions!$F$6*'Base Rate'!K6*IF(Assumptions!$F$8="No Adjustment",1,IF(Assumptions!$F$8="Married",'Marital Status'!BV5,IF(Assumptions!$F$8="Single",'Marital Status'!DC5,"ERROR")))*IF(Assumptions!$F$10="No Adjustment",1,IF(Assumptions!$F$10="Preferred",'Pref-Std'!BV5,IF(Assumptions!$F$10="Standard",'Pref-Std'!DC5,"ERROR")))*IF(Assumptions!$F$12="No Adjustment",1,VLOOKUP($A6+K$4-1,'Valuation Margin'!$A$5:$C$13,3))</f>
        <v>0.59379100627397874</v>
      </c>
      <c r="L6" s="45">
        <f>(1-VLOOKUP($A6+L$4-1,'Projection Scale G2 - M'!$A$25:$B$150,2,FALSE))^Assumptions!$F$6*'Base Rate'!L6*IF(Assumptions!$F$8="No Adjustment",1,IF(Assumptions!$F$8="Married",'Marital Status'!BW5,IF(Assumptions!$F$8="Single",'Marital Status'!DD5,"ERROR")))*IF(Assumptions!$F$10="No Adjustment",1,IF(Assumptions!$F$10="Preferred",'Pref-Std'!BW5,IF(Assumptions!$F$10="Standard",'Pref-Std'!DD5,"ERROR")))*IF(Assumptions!$F$12="No Adjustment",1,VLOOKUP($A6+L$4-1,'Valuation Margin'!$A$5:$C$13,3))</f>
        <v>0.65924233704218038</v>
      </c>
      <c r="M6" s="45">
        <f>(1-VLOOKUP($A6+M$4-1,'Projection Scale G2 - M'!$A$25:$B$150,2,FALSE))^Assumptions!$F$6*'Base Rate'!M6*IF(Assumptions!$F$8="No Adjustment",1,IF(Assumptions!$F$8="Married",'Marital Status'!BX5,IF(Assumptions!$F$8="Single",'Marital Status'!DE5,"ERROR")))*IF(Assumptions!$F$10="No Adjustment",1,IF(Assumptions!$F$10="Preferred",'Pref-Std'!BX5,IF(Assumptions!$F$10="Standard",'Pref-Std'!DE5,"ERROR")))*IF(Assumptions!$F$12="No Adjustment",1,VLOOKUP($A6+M$4-1,'Valuation Margin'!$A$5:$C$13,3))</f>
        <v>0.72619728642992265</v>
      </c>
      <c r="N6" s="45">
        <f>(1-VLOOKUP($A6+N$4-1,'Projection Scale G2 - M'!$A$25:$B$150,2,FALSE))^Assumptions!$F$6*'Base Rate'!N6*IF(Assumptions!$F$8="No Adjustment",1,IF(Assumptions!$F$8="Married",'Marital Status'!BY5,IF(Assumptions!$F$8="Single",'Marital Status'!DF5,"ERROR")))*IF(Assumptions!$F$10="No Adjustment",1,IF(Assumptions!$F$10="Preferred",'Pref-Std'!BY5,IF(Assumptions!$F$10="Standard",'Pref-Std'!DF5,"ERROR")))*IF(Assumptions!$F$12="No Adjustment",1,VLOOKUP($A6+N$4-1,'Valuation Margin'!$A$5:$C$13,3))</f>
        <v>0.79458566331361014</v>
      </c>
      <c r="O6" s="45">
        <f>(1-VLOOKUP($A6+O$4-1,'Projection Scale G2 - M'!$A$25:$B$150,2,FALSE))^Assumptions!$F$6*'Base Rate'!O6*IF(Assumptions!$F$8="No Adjustment",1,IF(Assumptions!$F$8="Married",'Marital Status'!BZ5,IF(Assumptions!$F$8="Single",'Marital Status'!DG5,"ERROR")))*IF(Assumptions!$F$10="No Adjustment",1,IF(Assumptions!$F$10="Preferred",'Pref-Std'!BZ5,IF(Assumptions!$F$10="Standard",'Pref-Std'!DG5,"ERROR")))*IF(Assumptions!$F$12="No Adjustment",1,VLOOKUP($A6+O$4-1,'Valuation Margin'!$A$5:$C$13,3))</f>
        <v>0.86434433705706115</v>
      </c>
      <c r="P6" s="46">
        <f>(1-VLOOKUP($A6+P$4-1,'Projection Scale G2 - M'!$A$25:$B$150,2,FALSE))^Assumptions!$F$6*'Base Rate'!P6*IF(Assumptions!$F$8="No Adjustment",1,IF(Assumptions!$F$8="Married",'Marital Status'!CA5,IF(Assumptions!$F$8="Single",'Marital Status'!DH5,"ERROR")))*IF(Assumptions!$F$10="No Adjustment",1,IF(Assumptions!$F$10="Preferred",'Pref-Std'!CA5,IF(Assumptions!$F$10="Standard",'Pref-Std'!DH5,"ERROR")))*IF(Assumptions!$F$12="No Adjustment",1,VLOOKUP($A6+P$4-1,'Valuation Margin'!$A$5:$C$13,3))</f>
        <v>0.93541626307612491</v>
      </c>
      <c r="Q6" s="45">
        <f>(1-VLOOKUP($A6+Q$4-1,'Projection Scale G2 - M'!$A$25:$B$150,2,FALSE))^Assumptions!$F$6*'Base Rate'!Q6*IF(Assumptions!$F$8="No Adjustment",1,IF(Assumptions!$F$8="Married",'Marital Status'!CB5,IF(Assumptions!$F$8="Single",'Marital Status'!DI5,"ERROR")))*IF(Assumptions!$F$10="No Adjustment",1,IF(Assumptions!$F$10="Preferred",'Pref-Std'!CB5,IF(Assumptions!$F$10="Standard",'Pref-Std'!DI5,"ERROR")))*IF(Assumptions!$F$12="No Adjustment",1,VLOOKUP($A6+Q$4-1,'Valuation Margin'!$A$5:$C$13,3))</f>
        <v>1.0211863194678754</v>
      </c>
      <c r="R6" s="45">
        <f>(1-VLOOKUP($A6+R$4-1,'Projection Scale G2 - M'!$A$25:$B$150,2,FALSE))^Assumptions!$F$6*'Base Rate'!R6*IF(Assumptions!$F$8="No Adjustment",1,IF(Assumptions!$F$8="Married",'Marital Status'!CC5,IF(Assumptions!$F$8="Single",'Marital Status'!DJ5,"ERROR")))*IF(Assumptions!$F$10="No Adjustment",1,IF(Assumptions!$F$10="Preferred",'Pref-Std'!CC5,IF(Assumptions!$F$10="Standard",'Pref-Std'!DJ5,"ERROR")))*IF(Assumptions!$F$12="No Adjustment",1,VLOOKUP($A6+R$4-1,'Valuation Margin'!$A$5:$C$13,3))</f>
        <v>1.143403460440082</v>
      </c>
      <c r="S6" s="45">
        <f>(1-VLOOKUP($A6+S$4-1,'Projection Scale G2 - M'!$A$25:$B$150,2,FALSE))^Assumptions!$F$6*'Base Rate'!S6*IF(Assumptions!$F$8="No Adjustment",1,IF(Assumptions!$F$8="Married",'Marital Status'!CD5,IF(Assumptions!$F$8="Single",'Marital Status'!DK5,"ERROR")))*IF(Assumptions!$F$10="No Adjustment",1,IF(Assumptions!$F$10="Preferred",'Pref-Std'!CD5,IF(Assumptions!$F$10="Standard",'Pref-Std'!DK5,"ERROR")))*IF(Assumptions!$F$12="No Adjustment",1,VLOOKUP($A6+S$4-1,'Valuation Margin'!$A$5:$C$13,3))</f>
        <v>1.2723139533398187</v>
      </c>
      <c r="T6" s="45">
        <f>(1-VLOOKUP($A6+T$4-1,'Projection Scale G2 - M'!$A$25:$B$150,2,FALSE))^Assumptions!$F$6*'Base Rate'!T6*IF(Assumptions!$F$8="No Adjustment",1,IF(Assumptions!$F$8="Married",'Marital Status'!CE5,IF(Assumptions!$F$8="Single",'Marital Status'!DL5,"ERROR")))*IF(Assumptions!$F$10="No Adjustment",1,IF(Assumptions!$F$10="Preferred",'Pref-Std'!CE5,IF(Assumptions!$F$10="Standard",'Pref-Std'!DL5,"ERROR")))*IF(Assumptions!$F$12="No Adjustment",1,VLOOKUP($A6+T$4-1,'Valuation Margin'!$A$5:$C$13,3))</f>
        <v>1.4231944888388155</v>
      </c>
      <c r="U6" s="46">
        <f>(1-VLOOKUP($A6+U$4-1,'Projection Scale G2 - M'!$A$25:$B$150,2,FALSE))^Assumptions!$F$6*'Base Rate'!U6*IF(Assumptions!$F$8="No Adjustment",1,IF(Assumptions!$F$8="Married",'Marital Status'!CF5,IF(Assumptions!$F$8="Single",'Marital Status'!DM5,"ERROR")))*IF(Assumptions!$F$10="No Adjustment",1,IF(Assumptions!$F$10="Preferred",'Pref-Std'!CF5,IF(Assumptions!$F$10="Standard",'Pref-Std'!DM5,"ERROR")))*IF(Assumptions!$F$12="No Adjustment",1,VLOOKUP($A6+U$4-1,'Valuation Margin'!$A$5:$C$13,3))</f>
        <v>1.5978993207237726</v>
      </c>
      <c r="V6" s="45">
        <f>(1-VLOOKUP($A6+V$4-1,'Projection Scale G2 - M'!$A$25:$B$150,2,FALSE))^Assumptions!$F$6*'Base Rate'!V6*IF(Assumptions!$F$8="No Adjustment",1,IF(Assumptions!$F$8="Married",'Marital Status'!CG5,IF(Assumptions!$F$8="Single",'Marital Status'!DN5,"ERROR")))*IF(Assumptions!$F$10="No Adjustment",1,IF(Assumptions!$F$10="Preferred",'Pref-Std'!CG5,IF(Assumptions!$F$10="Standard",'Pref-Std'!DN5,"ERROR")))*IF(Assumptions!$F$12="No Adjustment",1,VLOOKUP($A6+V$4-1,'Valuation Margin'!$A$5:$C$13,3))</f>
        <v>1.7702972874688645</v>
      </c>
      <c r="W6" s="45">
        <f>(1-VLOOKUP($A6+W$4-1,'Projection Scale G2 - M'!$A$25:$B$150,2,FALSE))^Assumptions!$F$6*'Base Rate'!W6*IF(Assumptions!$F$8="No Adjustment",1,IF(Assumptions!$F$8="Married",'Marital Status'!CH5,IF(Assumptions!$F$8="Single",'Marital Status'!DO5,"ERROR")))*IF(Assumptions!$F$10="No Adjustment",1,IF(Assumptions!$F$10="Preferred",'Pref-Std'!CH5,IF(Assumptions!$F$10="Standard",'Pref-Std'!DO5,"ERROR")))*IF(Assumptions!$F$12="No Adjustment",1,VLOOKUP($A6+W$4-1,'Valuation Margin'!$A$5:$C$13,3))</f>
        <v>1.9524186250941022</v>
      </c>
      <c r="X6" s="45">
        <f>(1-VLOOKUP($A6+X$4-1,'Projection Scale G2 - M'!$A$25:$B$150,2,FALSE))^Assumptions!$F$6*'Base Rate'!X6*IF(Assumptions!$F$8="No Adjustment",1,IF(Assumptions!$F$8="Married",'Marital Status'!CI5,IF(Assumptions!$F$8="Single",'Marital Status'!DP5,"ERROR")))*IF(Assumptions!$F$10="No Adjustment",1,IF(Assumptions!$F$10="Preferred",'Pref-Std'!CI5,IF(Assumptions!$F$10="Standard",'Pref-Std'!DP5,"ERROR")))*IF(Assumptions!$F$12="No Adjustment",1,VLOOKUP($A6+X$4-1,'Valuation Margin'!$A$5:$C$13,3))</f>
        <v>2.1371559264800668</v>
      </c>
      <c r="Y6" s="45">
        <f>(1-VLOOKUP($A6+Y$4-1,'Projection Scale G2 - M'!$A$25:$B$150,2,FALSE))^Assumptions!$F$6*'Base Rate'!Y6*IF(Assumptions!$F$8="No Adjustment",1,IF(Assumptions!$F$8="Married",'Marital Status'!CJ5,IF(Assumptions!$F$8="Single",'Marital Status'!DQ5,"ERROR")))*IF(Assumptions!$F$10="No Adjustment",1,IF(Assumptions!$F$10="Preferred",'Pref-Std'!CJ5,IF(Assumptions!$F$10="Standard",'Pref-Std'!DQ5,"ERROR")))*IF(Assumptions!$F$12="No Adjustment",1,VLOOKUP($A6+Y$4-1,'Valuation Margin'!$A$5:$C$13,3))</f>
        <v>2.3615636902203474</v>
      </c>
      <c r="Z6" s="46">
        <f>(1-VLOOKUP($A6+Z$4-1,'Projection Scale G2 - M'!$A$25:$B$150,2,FALSE))^Assumptions!$F$6*'Base Rate'!Z6*IF(Assumptions!$F$8="No Adjustment",1,IF(Assumptions!$F$8="Married",'Marital Status'!CK5,IF(Assumptions!$F$8="Single",'Marital Status'!DR5,"ERROR")))*IF(Assumptions!$F$10="No Adjustment",1,IF(Assumptions!$F$10="Preferred",'Pref-Std'!CK5,IF(Assumptions!$F$10="Standard",'Pref-Std'!DR5,"ERROR")))*IF(Assumptions!$F$12="No Adjustment",1,VLOOKUP($A6+Z$4-1,'Valuation Margin'!$A$5:$C$13,3))</f>
        <v>2.5832377396784536</v>
      </c>
      <c r="AA6" s="45">
        <f>(1-VLOOKUP($A6+AA$4-1,'Projection Scale G2 - M'!$A$25:$B$150,2,FALSE))^Assumptions!$F$6*'Base Rate'!AA6*IF(Assumptions!$F$8="No Adjustment",1,IF(Assumptions!$F$8="Married",'Marital Status'!CL5,IF(Assumptions!$F$8="Single",'Marital Status'!DS5,"ERROR")))*IF(Assumptions!$F$10="No Adjustment",1,IF(Assumptions!$F$10="Preferred",'Pref-Std'!CL5,IF(Assumptions!$F$10="Standard",'Pref-Std'!DS5,"ERROR")))*IF(Assumptions!$F$12="No Adjustment",1,VLOOKUP($A6+AA$4-1,'Valuation Margin'!$A$5:$C$13,3))</f>
        <v>2.8567601759327546</v>
      </c>
      <c r="AB6" s="45">
        <f>(1-VLOOKUP($A6+AB$4-1,'Projection Scale G2 - M'!$A$25:$B$150,2,FALSE))^Assumptions!$F$6*'Base Rate'!AB6*IF(Assumptions!$F$8="No Adjustment",1,IF(Assumptions!$F$8="Married",'Marital Status'!CM5,IF(Assumptions!$F$8="Single",'Marital Status'!DT5,"ERROR")))*IF(Assumptions!$F$10="No Adjustment",1,IF(Assumptions!$F$10="Preferred",'Pref-Std'!CM5,IF(Assumptions!$F$10="Standard",'Pref-Std'!DT5,"ERROR")))*IF(Assumptions!$F$12="No Adjustment",1,VLOOKUP($A6+AB$4-1,'Valuation Margin'!$A$5:$C$13,3))</f>
        <v>3.0511498792080198</v>
      </c>
      <c r="AC6" s="45">
        <f>(1-VLOOKUP($A6+AC$4-1,'Projection Scale G2 - M'!$A$25:$B$150,2,FALSE))^Assumptions!$F$6*'Base Rate'!AC6*IF(Assumptions!$F$8="No Adjustment",1,IF(Assumptions!$F$8="Married",'Marital Status'!CN5,IF(Assumptions!$F$8="Single",'Marital Status'!DU5,"ERROR")))*IF(Assumptions!$F$10="No Adjustment",1,IF(Assumptions!$F$10="Preferred",'Pref-Std'!CN5,IF(Assumptions!$F$10="Standard",'Pref-Std'!DU5,"ERROR")))*IF(Assumptions!$F$12="No Adjustment",1,VLOOKUP($A6+AC$4-1,'Valuation Margin'!$A$5:$C$13,3))</f>
        <v>3.2918116112502438</v>
      </c>
      <c r="AD6" s="45">
        <f>(1-VLOOKUP($A6+AD$4-1,'Projection Scale G2 - M'!$A$25:$B$150,2,FALSE))^Assumptions!$F$6*'Base Rate'!AD6*IF(Assumptions!$F$8="No Adjustment",1,IF(Assumptions!$F$8="Married",'Marital Status'!CO5,IF(Assumptions!$F$8="Single",'Marital Status'!DV5,"ERROR")))*IF(Assumptions!$F$10="No Adjustment",1,IF(Assumptions!$F$10="Preferred",'Pref-Std'!CO5,IF(Assumptions!$F$10="Standard",'Pref-Std'!DV5,"ERROR")))*IF(Assumptions!$F$12="No Adjustment",1,VLOOKUP($A6+AD$4-1,'Valuation Margin'!$A$5:$C$13,3))</f>
        <v>3.5060947778252873</v>
      </c>
      <c r="AE6" s="46">
        <f>(1-VLOOKUP($A6+AE$4-1,'Projection Scale G2 - M'!$A$25:$B$150,2,FALSE))^Assumptions!$F$6*'Base Rate'!AE6*IF(Assumptions!$F$8="No Adjustment",1,IF(Assumptions!$F$8="Married",'Marital Status'!CP5,IF(Assumptions!$F$8="Single",'Marital Status'!DW5,"ERROR")))*IF(Assumptions!$F$10="No Adjustment",1,IF(Assumptions!$F$10="Preferred",'Pref-Std'!CP5,IF(Assumptions!$F$10="Standard",'Pref-Std'!DW5,"ERROR")))*IF(Assumptions!$F$12="No Adjustment",1,VLOOKUP($A6+AE$4-1,'Valuation Margin'!$A$5:$C$13,3))</f>
        <v>3.7835664123976613</v>
      </c>
      <c r="AF6" s="46">
        <f>(1-VLOOKUP($AG6,'Projection Scale G2 - M'!$A$25:$B$150,2,FALSE))^Assumptions!$F$6*'Base Rate'!AF6*IF(Assumptions!$F$8="No Adjustment",1,IF(Assumptions!$F$8="Married",'Marital Status'!CQ5,IF(Assumptions!$F$8="Single",'Marital Status'!DX5,"ERROR")))*IF(Assumptions!$F$10="No Adjustment",1,IF(Assumptions!$F$10="Preferred",'Pref-Std'!CQ5,IF(Assumptions!$F$10="Standard",'Pref-Std'!DX5,"ERROR")))*IF(Assumptions!$F$12="No Adjustment",1,VLOOKUP($AG6,'Valuation Margin'!$A$5:$C$13,3))</f>
        <v>4.0698865379149805</v>
      </c>
      <c r="AG6" s="6">
        <f t="shared" ref="AG6:AG65" si="3">+AG5+1</f>
        <v>61</v>
      </c>
      <c r="AI6" s="58">
        <v>3.9170000000000003E-3</v>
      </c>
      <c r="AJ6" s="59">
        <f t="shared" ref="AJ6:AJ53" si="4">+AF6/1000/AI6</f>
        <v>1.0390315389111515</v>
      </c>
      <c r="AL6" s="6">
        <f t="shared" ref="AL6:AL65" si="5">+AL5+1</f>
        <v>31</v>
      </c>
      <c r="AM6" s="44">
        <f>(1-VLOOKUP($AL6+AM$4-1,'Projection Scale G2 - F'!$A$25:$B$150,2,FALSE))^Assumptions!$F$6*'Base Rate'!AL6*IF(Assumptions!$F$8="No Adjustment",1,IF(Assumptions!$F$8="Married",'Marital Status'!BM5,IF(Assumptions!$F$8="Single",'Marital Status'!CT5,"ERROR")))*IF(Assumptions!$F$10="No Adjustment",1,IF(Assumptions!$F$10="Preferred",'Pref-Std'!BM5,IF(Assumptions!$F$10="Standard",'Pref-Std'!CT5,"ERROR")))*IF(Assumptions!$F$12="No Adjustment",1,VLOOKUP($AL6+AM$4-1,'Valuation Margin'!$A$5:$D$13,4))</f>
        <v>0.1148633923079779</v>
      </c>
      <c r="AN6" s="45">
        <f>(1-VLOOKUP($AL6+AN$4-1,'Projection Scale G2 - F'!$A$25:$B$150,2,FALSE))^Assumptions!$F$6*'Base Rate'!AM6*IF(Assumptions!$F$8="No Adjustment",1,IF(Assumptions!$F$8="Married",'Marital Status'!BN5,IF(Assumptions!$F$8="Single",'Marital Status'!CU5,"ERROR")))*IF(Assumptions!$F$10="No Adjustment",1,IF(Assumptions!$F$10="Preferred",'Pref-Std'!BN5,IF(Assumptions!$F$10="Standard",'Pref-Std'!CU5,"ERROR")))*IF(Assumptions!$F$12="No Adjustment",1,VLOOKUP($AL6+AN$4-1,'Valuation Margin'!$A$5:$D$13,4))</f>
        <v>0.15026166368211091</v>
      </c>
      <c r="AO6" s="45">
        <f>(1-VLOOKUP($AL6+AO$4-1,'Projection Scale G2 - F'!$A$25:$B$150,2,FALSE))^Assumptions!$F$6*'Base Rate'!AN6*IF(Assumptions!$F$8="No Adjustment",1,IF(Assumptions!$F$8="Married",'Marital Status'!BO5,IF(Assumptions!$F$8="Single",'Marital Status'!CV5,"ERROR")))*IF(Assumptions!$F$10="No Adjustment",1,IF(Assumptions!$F$10="Preferred",'Pref-Std'!BO5,IF(Assumptions!$F$10="Standard",'Pref-Std'!CV5,"ERROR")))*IF(Assumptions!$F$12="No Adjustment",1,VLOOKUP($AL6+AO$4-1,'Valuation Margin'!$A$5:$D$13,4))</f>
        <v>0.17888778412302997</v>
      </c>
      <c r="AP6" s="45">
        <f>(1-VLOOKUP($AL6+AP$4-1,'Projection Scale G2 - F'!$A$25:$B$150,2,FALSE))^Assumptions!$F$6*'Base Rate'!AO6*IF(Assumptions!$F$8="No Adjustment",1,IF(Assumptions!$F$8="Married",'Marital Status'!BP5,IF(Assumptions!$F$8="Single",'Marital Status'!CW5,"ERROR")))*IF(Assumptions!$F$10="No Adjustment",1,IF(Assumptions!$F$10="Preferred",'Pref-Std'!BP5,IF(Assumptions!$F$10="Standard",'Pref-Std'!CW5,"ERROR")))*IF(Assumptions!$F$12="No Adjustment",1,VLOOKUP($AL6+AP$4-1,'Valuation Margin'!$A$5:$D$13,4))</f>
        <v>0.20469155368053768</v>
      </c>
      <c r="AQ6" s="46">
        <f>(1-VLOOKUP($AL6+AQ$4-1,'Projection Scale G2 - F'!$A$25:$B$150,2,FALSE))^Assumptions!$F$6*'Base Rate'!AP6*IF(Assumptions!$F$8="No Adjustment",1,IF(Assumptions!$F$8="Married",'Marital Status'!BQ5,IF(Assumptions!$F$8="Single",'Marital Status'!CX5,"ERROR")))*IF(Assumptions!$F$10="No Adjustment",1,IF(Assumptions!$F$10="Preferred",'Pref-Std'!BQ5,IF(Assumptions!$F$10="Standard",'Pref-Std'!CX5,"ERROR")))*IF(Assumptions!$F$12="No Adjustment",1,VLOOKUP($AL6+AQ$4-1,'Valuation Margin'!$A$5:$D$13,4))</f>
        <v>0.22902500089236152</v>
      </c>
      <c r="AR6" s="45">
        <f>(1-VLOOKUP($AL6+AR$4-1,'Projection Scale G2 - F'!$A$25:$B$150,2,FALSE))^Assumptions!$F$6*'Base Rate'!AQ6*IF(Assumptions!$F$8="No Adjustment",1,IF(Assumptions!$F$8="Married",'Marital Status'!BR5,IF(Assumptions!$F$8="Single",'Marital Status'!CY5,"ERROR")))*IF(Assumptions!$F$10="No Adjustment",1,IF(Assumptions!$F$10="Preferred",'Pref-Std'!BR5,IF(Assumptions!$F$10="Standard",'Pref-Std'!CY5,"ERROR")))*IF(Assumptions!$F$12="No Adjustment",1,VLOOKUP($AL6+AR$4-1,'Valuation Margin'!$A$5:$D$13,4))</f>
        <v>0.25251626967300084</v>
      </c>
      <c r="AS6" s="45">
        <f>(1-VLOOKUP($AL6+AS$4-1,'Projection Scale G2 - F'!$A$25:$B$150,2,FALSE))^Assumptions!$F$6*'Base Rate'!AR6*IF(Assumptions!$F$8="No Adjustment",1,IF(Assumptions!$F$8="Married",'Marital Status'!BS5,IF(Assumptions!$F$8="Single",'Marital Status'!CZ5,"ERROR")))*IF(Assumptions!$F$10="No Adjustment",1,IF(Assumptions!$F$10="Preferred",'Pref-Std'!BS5,IF(Assumptions!$F$10="Standard",'Pref-Std'!CZ5,"ERROR")))*IF(Assumptions!$F$12="No Adjustment",1,VLOOKUP($AL6+AS$4-1,'Valuation Margin'!$A$5:$D$13,4))</f>
        <v>0.28571084526886398</v>
      </c>
      <c r="AT6" s="45">
        <f>(1-VLOOKUP($AL6+AT$4-1,'Projection Scale G2 - F'!$A$25:$B$150,2,FALSE))^Assumptions!$F$6*'Base Rate'!AS6*IF(Assumptions!$F$8="No Adjustment",1,IF(Assumptions!$F$8="Married",'Marital Status'!BT5,IF(Assumptions!$F$8="Single",'Marital Status'!DA5,"ERROR")))*IF(Assumptions!$F$10="No Adjustment",1,IF(Assumptions!$F$10="Preferred",'Pref-Std'!BT5,IF(Assumptions!$F$10="Standard",'Pref-Std'!DA5,"ERROR")))*IF(Assumptions!$F$12="No Adjustment",1,VLOOKUP($AL6+AT$4-1,'Valuation Margin'!$A$5:$D$13,4))</f>
        <v>0.31950164905661343</v>
      </c>
      <c r="AU6" s="45">
        <f>(1-VLOOKUP($AL6+AU$4-1,'Projection Scale G2 - F'!$A$25:$B$150,2,FALSE))^Assumptions!$F$6*'Base Rate'!AT6*IF(Assumptions!$F$8="No Adjustment",1,IF(Assumptions!$F$8="Married",'Marital Status'!BU5,IF(Assumptions!$F$8="Single",'Marital Status'!DB5,"ERROR")))*IF(Assumptions!$F$10="No Adjustment",1,IF(Assumptions!$F$10="Preferred",'Pref-Std'!BU5,IF(Assumptions!$F$10="Standard",'Pref-Std'!DB5,"ERROR")))*IF(Assumptions!$F$12="No Adjustment",1,VLOOKUP($AL6+AU$4-1,'Valuation Margin'!$A$5:$D$13,4))</f>
        <v>0.36497010564047816</v>
      </c>
      <c r="AV6" s="46">
        <f>(1-VLOOKUP($AL6+AV$4-1,'Projection Scale G2 - F'!$A$25:$B$150,2,FALSE))^Assumptions!$F$6*'Base Rate'!AU6*IF(Assumptions!$F$8="No Adjustment",1,IF(Assumptions!$F$8="Married",'Marital Status'!BV5,IF(Assumptions!$F$8="Single",'Marital Status'!DC5,"ERROR")))*IF(Assumptions!$F$10="No Adjustment",1,IF(Assumptions!$F$10="Preferred",'Pref-Std'!BV5,IF(Assumptions!$F$10="Standard",'Pref-Std'!DC5,"ERROR")))*IF(Assumptions!$F$12="No Adjustment",1,VLOOKUP($AL6+AV$4-1,'Valuation Margin'!$A$5:$D$13,4))</f>
        <v>0.41182106195661161</v>
      </c>
      <c r="AW6" s="45">
        <f>(1-VLOOKUP($AL6+AW$4-1,'Projection Scale G2 - F'!$A$25:$B$150,2,FALSE))^Assumptions!$F$6*'Base Rate'!AV6*IF(Assumptions!$F$8="No Adjustment",1,IF(Assumptions!$F$8="Married",'Marital Status'!BW5,IF(Assumptions!$F$8="Single",'Marital Status'!DD5,"ERROR")))*IF(Assumptions!$F$10="No Adjustment",1,IF(Assumptions!$F$10="Preferred",'Pref-Std'!BW5,IF(Assumptions!$F$10="Standard",'Pref-Std'!DD5,"ERROR")))*IF(Assumptions!$F$12="No Adjustment",1,VLOOKUP($AL6+AW$4-1,'Valuation Margin'!$A$5:$D$13,4))</f>
        <v>0.46587260662853858</v>
      </c>
      <c r="AX6" s="45">
        <f>(1-VLOOKUP($AL6+AX$4-1,'Projection Scale G2 - F'!$A$25:$B$150,2,FALSE))^Assumptions!$F$6*'Base Rate'!AW6*IF(Assumptions!$F$8="No Adjustment",1,IF(Assumptions!$F$8="Married",'Marital Status'!BX5,IF(Assumptions!$F$8="Single",'Marital Status'!DE5,"ERROR")))*IF(Assumptions!$F$10="No Adjustment",1,IF(Assumptions!$F$10="Preferred",'Pref-Std'!BX5,IF(Assumptions!$F$10="Standard",'Pref-Std'!DE5,"ERROR")))*IF(Assumptions!$F$12="No Adjustment",1,VLOOKUP($AL6+AX$4-1,'Valuation Margin'!$A$5:$D$13,4))</f>
        <v>0.51542812854787778</v>
      </c>
      <c r="AY6" s="45">
        <f>(1-VLOOKUP($AL6+AY$4-1,'Projection Scale G2 - F'!$A$25:$B$150,2,FALSE))^Assumptions!$F$6*'Base Rate'!AX6*IF(Assumptions!$F$8="No Adjustment",1,IF(Assumptions!$F$8="Married",'Marital Status'!BY5,IF(Assumptions!$F$8="Single",'Marital Status'!DF5,"ERROR")))*IF(Assumptions!$F$10="No Adjustment",1,IF(Assumptions!$F$10="Preferred",'Pref-Std'!BY5,IF(Assumptions!$F$10="Standard",'Pref-Std'!DF5,"ERROR")))*IF(Assumptions!$F$12="No Adjustment",1,VLOOKUP($AL6+AY$4-1,'Valuation Margin'!$A$5:$D$13,4))</f>
        <v>0.55992646852890005</v>
      </c>
      <c r="AZ6" s="45">
        <f>(1-VLOOKUP($AL6+AZ$4-1,'Projection Scale G2 - F'!$A$25:$B$150,2,FALSE))^Assumptions!$F$6*'Base Rate'!AY6*IF(Assumptions!$F$8="No Adjustment",1,IF(Assumptions!$F$8="Married",'Marital Status'!BZ5,IF(Assumptions!$F$8="Single",'Marital Status'!DG5,"ERROR")))*IF(Assumptions!$F$10="No Adjustment",1,IF(Assumptions!$F$10="Preferred",'Pref-Std'!BZ5,IF(Assumptions!$F$10="Standard",'Pref-Std'!DG5,"ERROR")))*IF(Assumptions!$F$12="No Adjustment",1,VLOOKUP($AL6+AZ$4-1,'Valuation Margin'!$A$5:$D$13,4))</f>
        <v>0.60523700414183901</v>
      </c>
      <c r="BA6" s="46">
        <f>(1-VLOOKUP($AL6+BA$4-1,'Projection Scale G2 - F'!$A$25:$B$150,2,FALSE))^Assumptions!$F$6*'Base Rate'!AZ6*IF(Assumptions!$F$8="No Adjustment",1,IF(Assumptions!$F$8="Married",'Marital Status'!CA5,IF(Assumptions!$F$8="Single",'Marital Status'!DH5,"ERROR")))*IF(Assumptions!$F$10="No Adjustment",1,IF(Assumptions!$F$10="Preferred",'Pref-Std'!CA5,IF(Assumptions!$F$10="Standard",'Pref-Std'!DH5,"ERROR")))*IF(Assumptions!$F$12="No Adjustment",1,VLOOKUP($AL6+BA$4-1,'Valuation Margin'!$A$5:$D$13,4))</f>
        <v>0.65133346740746478</v>
      </c>
      <c r="BB6" s="45">
        <f>(1-VLOOKUP($AL6+BB$4-1,'Projection Scale G2 - F'!$A$25:$B$150,2,FALSE))^Assumptions!$F$6*'Base Rate'!BA6*IF(Assumptions!$F$8="No Adjustment",1,IF(Assumptions!$F$8="Married",'Marital Status'!CB5,IF(Assumptions!$F$8="Single",'Marital Status'!DI5,"ERROR")))*IF(Assumptions!$F$10="No Adjustment",1,IF(Assumptions!$F$10="Preferred",'Pref-Std'!CB5,IF(Assumptions!$F$10="Standard",'Pref-Std'!DI5,"ERROR")))*IF(Assumptions!$F$12="No Adjustment",1,VLOOKUP($AL6+BB$4-1,'Valuation Margin'!$A$5:$D$13,4))</f>
        <v>0.71148999912886002</v>
      </c>
      <c r="BC6" s="45">
        <f>(1-VLOOKUP($AL6+BC$4-1,'Projection Scale G2 - F'!$A$25:$B$150,2,FALSE))^Assumptions!$F$6*'Base Rate'!BB6*IF(Assumptions!$F$8="No Adjustment",1,IF(Assumptions!$F$8="Married",'Marital Status'!CC5,IF(Assumptions!$F$8="Single",'Marital Status'!DJ5,"ERROR")))*IF(Assumptions!$F$10="No Adjustment",1,IF(Assumptions!$F$10="Preferred",'Pref-Std'!CC5,IF(Assumptions!$F$10="Standard",'Pref-Std'!DJ5,"ERROR")))*IF(Assumptions!$F$12="No Adjustment",1,VLOOKUP($AL6+BC$4-1,'Valuation Margin'!$A$5:$D$13,4))</f>
        <v>0.79917827745658521</v>
      </c>
      <c r="BD6" s="45">
        <f>(1-VLOOKUP($AL6+BD$4-1,'Projection Scale G2 - F'!$A$25:$B$150,2,FALSE))^Assumptions!$F$6*'Base Rate'!BC6*IF(Assumptions!$F$8="No Adjustment",1,IF(Assumptions!$F$8="Married",'Marital Status'!CD5,IF(Assumptions!$F$8="Single",'Marital Status'!DK5,"ERROR")))*IF(Assumptions!$F$10="No Adjustment",1,IF(Assumptions!$F$10="Preferred",'Pref-Std'!CD5,IF(Assumptions!$F$10="Standard",'Pref-Std'!DK5,"ERROR")))*IF(Assumptions!$F$12="No Adjustment",1,VLOOKUP($AL6+BD$4-1,'Valuation Margin'!$A$5:$D$13,4))</f>
        <v>0.90630805182281937</v>
      </c>
      <c r="BE6" s="45">
        <f>(1-VLOOKUP($AL6+BE$4-1,'Projection Scale G2 - F'!$A$25:$B$150,2,FALSE))^Assumptions!$F$6*'Base Rate'!BD6*IF(Assumptions!$F$8="No Adjustment",1,IF(Assumptions!$F$8="Married",'Marital Status'!CE5,IF(Assumptions!$F$8="Single",'Marital Status'!DL5,"ERROR")))*IF(Assumptions!$F$10="No Adjustment",1,IF(Assumptions!$F$10="Preferred",'Pref-Std'!CE5,IF(Assumptions!$F$10="Standard",'Pref-Std'!DL5,"ERROR")))*IF(Assumptions!$F$12="No Adjustment",1,VLOOKUP($AL6+BE$4-1,'Valuation Margin'!$A$5:$D$13,4))</f>
        <v>1.0422897008592902</v>
      </c>
      <c r="BF6" s="46">
        <f>(1-VLOOKUP($AL6+BF$4-1,'Projection Scale G2 - F'!$A$25:$B$150,2,FALSE))^Assumptions!$F$6*'Base Rate'!BE6*IF(Assumptions!$F$8="No Adjustment",1,IF(Assumptions!$F$8="Married",'Marital Status'!CF5,IF(Assumptions!$F$8="Single",'Marital Status'!DM5,"ERROR")))*IF(Assumptions!$F$10="No Adjustment",1,IF(Assumptions!$F$10="Preferred",'Pref-Std'!CF5,IF(Assumptions!$F$10="Standard",'Pref-Std'!DM5,"ERROR")))*IF(Assumptions!$F$12="No Adjustment",1,VLOOKUP($AL6+BF$4-1,'Valuation Margin'!$A$5:$D$13,4))</f>
        <v>1.1863391393949587</v>
      </c>
      <c r="BG6" s="45">
        <f>(1-VLOOKUP($AL6+BG$4-1,'Projection Scale G2 - F'!$A$25:$B$150,2,FALSE))^Assumptions!$F$6*'Base Rate'!BF6*IF(Assumptions!$F$8="No Adjustment",1,IF(Assumptions!$F$8="Married",'Marital Status'!CG5,IF(Assumptions!$F$8="Single",'Marital Status'!DN5,"ERROR")))*IF(Assumptions!$F$10="No Adjustment",1,IF(Assumptions!$F$10="Preferred",'Pref-Std'!CG5,IF(Assumptions!$F$10="Standard",'Pref-Std'!DN5,"ERROR")))*IF(Assumptions!$F$12="No Adjustment",1,VLOOKUP($AL6+BG$4-1,'Valuation Margin'!$A$5:$D$13,4))</f>
        <v>1.3466839078981343</v>
      </c>
      <c r="BH6" s="45">
        <f>(1-VLOOKUP($AL6+BH$4-1,'Projection Scale G2 - F'!$A$25:$B$150,2,FALSE))^Assumptions!$F$6*'Base Rate'!BG6*IF(Assumptions!$F$8="No Adjustment",1,IF(Assumptions!$F$8="Married",'Marital Status'!CH5,IF(Assumptions!$F$8="Single",'Marital Status'!DO5,"ERROR")))*IF(Assumptions!$F$10="No Adjustment",1,IF(Assumptions!$F$10="Preferred",'Pref-Std'!CH5,IF(Assumptions!$F$10="Standard",'Pref-Std'!DO5,"ERROR")))*IF(Assumptions!$F$12="No Adjustment",1,VLOOKUP($AL6+BH$4-1,'Valuation Margin'!$A$5:$D$13,4))</f>
        <v>1.4503632776561421</v>
      </c>
      <c r="BI6" s="45">
        <f>(1-VLOOKUP($AL6+BI$4-1,'Projection Scale G2 - F'!$A$25:$B$150,2,FALSE))^Assumptions!$F$6*'Base Rate'!BH6*IF(Assumptions!$F$8="No Adjustment",1,IF(Assumptions!$F$8="Married",'Marital Status'!CI5,IF(Assumptions!$F$8="Single",'Marital Status'!DP5,"ERROR")))*IF(Assumptions!$F$10="No Adjustment",1,IF(Assumptions!$F$10="Preferred",'Pref-Std'!CI5,IF(Assumptions!$F$10="Standard",'Pref-Std'!DP5,"ERROR")))*IF(Assumptions!$F$12="No Adjustment",1,VLOOKUP($AL6+BI$4-1,'Valuation Margin'!$A$5:$D$13,4))</f>
        <v>1.5613738310748728</v>
      </c>
      <c r="BJ6" s="45">
        <f>(1-VLOOKUP($AL6+BJ$4-1,'Projection Scale G2 - F'!$A$25:$B$150,2,FALSE))^Assumptions!$F$6*'Base Rate'!BI6*IF(Assumptions!$F$8="No Adjustment",1,IF(Assumptions!$F$8="Married",'Marital Status'!CJ5,IF(Assumptions!$F$8="Single",'Marital Status'!DQ5,"ERROR")))*IF(Assumptions!$F$10="No Adjustment",1,IF(Assumptions!$F$10="Preferred",'Pref-Std'!CJ5,IF(Assumptions!$F$10="Standard",'Pref-Std'!DQ5,"ERROR")))*IF(Assumptions!$F$12="No Adjustment",1,VLOOKUP($AL6+BJ$4-1,'Valuation Margin'!$A$5:$D$13,4))</f>
        <v>1.6640986366623389</v>
      </c>
      <c r="BK6" s="46">
        <f>(1-VLOOKUP($AL6+BK$4-1,'Projection Scale G2 - F'!$A$25:$B$150,2,FALSE))^Assumptions!$F$6*'Base Rate'!BJ6*IF(Assumptions!$F$8="No Adjustment",1,IF(Assumptions!$F$8="Married",'Marital Status'!CK5,IF(Assumptions!$F$8="Single",'Marital Status'!DR5,"ERROR")))*IF(Assumptions!$F$10="No Adjustment",1,IF(Assumptions!$F$10="Preferred",'Pref-Std'!CK5,IF(Assumptions!$F$10="Standard",'Pref-Std'!DR5,"ERROR")))*IF(Assumptions!$F$12="No Adjustment",1,VLOOKUP($AL6+BK$4-1,'Valuation Margin'!$A$5:$D$13,4))</f>
        <v>1.7468187485796134</v>
      </c>
      <c r="BL6" s="45">
        <f>(1-VLOOKUP($AL6+BL$4-1,'Projection Scale G2 - F'!$A$25:$B$150,2,FALSE))^Assumptions!$F$6*'Base Rate'!BK6*IF(Assumptions!$F$8="No Adjustment",1,IF(Assumptions!$F$8="Married",'Marital Status'!CL5,IF(Assumptions!$F$8="Single",'Marital Status'!DS5,"ERROR")))*IF(Assumptions!$F$10="No Adjustment",1,IF(Assumptions!$F$10="Preferred",'Pref-Std'!CL5,IF(Assumptions!$F$10="Standard",'Pref-Std'!DS5,"ERROR")))*IF(Assumptions!$F$12="No Adjustment",1,VLOOKUP($AL6+BL$4-1,'Valuation Margin'!$A$5:$D$13,4))</f>
        <v>1.8810273696728101</v>
      </c>
      <c r="BM6" s="45">
        <f>(1-VLOOKUP($AL6+BM$4-1,'Projection Scale G2 - F'!$A$25:$B$150,2,FALSE))^Assumptions!$F$6*'Base Rate'!BL6*IF(Assumptions!$F$8="No Adjustment",1,IF(Assumptions!$F$8="Married",'Marital Status'!CM5,IF(Assumptions!$F$8="Single",'Marital Status'!DT5,"ERROR")))*IF(Assumptions!$F$10="No Adjustment",1,IF(Assumptions!$F$10="Preferred",'Pref-Std'!CM5,IF(Assumptions!$F$10="Standard",'Pref-Std'!DT5,"ERROR")))*IF(Assumptions!$F$12="No Adjustment",1,VLOOKUP($AL6+BM$4-1,'Valuation Margin'!$A$5:$D$13,4))</f>
        <v>1.9917869224483284</v>
      </c>
      <c r="BN6" s="45">
        <f>(1-VLOOKUP($AL6+BN$4-1,'Projection Scale G2 - F'!$A$25:$B$150,2,FALSE))^Assumptions!$F$6*'Base Rate'!BM6*IF(Assumptions!$F$8="No Adjustment",1,IF(Assumptions!$F$8="Married",'Marital Status'!CN5,IF(Assumptions!$F$8="Single",'Marital Status'!DU5,"ERROR")))*IF(Assumptions!$F$10="No Adjustment",1,IF(Assumptions!$F$10="Preferred",'Pref-Std'!CN5,IF(Assumptions!$F$10="Standard",'Pref-Std'!DU5,"ERROR")))*IF(Assumptions!$F$12="No Adjustment",1,VLOOKUP($AL6+BN$4-1,'Valuation Margin'!$A$5:$D$13,4))</f>
        <v>2.1386109365539876</v>
      </c>
      <c r="BO6" s="45">
        <f>(1-VLOOKUP($AL6+BO$4-1,'Projection Scale G2 - F'!$A$25:$B$150,2,FALSE))^Assumptions!$F$6*'Base Rate'!BN6*IF(Assumptions!$F$8="No Adjustment",1,IF(Assumptions!$F$8="Married",'Marital Status'!CO5,IF(Assumptions!$F$8="Single",'Marital Status'!DV5,"ERROR")))*IF(Assumptions!$F$10="No Adjustment",1,IF(Assumptions!$F$10="Preferred",'Pref-Std'!CO5,IF(Assumptions!$F$10="Standard",'Pref-Std'!DV5,"ERROR")))*IF(Assumptions!$F$12="No Adjustment",1,VLOOKUP($AL6+BO$4-1,'Valuation Margin'!$A$5:$D$13,4))</f>
        <v>2.2857080314760232</v>
      </c>
      <c r="BP6" s="46">
        <f>(1-VLOOKUP($AL6+BP$4-1,'Projection Scale G2 - F'!$A$25:$B$150,2,FALSE))^Assumptions!$F$6*'Base Rate'!BO6*IF(Assumptions!$F$8="No Adjustment",1,IF(Assumptions!$F$8="Married",'Marital Status'!CP5,IF(Assumptions!$F$8="Single",'Marital Status'!DW5,"ERROR")))*IF(Assumptions!$F$10="No Adjustment",1,IF(Assumptions!$F$10="Preferred",'Pref-Std'!CP5,IF(Assumptions!$F$10="Standard",'Pref-Std'!DW5,"ERROR")))*IF(Assumptions!$F$12="No Adjustment",1,VLOOKUP($AL6+BP$4-1,'Valuation Margin'!$A$5:$D$13,4))</f>
        <v>2.4723181333780877</v>
      </c>
      <c r="BQ6" s="46">
        <f>(1-VLOOKUP($BR6,'Projection Scale G2 - F'!$A$25:$B$150,2,FALSE))^Assumptions!$F$6*'Base Rate'!BP6*IF(Assumptions!$F$8="No Adjustment",1,IF(Assumptions!$F$8="Married",'Marital Status'!CQ5,IF(Assumptions!$F$8="Single",'Marital Status'!DX5,"ERROR")))*IF(Assumptions!$F$10="No Adjustment",1,IF(Assumptions!$F$10="Preferred",'Pref-Std'!CQ5,IF(Assumptions!$F$10="Standard",'Pref-Std'!DX5,"ERROR")))*IF(Assumptions!$F$12="No Adjustment",1,VLOOKUP($BR6,'Valuation Margin'!$A$5:$D$13,4))</f>
        <v>2.6887491362403546</v>
      </c>
      <c r="BR6" s="6">
        <f t="shared" ref="BR6:BR65" si="6">+BR5+1</f>
        <v>61</v>
      </c>
      <c r="BT6" s="58">
        <v>5.6129999999999999E-3</v>
      </c>
      <c r="BU6" s="59">
        <f t="shared" ref="BU6:BU53" si="7">+BQ6/1000/BT6</f>
        <v>0.47902175952972648</v>
      </c>
      <c r="BV6" s="59">
        <f t="shared" ref="BV6:BV53" si="8">+AJ6*BW6+BU6*(1-BW6)</f>
        <v>0.70022562238538932</v>
      </c>
      <c r="BW6" s="57">
        <f>+BW5-0.005</f>
        <v>0.39500000000000002</v>
      </c>
    </row>
    <row r="7" spans="1:75" x14ac:dyDescent="0.3">
      <c r="A7" s="6">
        <f t="shared" si="2"/>
        <v>32</v>
      </c>
      <c r="B7" s="44">
        <f>(1-VLOOKUP($A7+B$4-1,'Projection Scale G2 - M'!$A$25:$B$150,2,FALSE))^Assumptions!$F$6*'Base Rate'!B7*IF(Assumptions!$F$8="No Adjustment",1,IF(Assumptions!$F$8="Married",'Marital Status'!BM6,IF(Assumptions!$F$8="Single",'Marital Status'!CT6,"ERROR")))*IF(Assumptions!$F$10="No Adjustment",1,IF(Assumptions!$F$10="Preferred",'Pref-Std'!BM6,IF(Assumptions!$F$10="Standard",'Pref-Std'!CT6,"ERROR")))*IF(Assumptions!$F$12="No Adjustment",1,VLOOKUP($A7+B$4-1,'Valuation Margin'!$A$5:$C$13,3))</f>
        <v>0.25643920143176457</v>
      </c>
      <c r="C7" s="45">
        <f>(1-VLOOKUP($A7+C$4-1,'Projection Scale G2 - M'!$A$25:$B$150,2,FALSE))^Assumptions!$F$6*'Base Rate'!C7*IF(Assumptions!$F$8="No Adjustment",1,IF(Assumptions!$F$8="Married",'Marital Status'!BN6,IF(Assumptions!$F$8="Single",'Marital Status'!CU6,"ERROR")))*IF(Assumptions!$F$10="No Adjustment",1,IF(Assumptions!$F$10="Preferred",'Pref-Std'!BN6,IF(Assumptions!$F$10="Standard",'Pref-Std'!CU6,"ERROR")))*IF(Assumptions!$F$12="No Adjustment",1,VLOOKUP($A7+C$4-1,'Valuation Margin'!$A$5:$C$13,3))</f>
        <v>0.31686426827332426</v>
      </c>
      <c r="D7" s="45">
        <f>(1-VLOOKUP($A7+D$4-1,'Projection Scale G2 - M'!$A$25:$B$150,2,FALSE))^Assumptions!$F$6*'Base Rate'!D7*IF(Assumptions!$F$8="No Adjustment",1,IF(Assumptions!$F$8="Married",'Marital Status'!BO6,IF(Assumptions!$F$8="Single",'Marital Status'!CV6,"ERROR")))*IF(Assumptions!$F$10="No Adjustment",1,IF(Assumptions!$F$10="Preferred",'Pref-Std'!BO6,IF(Assumptions!$F$10="Standard",'Pref-Std'!CV6,"ERROR")))*IF(Assumptions!$F$12="No Adjustment",1,VLOOKUP($A7+D$4-1,'Valuation Margin'!$A$5:$C$13,3))</f>
        <v>0.3505532894956826</v>
      </c>
      <c r="E7" s="45">
        <f>(1-VLOOKUP($A7+E$4-1,'Projection Scale G2 - M'!$A$25:$B$150,2,FALSE))^Assumptions!$F$6*'Base Rate'!E7*IF(Assumptions!$F$8="No Adjustment",1,IF(Assumptions!$F$8="Married",'Marital Status'!BP6,IF(Assumptions!$F$8="Single",'Marital Status'!CW6,"ERROR")))*IF(Assumptions!$F$10="No Adjustment",1,IF(Assumptions!$F$10="Preferred",'Pref-Std'!BP6,IF(Assumptions!$F$10="Standard",'Pref-Std'!CW6,"ERROR")))*IF(Assumptions!$F$12="No Adjustment",1,VLOOKUP($A7+E$4-1,'Valuation Margin'!$A$5:$C$13,3))</f>
        <v>0.3739306283365208</v>
      </c>
      <c r="F7" s="46">
        <f>(1-VLOOKUP($A7+F$4-1,'Projection Scale G2 - M'!$A$25:$B$150,2,FALSE))^Assumptions!$F$6*'Base Rate'!F7*IF(Assumptions!$F$8="No Adjustment",1,IF(Assumptions!$F$8="Married",'Marital Status'!BQ6,IF(Assumptions!$F$8="Single",'Marital Status'!CX6,"ERROR")))*IF(Assumptions!$F$10="No Adjustment",1,IF(Assumptions!$F$10="Preferred",'Pref-Std'!BQ6,IF(Assumptions!$F$10="Standard",'Pref-Std'!CX6,"ERROR")))*IF(Assumptions!$F$12="No Adjustment",1,VLOOKUP($A7+F$4-1,'Valuation Margin'!$A$5:$C$13,3))</f>
        <v>0.39557879462465367</v>
      </c>
      <c r="G7" s="45">
        <f>(1-VLOOKUP($A7+G$4-1,'Projection Scale G2 - M'!$A$25:$B$150,2,FALSE))^Assumptions!$F$6*'Base Rate'!G7*IF(Assumptions!$F$8="No Adjustment",1,IF(Assumptions!$F$8="Married",'Marital Status'!BR6,IF(Assumptions!$F$8="Single",'Marital Status'!CY6,"ERROR")))*IF(Assumptions!$F$10="No Adjustment",1,IF(Assumptions!$F$10="Preferred",'Pref-Std'!BR6,IF(Assumptions!$F$10="Standard",'Pref-Std'!CY6,"ERROR")))*IF(Assumptions!$F$12="No Adjustment",1,VLOOKUP($A7+G$4-1,'Valuation Margin'!$A$5:$C$13,3))</f>
        <v>0.42319699192383592</v>
      </c>
      <c r="H7" s="45">
        <f>(1-VLOOKUP($A7+H$4-1,'Projection Scale G2 - M'!$A$25:$B$150,2,FALSE))^Assumptions!$F$6*'Base Rate'!H7*IF(Assumptions!$F$8="No Adjustment",1,IF(Assumptions!$F$8="Married",'Marital Status'!BS6,IF(Assumptions!$F$8="Single",'Marital Status'!CZ6,"ERROR")))*IF(Assumptions!$F$10="No Adjustment",1,IF(Assumptions!$F$10="Preferred",'Pref-Std'!BS6,IF(Assumptions!$F$10="Standard",'Pref-Std'!CZ6,"ERROR")))*IF(Assumptions!$F$12="No Adjustment",1,VLOOKUP($A7+H$4-1,'Valuation Margin'!$A$5:$C$13,3))</f>
        <v>0.46446076948703779</v>
      </c>
      <c r="I7" s="45">
        <f>(1-VLOOKUP($A7+I$4-1,'Projection Scale G2 - M'!$A$25:$B$150,2,FALSE))^Assumptions!$F$6*'Base Rate'!I7*IF(Assumptions!$F$8="No Adjustment",1,IF(Assumptions!$F$8="Married",'Marital Status'!BT6,IF(Assumptions!$F$8="Single",'Marital Status'!DA6,"ERROR")))*IF(Assumptions!$F$10="No Adjustment",1,IF(Assumptions!$F$10="Preferred",'Pref-Std'!BT6,IF(Assumptions!$F$10="Standard",'Pref-Std'!DA6,"ERROR")))*IF(Assumptions!$F$12="No Adjustment",1,VLOOKUP($A7+I$4-1,'Valuation Margin'!$A$5:$C$13,3))</f>
        <v>0.51639802319723294</v>
      </c>
      <c r="J7" s="45">
        <f>(1-VLOOKUP($A7+J$4-1,'Projection Scale G2 - M'!$A$25:$B$150,2,FALSE))^Assumptions!$F$6*'Base Rate'!J7*IF(Assumptions!$F$8="No Adjustment",1,IF(Assumptions!$F$8="Married",'Marital Status'!BU6,IF(Assumptions!$F$8="Single",'Marital Status'!DB6,"ERROR")))*IF(Assumptions!$F$10="No Adjustment",1,IF(Assumptions!$F$10="Preferred",'Pref-Std'!BU6,IF(Assumptions!$F$10="Standard",'Pref-Std'!DB6,"ERROR")))*IF(Assumptions!$F$12="No Adjustment",1,VLOOKUP($A7+J$4-1,'Valuation Margin'!$A$5:$C$13,3))</f>
        <v>0.57474519732212503</v>
      </c>
      <c r="K7" s="46">
        <f>(1-VLOOKUP($A7+K$4-1,'Projection Scale G2 - M'!$A$25:$B$150,2,FALSE))^Assumptions!$F$6*'Base Rate'!K7*IF(Assumptions!$F$8="No Adjustment",1,IF(Assumptions!$F$8="Married",'Marital Status'!BV6,IF(Assumptions!$F$8="Single",'Marital Status'!DC6,"ERROR")))*IF(Assumptions!$F$10="No Adjustment",1,IF(Assumptions!$F$10="Preferred",'Pref-Std'!BV6,IF(Assumptions!$F$10="Standard",'Pref-Std'!DC6,"ERROR")))*IF(Assumptions!$F$12="No Adjustment",1,VLOOKUP($A7+K$4-1,'Valuation Margin'!$A$5:$C$13,3))</f>
        <v>0.64008146897090756</v>
      </c>
      <c r="L7" s="45">
        <f>(1-VLOOKUP($A7+L$4-1,'Projection Scale G2 - M'!$A$25:$B$150,2,FALSE))^Assumptions!$F$6*'Base Rate'!L7*IF(Assumptions!$F$8="No Adjustment",1,IF(Assumptions!$F$8="Married",'Marital Status'!BW6,IF(Assumptions!$F$8="Single",'Marital Status'!DD6,"ERROR")))*IF(Assumptions!$F$10="No Adjustment",1,IF(Assumptions!$F$10="Preferred",'Pref-Std'!BW6,IF(Assumptions!$F$10="Standard",'Pref-Std'!DD6,"ERROR")))*IF(Assumptions!$F$12="No Adjustment",1,VLOOKUP($A7+L$4-1,'Valuation Margin'!$A$5:$C$13,3))</f>
        <v>0.70690266219777464</v>
      </c>
      <c r="M7" s="45">
        <f>(1-VLOOKUP($A7+M$4-1,'Projection Scale G2 - M'!$A$25:$B$150,2,FALSE))^Assumptions!$F$6*'Base Rate'!M7*IF(Assumptions!$F$8="No Adjustment",1,IF(Assumptions!$F$8="Married",'Marital Status'!BX6,IF(Assumptions!$F$8="Single",'Marital Status'!DE6,"ERROR")))*IF(Assumptions!$F$10="No Adjustment",1,IF(Assumptions!$F$10="Preferred",'Pref-Std'!BX6,IF(Assumptions!$F$10="Standard",'Pref-Std'!DE6,"ERROR")))*IF(Assumptions!$F$12="No Adjustment",1,VLOOKUP($A7+M$4-1,'Valuation Margin'!$A$5:$C$13,3))</f>
        <v>0.7751451672398959</v>
      </c>
      <c r="N7" s="45">
        <f>(1-VLOOKUP($A7+N$4-1,'Projection Scale G2 - M'!$A$25:$B$150,2,FALSE))^Assumptions!$F$6*'Base Rate'!N7*IF(Assumptions!$F$8="No Adjustment",1,IF(Assumptions!$F$8="Married",'Marital Status'!BY6,IF(Assumptions!$F$8="Single",'Marital Status'!DF6,"ERROR")))*IF(Assumptions!$F$10="No Adjustment",1,IF(Assumptions!$F$10="Preferred",'Pref-Std'!BY6,IF(Assumptions!$F$10="Standard",'Pref-Std'!DF6,"ERROR")))*IF(Assumptions!$F$12="No Adjustment",1,VLOOKUP($A7+N$4-1,'Valuation Margin'!$A$5:$C$13,3))</f>
        <v>0.84475032185594201</v>
      </c>
      <c r="O7" s="45">
        <f>(1-VLOOKUP($A7+O$4-1,'Projection Scale G2 - M'!$A$25:$B$150,2,FALSE))^Assumptions!$F$6*'Base Rate'!O7*IF(Assumptions!$F$8="No Adjustment",1,IF(Assumptions!$F$8="Married",'Marital Status'!BZ6,IF(Assumptions!$F$8="Single",'Marital Status'!DG6,"ERROR")))*IF(Assumptions!$F$10="No Adjustment",1,IF(Assumptions!$F$10="Preferred",'Pref-Std'!BZ6,IF(Assumptions!$F$10="Standard",'Pref-Std'!DG6,"ERROR")))*IF(Assumptions!$F$12="No Adjustment",1,VLOOKUP($A7+O$4-1,'Valuation Margin'!$A$5:$C$13,3))</f>
        <v>0.91566418425250662</v>
      </c>
      <c r="P7" s="46">
        <f>(1-VLOOKUP($A7+P$4-1,'Projection Scale G2 - M'!$A$25:$B$150,2,FALSE))^Assumptions!$F$6*'Base Rate'!P7*IF(Assumptions!$F$8="No Adjustment",1,IF(Assumptions!$F$8="Married",'Marital Status'!CA6,IF(Assumptions!$F$8="Single",'Marital Status'!DH6,"ERROR")))*IF(Assumptions!$F$10="No Adjustment",1,IF(Assumptions!$F$10="Preferred",'Pref-Std'!CA6,IF(Assumptions!$F$10="Standard",'Pref-Std'!DH6,"ERROR")))*IF(Assumptions!$F$12="No Adjustment",1,VLOOKUP($A7+P$4-1,'Valuation Margin'!$A$5:$C$13,3))</f>
        <v>1.001008325719722</v>
      </c>
      <c r="Q7" s="45">
        <f>(1-VLOOKUP($A7+Q$4-1,'Projection Scale G2 - M'!$A$25:$B$150,2,FALSE))^Assumptions!$F$6*'Base Rate'!Q7*IF(Assumptions!$F$8="No Adjustment",1,IF(Assumptions!$F$8="Married",'Marital Status'!CB6,IF(Assumptions!$F$8="Single",'Marital Status'!DI6,"ERROR")))*IF(Assumptions!$F$10="No Adjustment",1,IF(Assumptions!$F$10="Preferred",'Pref-Std'!CB6,IF(Assumptions!$F$10="Standard",'Pref-Std'!DI6,"ERROR")))*IF(Assumptions!$F$12="No Adjustment",1,VLOOKUP($A7+Q$4-1,'Valuation Margin'!$A$5:$C$13,3))</f>
        <v>1.0948066392046283</v>
      </c>
      <c r="R7" s="45">
        <f>(1-VLOOKUP($A7+R$4-1,'Projection Scale G2 - M'!$A$25:$B$150,2,FALSE))^Assumptions!$F$6*'Base Rate'!R7*IF(Assumptions!$F$8="No Adjustment",1,IF(Assumptions!$F$8="Married",'Marital Status'!CC6,IF(Assumptions!$F$8="Single",'Marital Status'!DJ6,"ERROR")))*IF(Assumptions!$F$10="No Adjustment",1,IF(Assumptions!$F$10="Preferred",'Pref-Std'!CC6,IF(Assumptions!$F$10="Standard",'Pref-Std'!DJ6,"ERROR")))*IF(Assumptions!$F$12="No Adjustment",1,VLOOKUP($A7+R$4-1,'Valuation Margin'!$A$5:$C$13,3))</f>
        <v>1.2202808384680521</v>
      </c>
      <c r="S7" s="45">
        <f>(1-VLOOKUP($A7+S$4-1,'Projection Scale G2 - M'!$A$25:$B$150,2,FALSE))^Assumptions!$F$6*'Base Rate'!S7*IF(Assumptions!$F$8="No Adjustment",1,IF(Assumptions!$F$8="Married",'Marital Status'!CD6,IF(Assumptions!$F$8="Single",'Marital Status'!DK6,"ERROR")))*IF(Assumptions!$F$10="No Adjustment",1,IF(Assumptions!$F$10="Preferred",'Pref-Std'!CD6,IF(Assumptions!$F$10="Standard",'Pref-Std'!DK6,"ERROR")))*IF(Assumptions!$F$12="No Adjustment",1,VLOOKUP($A7+S$4-1,'Valuation Margin'!$A$5:$C$13,3))</f>
        <v>1.3670831705891402</v>
      </c>
      <c r="T7" s="45">
        <f>(1-VLOOKUP($A7+T$4-1,'Projection Scale G2 - M'!$A$25:$B$150,2,FALSE))^Assumptions!$F$6*'Base Rate'!T7*IF(Assumptions!$F$8="No Adjustment",1,IF(Assumptions!$F$8="Married",'Marital Status'!CE6,IF(Assumptions!$F$8="Single",'Marital Status'!DL6,"ERROR")))*IF(Assumptions!$F$10="No Adjustment",1,IF(Assumptions!$F$10="Preferred",'Pref-Std'!CE6,IF(Assumptions!$F$10="Standard",'Pref-Std'!DL6,"ERROR")))*IF(Assumptions!$F$12="No Adjustment",1,VLOOKUP($A7+T$4-1,'Valuation Margin'!$A$5:$C$13,3))</f>
        <v>1.5370621433626148</v>
      </c>
      <c r="U7" s="46">
        <f>(1-VLOOKUP($A7+U$4-1,'Projection Scale G2 - M'!$A$25:$B$150,2,FALSE))^Assumptions!$F$6*'Base Rate'!U7*IF(Assumptions!$F$8="No Adjustment",1,IF(Assumptions!$F$8="Married",'Marital Status'!CF6,IF(Assumptions!$F$8="Single",'Marital Status'!DM6,"ERROR")))*IF(Assumptions!$F$10="No Adjustment",1,IF(Assumptions!$F$10="Preferred",'Pref-Std'!CF6,IF(Assumptions!$F$10="Standard",'Pref-Std'!DM6,"ERROR")))*IF(Assumptions!$F$12="No Adjustment",1,VLOOKUP($A7+U$4-1,'Valuation Margin'!$A$5:$C$13,3))</f>
        <v>1.7051110423686282</v>
      </c>
      <c r="V7" s="45">
        <f>(1-VLOOKUP($A7+V$4-1,'Projection Scale G2 - M'!$A$25:$B$150,2,FALSE))^Assumptions!$F$6*'Base Rate'!V7*IF(Assumptions!$F$8="No Adjustment",1,IF(Assumptions!$F$8="Married",'Marital Status'!CG6,IF(Assumptions!$F$8="Single",'Marital Status'!DN6,"ERROR")))*IF(Assumptions!$F$10="No Adjustment",1,IF(Assumptions!$F$10="Preferred",'Pref-Std'!CG6,IF(Assumptions!$F$10="Standard",'Pref-Std'!DN6,"ERROR")))*IF(Assumptions!$F$12="No Adjustment",1,VLOOKUP($A7+V$4-1,'Valuation Margin'!$A$5:$C$13,3))</f>
        <v>1.9242981004976176</v>
      </c>
      <c r="W7" s="45">
        <f>(1-VLOOKUP($A7+W$4-1,'Projection Scale G2 - M'!$A$25:$B$150,2,FALSE))^Assumptions!$F$6*'Base Rate'!W7*IF(Assumptions!$F$8="No Adjustment",1,IF(Assumptions!$F$8="Married",'Marital Status'!CH6,IF(Assumptions!$F$8="Single",'Marital Status'!DO6,"ERROR")))*IF(Assumptions!$F$10="No Adjustment",1,IF(Assumptions!$F$10="Preferred",'Pref-Std'!CH6,IF(Assumptions!$F$10="Standard",'Pref-Std'!DO6,"ERROR")))*IF(Assumptions!$F$12="No Adjustment",1,VLOOKUP($A7+W$4-1,'Valuation Margin'!$A$5:$C$13,3))</f>
        <v>2.1097630698016059</v>
      </c>
      <c r="X7" s="45">
        <f>(1-VLOOKUP($A7+X$4-1,'Projection Scale G2 - M'!$A$25:$B$150,2,FALSE))^Assumptions!$F$6*'Base Rate'!X7*IF(Assumptions!$F$8="No Adjustment",1,IF(Assumptions!$F$8="Married",'Marital Status'!CI6,IF(Assumptions!$F$8="Single",'Marital Status'!DP6,"ERROR")))*IF(Assumptions!$F$10="No Adjustment",1,IF(Assumptions!$F$10="Preferred",'Pref-Std'!CI6,IF(Assumptions!$F$10="Standard",'Pref-Std'!DP6,"ERROR")))*IF(Assumptions!$F$12="No Adjustment",1,VLOOKUP($A7+X$4-1,'Valuation Margin'!$A$5:$C$13,3))</f>
        <v>2.3349227848329299</v>
      </c>
      <c r="Y7" s="45">
        <f>(1-VLOOKUP($A7+Y$4-1,'Projection Scale G2 - M'!$A$25:$B$150,2,FALSE))^Assumptions!$F$6*'Base Rate'!Y7*IF(Assumptions!$F$8="No Adjustment",1,IF(Assumptions!$F$8="Married",'Marital Status'!CJ6,IF(Assumptions!$F$8="Single",'Marital Status'!DQ6,"ERROR")))*IF(Assumptions!$F$10="No Adjustment",1,IF(Assumptions!$F$10="Preferred",'Pref-Std'!CJ6,IF(Assumptions!$F$10="Standard",'Pref-Std'!DQ6,"ERROR")))*IF(Assumptions!$F$12="No Adjustment",1,VLOOKUP($A7+Y$4-1,'Valuation Margin'!$A$5:$C$13,3))</f>
        <v>2.5579616697236207</v>
      </c>
      <c r="Z7" s="46">
        <f>(1-VLOOKUP($A7+Z$4-1,'Projection Scale G2 - M'!$A$25:$B$150,2,FALSE))^Assumptions!$F$6*'Base Rate'!Z7*IF(Assumptions!$F$8="No Adjustment",1,IF(Assumptions!$F$8="Married",'Marital Status'!CK6,IF(Assumptions!$F$8="Single",'Marital Status'!DR6,"ERROR")))*IF(Assumptions!$F$10="No Adjustment",1,IF(Assumptions!$F$10="Preferred",'Pref-Std'!CK6,IF(Assumptions!$F$10="Standard",'Pref-Std'!DR6,"ERROR")))*IF(Assumptions!$F$12="No Adjustment",1,VLOOKUP($A7+Z$4-1,'Valuation Margin'!$A$5:$C$13,3))</f>
        <v>2.8329917474902628</v>
      </c>
      <c r="AA7" s="45">
        <f>(1-VLOOKUP($A7+AA$4-1,'Projection Scale G2 - M'!$A$25:$B$150,2,FALSE))^Assumptions!$F$6*'Base Rate'!AA7*IF(Assumptions!$F$8="No Adjustment",1,IF(Assumptions!$F$8="Married",'Marital Status'!CL6,IF(Assumptions!$F$8="Single",'Marital Status'!DS6,"ERROR")))*IF(Assumptions!$F$10="No Adjustment",1,IF(Assumptions!$F$10="Preferred",'Pref-Std'!CL6,IF(Assumptions!$F$10="Standard",'Pref-Std'!DS6,"ERROR")))*IF(Assumptions!$F$12="No Adjustment",1,VLOOKUP($A7+AA$4-1,'Valuation Margin'!$A$5:$C$13,3))</f>
        <v>3.0907616649088774</v>
      </c>
      <c r="AB7" s="45">
        <f>(1-VLOOKUP($A7+AB$4-1,'Projection Scale G2 - M'!$A$25:$B$150,2,FALSE))^Assumptions!$F$6*'Base Rate'!AB7*IF(Assumptions!$F$8="No Adjustment",1,IF(Assumptions!$F$8="Married",'Marital Status'!CM6,IF(Assumptions!$F$8="Single",'Marital Status'!DT6,"ERROR")))*IF(Assumptions!$F$10="No Adjustment",1,IF(Assumptions!$F$10="Preferred",'Pref-Std'!CM6,IF(Assumptions!$F$10="Standard",'Pref-Std'!DT6,"ERROR")))*IF(Assumptions!$F$12="No Adjustment",1,VLOOKUP($A7+AB$4-1,'Valuation Margin'!$A$5:$C$13,3))</f>
        <v>3.3380412883475779</v>
      </c>
      <c r="AC7" s="45">
        <f>(1-VLOOKUP($A7+AC$4-1,'Projection Scale G2 - M'!$A$25:$B$150,2,FALSE))^Assumptions!$F$6*'Base Rate'!AC7*IF(Assumptions!$F$8="No Adjustment",1,IF(Assumptions!$F$8="Married",'Marital Status'!CN6,IF(Assumptions!$F$8="Single",'Marital Status'!DU6,"ERROR")))*IF(Assumptions!$F$10="No Adjustment",1,IF(Assumptions!$F$10="Preferred",'Pref-Std'!CN6,IF(Assumptions!$F$10="Standard",'Pref-Std'!DU6,"ERROR")))*IF(Assumptions!$F$12="No Adjustment",1,VLOOKUP($A7+AC$4-1,'Valuation Margin'!$A$5:$C$13,3))</f>
        <v>3.5590646278966056</v>
      </c>
      <c r="AD7" s="45">
        <f>(1-VLOOKUP($A7+AD$4-1,'Projection Scale G2 - M'!$A$25:$B$150,2,FALSE))^Assumptions!$F$6*'Base Rate'!AD7*IF(Assumptions!$F$8="No Adjustment",1,IF(Assumptions!$F$8="Married",'Marital Status'!CO6,IF(Assumptions!$F$8="Single",'Marital Status'!DV6,"ERROR")))*IF(Assumptions!$F$10="No Adjustment",1,IF(Assumptions!$F$10="Preferred",'Pref-Std'!CO6,IF(Assumptions!$F$10="Standard",'Pref-Std'!DV6,"ERROR")))*IF(Assumptions!$F$12="No Adjustment",1,VLOOKUP($A7+AD$4-1,'Valuation Margin'!$A$5:$C$13,3))</f>
        <v>3.8447863505419804</v>
      </c>
      <c r="AE7" s="46">
        <f>(1-VLOOKUP($A7+AE$4-1,'Projection Scale G2 - M'!$A$25:$B$150,2,FALSE))^Assumptions!$F$6*'Base Rate'!AE7*IF(Assumptions!$F$8="No Adjustment",1,IF(Assumptions!$F$8="Married",'Marital Status'!CP6,IF(Assumptions!$F$8="Single",'Marital Status'!DW6,"ERROR")))*IF(Assumptions!$F$10="No Adjustment",1,IF(Assumptions!$F$10="Preferred",'Pref-Std'!CP6,IF(Assumptions!$F$10="Standard",'Pref-Std'!DW6,"ERROR")))*IF(Assumptions!$F$12="No Adjustment",1,VLOOKUP($A7+AE$4-1,'Valuation Margin'!$A$5:$C$13,3))</f>
        <v>4.1401613301589437</v>
      </c>
      <c r="AF7" s="46">
        <f>(1-VLOOKUP($AG7,'Projection Scale G2 - M'!$A$25:$B$150,2,FALSE))^Assumptions!$F$6*'Base Rate'!AF7*IF(Assumptions!$F$8="No Adjustment",1,IF(Assumptions!$F$8="Married",'Marital Status'!CQ6,IF(Assumptions!$F$8="Single",'Marital Status'!DX6,"ERROR")))*IF(Assumptions!$F$10="No Adjustment",1,IF(Assumptions!$F$10="Preferred",'Pref-Std'!CQ6,IF(Assumptions!$F$10="Standard",'Pref-Std'!DX6,"ERROR")))*IF(Assumptions!$F$12="No Adjustment",1,VLOOKUP($AG7,'Valuation Margin'!$A$5:$C$13,3))</f>
        <v>4.435719035705092</v>
      </c>
      <c r="AG7" s="6">
        <f t="shared" si="3"/>
        <v>62</v>
      </c>
      <c r="AI7" s="58">
        <v>4.4089999999999997E-3</v>
      </c>
      <c r="AJ7" s="59">
        <f t="shared" si="4"/>
        <v>1.0060601124302773</v>
      </c>
      <c r="AL7" s="6">
        <f t="shared" si="5"/>
        <v>32</v>
      </c>
      <c r="AM7" s="44">
        <f>(1-VLOOKUP($AL7+AM$4-1,'Projection Scale G2 - F'!$A$25:$B$150,2,FALSE))^Assumptions!$F$6*'Base Rate'!AL7*IF(Assumptions!$F$8="No Adjustment",1,IF(Assumptions!$F$8="Married",'Marital Status'!BM6,IF(Assumptions!$F$8="Single",'Marital Status'!CT6,"ERROR")))*IF(Assumptions!$F$10="No Adjustment",1,IF(Assumptions!$F$10="Preferred",'Pref-Std'!BM6,IF(Assumptions!$F$10="Standard",'Pref-Std'!CT6,"ERROR")))*IF(Assumptions!$F$12="No Adjustment",1,VLOOKUP($AL7+AM$4-1,'Valuation Margin'!$A$5:$D$13,4))</f>
        <v>0.12020587567113962</v>
      </c>
      <c r="AN7" s="45">
        <f>(1-VLOOKUP($AL7+AN$4-1,'Projection Scale G2 - F'!$A$25:$B$150,2,FALSE))^Assumptions!$F$6*'Base Rate'!AM7*IF(Assumptions!$F$8="No Adjustment",1,IF(Assumptions!$F$8="Married",'Marital Status'!BN6,IF(Assumptions!$F$8="Single",'Marital Status'!CU6,"ERROR")))*IF(Assumptions!$F$10="No Adjustment",1,IF(Assumptions!$F$10="Preferred",'Pref-Std'!BN6,IF(Assumptions!$F$10="Standard",'Pref-Std'!CU6,"ERROR")))*IF(Assumptions!$F$12="No Adjustment",1,VLOOKUP($AL7+AN$4-1,'Valuation Margin'!$A$5:$D$13,4))</f>
        <v>0.15695918507841089</v>
      </c>
      <c r="AO7" s="45">
        <f>(1-VLOOKUP($AL7+AO$4-1,'Projection Scale G2 - F'!$A$25:$B$150,2,FALSE))^Assumptions!$F$6*'Base Rate'!AN7*IF(Assumptions!$F$8="No Adjustment",1,IF(Assumptions!$F$8="Married",'Marital Status'!BO6,IF(Assumptions!$F$8="Single",'Marital Status'!CV6,"ERROR")))*IF(Assumptions!$F$10="No Adjustment",1,IF(Assumptions!$F$10="Preferred",'Pref-Std'!BO6,IF(Assumptions!$F$10="Standard",'Pref-Std'!CV6,"ERROR")))*IF(Assumptions!$F$12="No Adjustment",1,VLOOKUP($AL7+AO$4-1,'Valuation Margin'!$A$5:$D$13,4))</f>
        <v>0.18653129784748398</v>
      </c>
      <c r="AP7" s="45">
        <f>(1-VLOOKUP($AL7+AP$4-1,'Projection Scale G2 - F'!$A$25:$B$150,2,FALSE))^Assumptions!$F$6*'Base Rate'!AO7*IF(Assumptions!$F$8="No Adjustment",1,IF(Assumptions!$F$8="Married",'Marital Status'!BP6,IF(Assumptions!$F$8="Single",'Marital Status'!CW6,"ERROR")))*IF(Assumptions!$F$10="No Adjustment",1,IF(Assumptions!$F$10="Preferred",'Pref-Std'!BP6,IF(Assumptions!$F$10="Standard",'Pref-Std'!CW6,"ERROR")))*IF(Assumptions!$F$12="No Adjustment",1,VLOOKUP($AL7+AP$4-1,'Valuation Margin'!$A$5:$D$13,4))</f>
        <v>0.2130859383565227</v>
      </c>
      <c r="AQ7" s="46">
        <f>(1-VLOOKUP($AL7+AQ$4-1,'Projection Scale G2 - F'!$A$25:$B$150,2,FALSE))^Assumptions!$F$6*'Base Rate'!AP7*IF(Assumptions!$F$8="No Adjustment",1,IF(Assumptions!$F$8="Married",'Marital Status'!BQ6,IF(Assumptions!$F$8="Single",'Marital Status'!CX6,"ERROR")))*IF(Assumptions!$F$10="No Adjustment",1,IF(Assumptions!$F$10="Preferred",'Pref-Std'!BQ6,IF(Assumptions!$F$10="Standard",'Pref-Std'!CX6,"ERROR")))*IF(Assumptions!$F$12="No Adjustment",1,VLOOKUP($AL7+AQ$4-1,'Valuation Margin'!$A$5:$D$13,4))</f>
        <v>0.2380521905959028</v>
      </c>
      <c r="AR7" s="45">
        <f>(1-VLOOKUP($AL7+AR$4-1,'Projection Scale G2 - F'!$A$25:$B$150,2,FALSE))^Assumptions!$F$6*'Base Rate'!AQ7*IF(Assumptions!$F$8="No Adjustment",1,IF(Assumptions!$F$8="Married",'Marital Status'!BR6,IF(Assumptions!$F$8="Single",'Marital Status'!CY6,"ERROR")))*IF(Assumptions!$F$10="No Adjustment",1,IF(Assumptions!$F$10="Preferred",'Pref-Std'!BR6,IF(Assumptions!$F$10="Standard",'Pref-Std'!CY6,"ERROR")))*IF(Assumptions!$F$12="No Adjustment",1,VLOOKUP($AL7+AR$4-1,'Valuation Margin'!$A$5:$D$13,4))</f>
        <v>0.27180308710991458</v>
      </c>
      <c r="AS7" s="45">
        <f>(1-VLOOKUP($AL7+AS$4-1,'Projection Scale G2 - F'!$A$25:$B$150,2,FALSE))^Assumptions!$F$6*'Base Rate'!AR7*IF(Assumptions!$F$8="No Adjustment",1,IF(Assumptions!$F$8="Married",'Marital Status'!BS6,IF(Assumptions!$F$8="Single",'Marital Status'!CZ6,"ERROR")))*IF(Assumptions!$F$10="No Adjustment",1,IF(Assumptions!$F$10="Preferred",'Pref-Std'!BS6,IF(Assumptions!$F$10="Standard",'Pref-Std'!CZ6,"ERROR")))*IF(Assumptions!$F$12="No Adjustment",1,VLOOKUP($AL7+AS$4-1,'Valuation Margin'!$A$5:$D$13,4))</f>
        <v>0.30597849573067382</v>
      </c>
      <c r="AT7" s="45">
        <f>(1-VLOOKUP($AL7+AT$4-1,'Projection Scale G2 - F'!$A$25:$B$150,2,FALSE))^Assumptions!$F$6*'Base Rate'!AS7*IF(Assumptions!$F$8="No Adjustment",1,IF(Assumptions!$F$8="Married",'Marital Status'!BT6,IF(Assumptions!$F$8="Single",'Marital Status'!DA6,"ERROR")))*IF(Assumptions!$F$10="No Adjustment",1,IF(Assumptions!$F$10="Preferred",'Pref-Std'!BT6,IF(Assumptions!$F$10="Standard",'Pref-Std'!DA6,"ERROR")))*IF(Assumptions!$F$12="No Adjustment",1,VLOOKUP($AL7+AT$4-1,'Valuation Margin'!$A$5:$D$13,4))</f>
        <v>0.35130522249713286</v>
      </c>
      <c r="AU7" s="45">
        <f>(1-VLOOKUP($AL7+AU$4-1,'Projection Scale G2 - F'!$A$25:$B$150,2,FALSE))^Assumptions!$F$6*'Base Rate'!AT7*IF(Assumptions!$F$8="No Adjustment",1,IF(Assumptions!$F$8="Married",'Marital Status'!BU6,IF(Assumptions!$F$8="Single",'Marital Status'!DB6,"ERROR")))*IF(Assumptions!$F$10="No Adjustment",1,IF(Assumptions!$F$10="Preferred",'Pref-Std'!BU6,IF(Assumptions!$F$10="Standard",'Pref-Std'!DB6,"ERROR")))*IF(Assumptions!$F$12="No Adjustment",1,VLOOKUP($AL7+AU$4-1,'Valuation Margin'!$A$5:$D$13,4))</f>
        <v>0.39799757468846569</v>
      </c>
      <c r="AV7" s="46">
        <f>(1-VLOOKUP($AL7+AV$4-1,'Projection Scale G2 - F'!$A$25:$B$150,2,FALSE))^Assumptions!$F$6*'Base Rate'!AU7*IF(Assumptions!$F$8="No Adjustment",1,IF(Assumptions!$F$8="Married",'Marital Status'!BV6,IF(Assumptions!$F$8="Single",'Marital Status'!DC6,"ERROR")))*IF(Assumptions!$F$10="No Adjustment",1,IF(Assumptions!$F$10="Preferred",'Pref-Std'!BV6,IF(Assumptions!$F$10="Standard",'Pref-Std'!DC6,"ERROR")))*IF(Assumptions!$F$12="No Adjustment",1,VLOOKUP($AL7+AV$4-1,'Valuation Margin'!$A$5:$D$13,4))</f>
        <v>0.4517017919151749</v>
      </c>
      <c r="AW7" s="45">
        <f>(1-VLOOKUP($AL7+AW$4-1,'Projection Scale G2 - F'!$A$25:$B$150,2,FALSE))^Assumptions!$F$6*'Base Rate'!AV7*IF(Assumptions!$F$8="No Adjustment",1,IF(Assumptions!$F$8="Married",'Marital Status'!BW6,IF(Assumptions!$F$8="Single",'Marital Status'!DD6,"ERROR")))*IF(Assumptions!$F$10="No Adjustment",1,IF(Assumptions!$F$10="Preferred",'Pref-Std'!BW6,IF(Assumptions!$F$10="Standard",'Pref-Std'!DD6,"ERROR")))*IF(Assumptions!$F$12="No Adjustment",1,VLOOKUP($AL7+AW$4-1,'Valuation Margin'!$A$5:$D$13,4))</f>
        <v>0.50109540701678412</v>
      </c>
      <c r="AX7" s="45">
        <f>(1-VLOOKUP($AL7+AX$4-1,'Projection Scale G2 - F'!$A$25:$B$150,2,FALSE))^Assumptions!$F$6*'Base Rate'!AW7*IF(Assumptions!$F$8="No Adjustment",1,IF(Assumptions!$F$8="Married",'Marital Status'!BX6,IF(Assumptions!$F$8="Single",'Marital Status'!DE6,"ERROR")))*IF(Assumptions!$F$10="No Adjustment",1,IF(Assumptions!$F$10="Preferred",'Pref-Std'!BX6,IF(Assumptions!$F$10="Standard",'Pref-Std'!DE6,"ERROR")))*IF(Assumptions!$F$12="No Adjustment",1,VLOOKUP($AL7+AX$4-1,'Valuation Margin'!$A$5:$D$13,4))</f>
        <v>0.54558792638941089</v>
      </c>
      <c r="AY7" s="45">
        <f>(1-VLOOKUP($AL7+AY$4-1,'Projection Scale G2 - F'!$A$25:$B$150,2,FALSE))^Assumptions!$F$6*'Base Rate'!AX7*IF(Assumptions!$F$8="No Adjustment",1,IF(Assumptions!$F$8="Married",'Marital Status'!BY6,IF(Assumptions!$F$8="Single",'Marital Status'!DF6,"ERROR")))*IF(Assumptions!$F$10="No Adjustment",1,IF(Assumptions!$F$10="Preferred",'Pref-Std'!BY6,IF(Assumptions!$F$10="Standard",'Pref-Std'!DF6,"ERROR")))*IF(Assumptions!$F$12="No Adjustment",1,VLOOKUP($AL7+AY$4-1,'Valuation Margin'!$A$5:$D$13,4))</f>
        <v>0.59087532150459343</v>
      </c>
      <c r="AZ7" s="45">
        <f>(1-VLOOKUP($AL7+AZ$4-1,'Projection Scale G2 - F'!$A$25:$B$150,2,FALSE))^Assumptions!$F$6*'Base Rate'!AY7*IF(Assumptions!$F$8="No Adjustment",1,IF(Assumptions!$F$8="Married",'Marital Status'!BZ6,IF(Assumptions!$F$8="Single",'Marital Status'!DG6,"ERROR")))*IF(Assumptions!$F$10="No Adjustment",1,IF(Assumptions!$F$10="Preferred",'Pref-Std'!BZ6,IF(Assumptions!$F$10="Standard",'Pref-Std'!DG6,"ERROR")))*IF(Assumptions!$F$12="No Adjustment",1,VLOOKUP($AL7+AZ$4-1,'Valuation Margin'!$A$5:$D$13,4))</f>
        <v>0.63693562182367403</v>
      </c>
      <c r="BA7" s="46">
        <f>(1-VLOOKUP($AL7+BA$4-1,'Projection Scale G2 - F'!$A$25:$B$150,2,FALSE))^Assumptions!$F$6*'Base Rate'!AZ7*IF(Assumptions!$F$8="No Adjustment",1,IF(Assumptions!$F$8="Married",'Marital Status'!CA6,IF(Assumptions!$F$8="Single",'Marital Status'!DH6,"ERROR")))*IF(Assumptions!$F$10="No Adjustment",1,IF(Assumptions!$F$10="Preferred",'Pref-Std'!CA6,IF(Assumptions!$F$10="Standard",'Pref-Std'!DH6,"ERROR")))*IF(Assumptions!$F$12="No Adjustment",1,VLOOKUP($AL7+BA$4-1,'Valuation Margin'!$A$5:$D$13,4))</f>
        <v>0.69677100656076918</v>
      </c>
      <c r="BB7" s="45">
        <f>(1-VLOOKUP($AL7+BB$4-1,'Projection Scale G2 - F'!$A$25:$B$150,2,FALSE))^Assumptions!$F$6*'Base Rate'!BA7*IF(Assumptions!$F$8="No Adjustment",1,IF(Assumptions!$F$8="Married",'Marital Status'!CB6,IF(Assumptions!$F$8="Single",'Marital Status'!DI6,"ERROR")))*IF(Assumptions!$F$10="No Adjustment",1,IF(Assumptions!$F$10="Preferred",'Pref-Std'!CB6,IF(Assumptions!$F$10="Standard",'Pref-Std'!DI6,"ERROR")))*IF(Assumptions!$F$12="No Adjustment",1,VLOOKUP($AL7+BB$4-1,'Valuation Margin'!$A$5:$D$13,4))</f>
        <v>0.76452975820408176</v>
      </c>
      <c r="BC7" s="45">
        <f>(1-VLOOKUP($AL7+BC$4-1,'Projection Scale G2 - F'!$A$25:$B$150,2,FALSE))^Assumptions!$F$6*'Base Rate'!BB7*IF(Assumptions!$F$8="No Adjustment",1,IF(Assumptions!$F$8="Married",'Marital Status'!CC6,IF(Assumptions!$F$8="Single",'Marital Status'!DJ6,"ERROR")))*IF(Assumptions!$F$10="No Adjustment",1,IF(Assumptions!$F$10="Preferred",'Pref-Std'!CC6,IF(Assumptions!$F$10="Standard",'Pref-Std'!DJ6,"ERROR")))*IF(Assumptions!$F$12="No Adjustment",1,VLOOKUP($AL7+BC$4-1,'Valuation Margin'!$A$5:$D$13,4))</f>
        <v>0.86851132197051395</v>
      </c>
      <c r="BD7" s="45">
        <f>(1-VLOOKUP($AL7+BD$4-1,'Projection Scale G2 - F'!$A$25:$B$150,2,FALSE))^Assumptions!$F$6*'Base Rate'!BC7*IF(Assumptions!$F$8="No Adjustment",1,IF(Assumptions!$F$8="Married",'Marital Status'!CD6,IF(Assumptions!$F$8="Single",'Marital Status'!DK6,"ERROR")))*IF(Assumptions!$F$10="No Adjustment",1,IF(Assumptions!$F$10="Preferred",'Pref-Std'!CD6,IF(Assumptions!$F$10="Standard",'Pref-Std'!DK6,"ERROR")))*IF(Assumptions!$F$12="No Adjustment",1,VLOOKUP($AL7+BD$4-1,'Valuation Margin'!$A$5:$D$13,4))</f>
        <v>1.0003965794283673</v>
      </c>
      <c r="BE7" s="45">
        <f>(1-VLOOKUP($AL7+BE$4-1,'Projection Scale G2 - F'!$A$25:$B$150,2,FALSE))^Assumptions!$F$6*'Base Rate'!BD7*IF(Assumptions!$F$8="No Adjustment",1,IF(Assumptions!$F$8="Married",'Marital Status'!CE6,IF(Assumptions!$F$8="Single",'Marital Status'!DL6,"ERROR")))*IF(Assumptions!$F$10="No Adjustment",1,IF(Assumptions!$F$10="Preferred",'Pref-Std'!CE6,IF(Assumptions!$F$10="Standard",'Pref-Std'!DL6,"ERROR")))*IF(Assumptions!$F$12="No Adjustment",1,VLOOKUP($AL7+BE$4-1,'Valuation Margin'!$A$5:$D$13,4))</f>
        <v>1.1403044670748044</v>
      </c>
      <c r="BF7" s="46">
        <f>(1-VLOOKUP($AL7+BF$4-1,'Projection Scale G2 - F'!$A$25:$B$150,2,FALSE))^Assumptions!$F$6*'Base Rate'!BE7*IF(Assumptions!$F$8="No Adjustment",1,IF(Assumptions!$F$8="Married",'Marital Status'!CF6,IF(Assumptions!$F$8="Single",'Marital Status'!DM6,"ERROR")))*IF(Assumptions!$F$10="No Adjustment",1,IF(Assumptions!$F$10="Preferred",'Pref-Std'!CF6,IF(Assumptions!$F$10="Standard",'Pref-Std'!DM6,"ERROR")))*IF(Assumptions!$F$12="No Adjustment",1,VLOOKUP($AL7+BF$4-1,'Valuation Margin'!$A$5:$D$13,4))</f>
        <v>1.2961558818732775</v>
      </c>
      <c r="BG7" s="45">
        <f>(1-VLOOKUP($AL7+BG$4-1,'Projection Scale G2 - F'!$A$25:$B$150,2,FALSE))^Assumptions!$F$6*'Base Rate'!BF7*IF(Assumptions!$F$8="No Adjustment",1,IF(Assumptions!$F$8="Married",'Marital Status'!CG6,IF(Assumptions!$F$8="Single",'Marital Status'!DN6,"ERROR")))*IF(Assumptions!$F$10="No Adjustment",1,IF(Assumptions!$F$10="Preferred",'Pref-Std'!CG6,IF(Assumptions!$F$10="Standard",'Pref-Std'!DN6,"ERROR")))*IF(Assumptions!$F$12="No Adjustment",1,VLOOKUP($AL7+BG$4-1,'Valuation Margin'!$A$5:$D$13,4))</f>
        <v>1.4284826343945554</v>
      </c>
      <c r="BH7" s="45">
        <f>(1-VLOOKUP($AL7+BH$4-1,'Projection Scale G2 - F'!$A$25:$B$150,2,FALSE))^Assumptions!$F$6*'Base Rate'!BG7*IF(Assumptions!$F$8="No Adjustment",1,IF(Assumptions!$F$8="Married",'Marital Status'!CH6,IF(Assumptions!$F$8="Single",'Marital Status'!DO6,"ERROR")))*IF(Assumptions!$F$10="No Adjustment",1,IF(Assumptions!$F$10="Preferred",'Pref-Std'!CH6,IF(Assumptions!$F$10="Standard",'Pref-Std'!DO6,"ERROR")))*IF(Assumptions!$F$12="No Adjustment",1,VLOOKUP($AL7+BH$4-1,'Valuation Margin'!$A$5:$D$13,4))</f>
        <v>1.5403361430077407</v>
      </c>
      <c r="BI7" s="45">
        <f>(1-VLOOKUP($AL7+BI$4-1,'Projection Scale G2 - F'!$A$25:$B$150,2,FALSE))^Assumptions!$F$6*'Base Rate'!BH7*IF(Assumptions!$F$8="No Adjustment",1,IF(Assumptions!$F$8="Married",'Marital Status'!CI6,IF(Assumptions!$F$8="Single",'Marital Status'!DP6,"ERROR")))*IF(Assumptions!$F$10="No Adjustment",1,IF(Assumptions!$F$10="Preferred",'Pref-Std'!CI6,IF(Assumptions!$F$10="Standard",'Pref-Std'!DP6,"ERROR")))*IF(Assumptions!$F$12="No Adjustment",1,VLOOKUP($AL7+BI$4-1,'Valuation Margin'!$A$5:$D$13,4))</f>
        <v>1.6442744596846239</v>
      </c>
      <c r="BJ7" s="45">
        <f>(1-VLOOKUP($AL7+BJ$4-1,'Projection Scale G2 - F'!$A$25:$B$150,2,FALSE))^Assumptions!$F$6*'Base Rate'!BI7*IF(Assumptions!$F$8="No Adjustment",1,IF(Assumptions!$F$8="Married",'Marital Status'!CJ6,IF(Assumptions!$F$8="Single",'Marital Status'!DQ6,"ERROR")))*IF(Assumptions!$F$10="No Adjustment",1,IF(Assumptions!$F$10="Preferred",'Pref-Std'!CJ6,IF(Assumptions!$F$10="Standard",'Pref-Std'!DQ6,"ERROR")))*IF(Assumptions!$F$12="No Adjustment",1,VLOOKUP($AL7+BJ$4-1,'Valuation Margin'!$A$5:$D$13,4))</f>
        <v>1.7286622929960991</v>
      </c>
      <c r="BK7" s="46">
        <f>(1-VLOOKUP($AL7+BK$4-1,'Projection Scale G2 - F'!$A$25:$B$150,2,FALSE))^Assumptions!$F$6*'Base Rate'!BJ7*IF(Assumptions!$F$8="No Adjustment",1,IF(Assumptions!$F$8="Married",'Marital Status'!CK6,IF(Assumptions!$F$8="Single",'Marital Status'!DR6,"ERROR")))*IF(Assumptions!$F$10="No Adjustment",1,IF(Assumptions!$F$10="Preferred",'Pref-Std'!CK6,IF(Assumptions!$F$10="Standard",'Pref-Std'!DR6,"ERROR")))*IF(Assumptions!$F$12="No Adjustment",1,VLOOKUP($AL7+BK$4-1,'Valuation Margin'!$A$5:$D$13,4))</f>
        <v>1.8642695705449248</v>
      </c>
      <c r="BL7" s="45">
        <f>(1-VLOOKUP($AL7+BL$4-1,'Projection Scale G2 - F'!$A$25:$B$150,2,FALSE))^Assumptions!$F$6*'Base Rate'!BK7*IF(Assumptions!$F$8="No Adjustment",1,IF(Assumptions!$F$8="Married",'Marital Status'!CL6,IF(Assumptions!$F$8="Single",'Marital Status'!DS6,"ERROR")))*IF(Assumptions!$F$10="No Adjustment",1,IF(Assumptions!$F$10="Preferred",'Pref-Std'!CL6,IF(Assumptions!$F$10="Standard",'Pref-Std'!DS6,"ERROR")))*IF(Assumptions!$F$12="No Adjustment",1,VLOOKUP($AL7+BL$4-1,'Valuation Margin'!$A$5:$D$13,4))</f>
        <v>2.0164876677487906</v>
      </c>
      <c r="BM7" s="45">
        <f>(1-VLOOKUP($AL7+BM$4-1,'Projection Scale G2 - F'!$A$25:$B$150,2,FALSE))^Assumptions!$F$6*'Base Rate'!BL7*IF(Assumptions!$F$8="No Adjustment",1,IF(Assumptions!$F$8="Married",'Marital Status'!CM6,IF(Assumptions!$F$8="Single",'Marital Status'!DT6,"ERROR")))*IF(Assumptions!$F$10="No Adjustment",1,IF(Assumptions!$F$10="Preferred",'Pref-Std'!CM6,IF(Assumptions!$F$10="Standard",'Pref-Std'!DT6,"ERROR")))*IF(Assumptions!$F$12="No Adjustment",1,VLOOKUP($AL7+BM$4-1,'Valuation Margin'!$A$5:$D$13,4))</f>
        <v>2.1674406024619097</v>
      </c>
      <c r="BN7" s="45">
        <f>(1-VLOOKUP($AL7+BN$4-1,'Projection Scale G2 - F'!$A$25:$B$150,2,FALSE))^Assumptions!$F$6*'Base Rate'!BM7*IF(Assumptions!$F$8="No Adjustment",1,IF(Assumptions!$F$8="Married",'Marital Status'!CN6,IF(Assumptions!$F$8="Single",'Marital Status'!DU6,"ERROR")))*IF(Assumptions!$F$10="No Adjustment",1,IF(Assumptions!$F$10="Preferred",'Pref-Std'!CN6,IF(Assumptions!$F$10="Standard",'Pref-Std'!DU6,"ERROR")))*IF(Assumptions!$F$12="No Adjustment",1,VLOOKUP($AL7+BN$4-1,'Valuation Margin'!$A$5:$D$13,4))</f>
        <v>2.318990843812466</v>
      </c>
      <c r="BO7" s="45">
        <f>(1-VLOOKUP($AL7+BO$4-1,'Projection Scale G2 - F'!$A$25:$B$150,2,FALSE))^Assumptions!$F$6*'Base Rate'!BN7*IF(Assumptions!$F$8="No Adjustment",1,IF(Assumptions!$F$8="Married",'Marital Status'!CO6,IF(Assumptions!$F$8="Single",'Marital Status'!DV6,"ERROR")))*IF(Assumptions!$F$10="No Adjustment",1,IF(Assumptions!$F$10="Preferred",'Pref-Std'!CO6,IF(Assumptions!$F$10="Standard",'Pref-Std'!DV6,"ERROR")))*IF(Assumptions!$F$12="No Adjustment",1,VLOOKUP($AL7+BO$4-1,'Valuation Margin'!$A$5:$D$13,4))</f>
        <v>2.511007949827635</v>
      </c>
      <c r="BP7" s="46">
        <f>(1-VLOOKUP($AL7+BP$4-1,'Projection Scale G2 - F'!$A$25:$B$150,2,FALSE))^Assumptions!$F$6*'Base Rate'!BO7*IF(Assumptions!$F$8="No Adjustment",1,IF(Assumptions!$F$8="Married",'Marital Status'!CP6,IF(Assumptions!$F$8="Single",'Marital Status'!DW6,"ERROR")))*IF(Assumptions!$F$10="No Adjustment",1,IF(Assumptions!$F$10="Preferred",'Pref-Std'!CP6,IF(Assumptions!$F$10="Standard",'Pref-Std'!DW6,"ERROR")))*IF(Assumptions!$F$12="No Adjustment",1,VLOOKUP($AL7+BP$4-1,'Valuation Margin'!$A$5:$D$13,4))</f>
        <v>2.7337857118871418</v>
      </c>
      <c r="BQ7" s="46">
        <f>(1-VLOOKUP($BR7,'Projection Scale G2 - F'!$A$25:$B$150,2,FALSE))^Assumptions!$F$6*'Base Rate'!BP7*IF(Assumptions!$F$8="No Adjustment",1,IF(Assumptions!$F$8="Married",'Marital Status'!CQ6,IF(Assumptions!$F$8="Single",'Marital Status'!DX6,"ERROR")))*IF(Assumptions!$F$10="No Adjustment",1,IF(Assumptions!$F$10="Preferred",'Pref-Std'!CQ6,IF(Assumptions!$F$10="Standard",'Pref-Std'!DX6,"ERROR")))*IF(Assumptions!$F$12="No Adjustment",1,VLOOKUP($BR7,'Valuation Margin'!$A$5:$D$13,4))</f>
        <v>2.961520787742999</v>
      </c>
      <c r="BR7" s="6">
        <f t="shared" si="6"/>
        <v>62</v>
      </c>
      <c r="BT7" s="58">
        <v>6.169E-3</v>
      </c>
      <c r="BU7" s="59">
        <f t="shared" si="7"/>
        <v>0.48006496802447707</v>
      </c>
      <c r="BV7" s="59">
        <f t="shared" si="8"/>
        <v>0.68520307434273908</v>
      </c>
      <c r="BW7" s="57">
        <f t="shared" ref="BW7:BW53" si="9">+BW6-0.005</f>
        <v>0.39</v>
      </c>
    </row>
    <row r="8" spans="1:75" x14ac:dyDescent="0.3">
      <c r="A8" s="6">
        <f t="shared" si="2"/>
        <v>33</v>
      </c>
      <c r="B8" s="44">
        <f>(1-VLOOKUP($A8+B$4-1,'Projection Scale G2 - M'!$A$25:$B$150,2,FALSE))^Assumptions!$F$6*'Base Rate'!B8*IF(Assumptions!$F$8="No Adjustment",1,IF(Assumptions!$F$8="Married",'Marital Status'!BM7,IF(Assumptions!$F$8="Single",'Marital Status'!CT7,"ERROR")))*IF(Assumptions!$F$10="No Adjustment",1,IF(Assumptions!$F$10="Preferred",'Pref-Std'!BM7,IF(Assumptions!$F$10="Standard",'Pref-Std'!CT7,"ERROR")))*IF(Assumptions!$F$12="No Adjustment",1,VLOOKUP($A8+B$4-1,'Valuation Margin'!$A$5:$C$13,3))</f>
        <v>0.25643920143176457</v>
      </c>
      <c r="C8" s="45">
        <f>(1-VLOOKUP($A8+C$4-1,'Projection Scale G2 - M'!$A$25:$B$150,2,FALSE))^Assumptions!$F$6*'Base Rate'!C8*IF(Assumptions!$F$8="No Adjustment",1,IF(Assumptions!$F$8="Married",'Marital Status'!BN7,IF(Assumptions!$F$8="Single",'Marital Status'!CU7,"ERROR")))*IF(Assumptions!$F$10="No Adjustment",1,IF(Assumptions!$F$10="Preferred",'Pref-Std'!BN7,IF(Assumptions!$F$10="Standard",'Pref-Std'!CU7,"ERROR")))*IF(Assumptions!$F$12="No Adjustment",1,VLOOKUP($A8+C$4-1,'Valuation Margin'!$A$5:$C$13,3))</f>
        <v>0.30974372291886759</v>
      </c>
      <c r="D8" s="45">
        <f>(1-VLOOKUP($A8+D$4-1,'Projection Scale G2 - M'!$A$25:$B$150,2,FALSE))^Assumptions!$F$6*'Base Rate'!D8*IF(Assumptions!$F$8="No Adjustment",1,IF(Assumptions!$F$8="Married",'Marital Status'!BO7,IF(Assumptions!$F$8="Single",'Marital Status'!CV7,"ERROR")))*IF(Assumptions!$F$10="No Adjustment",1,IF(Assumptions!$F$10="Preferred",'Pref-Std'!BO7,IF(Assumptions!$F$10="Standard",'Pref-Std'!CV7,"ERROR")))*IF(Assumptions!$F$12="No Adjustment",1,VLOOKUP($A8+D$4-1,'Valuation Margin'!$A$5:$C$13,3))</f>
        <v>0.34249459318543701</v>
      </c>
      <c r="E8" s="45">
        <f>(1-VLOOKUP($A8+E$4-1,'Projection Scale G2 - M'!$A$25:$B$150,2,FALSE))^Assumptions!$F$6*'Base Rate'!E8*IF(Assumptions!$F$8="No Adjustment",1,IF(Assumptions!$F$8="Married",'Marital Status'!BP7,IF(Assumptions!$F$8="Single",'Marital Status'!CW7,"ERROR")))*IF(Assumptions!$F$10="No Adjustment",1,IF(Assumptions!$F$10="Preferred",'Pref-Std'!BP7,IF(Assumptions!$F$10="Standard",'Pref-Std'!CW7,"ERROR")))*IF(Assumptions!$F$12="No Adjustment",1,VLOOKUP($A8+E$4-1,'Valuation Margin'!$A$5:$C$13,3))</f>
        <v>0.3695314444737382</v>
      </c>
      <c r="F8" s="46">
        <f>(1-VLOOKUP($A8+F$4-1,'Projection Scale G2 - M'!$A$25:$B$150,2,FALSE))^Assumptions!$F$6*'Base Rate'!F8*IF(Assumptions!$F$8="No Adjustment",1,IF(Assumptions!$F$8="Married",'Marital Status'!BQ7,IF(Assumptions!$F$8="Single",'Marital Status'!CX7,"ERROR")))*IF(Assumptions!$F$10="No Adjustment",1,IF(Assumptions!$F$10="Preferred",'Pref-Std'!BQ7,IF(Assumptions!$F$10="Standard",'Pref-Std'!CX7,"ERROR")))*IF(Assumptions!$F$12="No Adjustment",1,VLOOKUP($A8+F$4-1,'Valuation Margin'!$A$5:$C$13,3))</f>
        <v>0.40028806598923294</v>
      </c>
      <c r="G8" s="45">
        <f>(1-VLOOKUP($A8+G$4-1,'Projection Scale G2 - M'!$A$25:$B$150,2,FALSE))^Assumptions!$F$6*'Base Rate'!G8*IF(Assumptions!$F$8="No Adjustment",1,IF(Assumptions!$F$8="Married",'Marital Status'!BR7,IF(Assumptions!$F$8="Single",'Marital Status'!CY7,"ERROR")))*IF(Assumptions!$F$10="No Adjustment",1,IF(Assumptions!$F$10="Preferred",'Pref-Std'!BR7,IF(Assumptions!$F$10="Standard",'Pref-Std'!CY7,"ERROR")))*IF(Assumptions!$F$12="No Adjustment",1,VLOOKUP($A8+G$4-1,'Valuation Margin'!$A$5:$C$13,3))</f>
        <v>0.4431121444849575</v>
      </c>
      <c r="H8" s="45">
        <f>(1-VLOOKUP($A8+H$4-1,'Projection Scale G2 - M'!$A$25:$B$150,2,FALSE))^Assumptions!$F$6*'Base Rate'!H8*IF(Assumptions!$F$8="No Adjustment",1,IF(Assumptions!$F$8="Married",'Marital Status'!BS7,IF(Assumptions!$F$8="Single",'Marital Status'!CZ7,"ERROR")))*IF(Assumptions!$F$10="No Adjustment",1,IF(Assumptions!$F$10="Preferred",'Pref-Std'!BS7,IF(Assumptions!$F$10="Standard",'Pref-Std'!CZ7,"ERROR")))*IF(Assumptions!$F$12="No Adjustment",1,VLOOKUP($A8+H$4-1,'Valuation Margin'!$A$5:$C$13,3))</f>
        <v>0.49577273147492795</v>
      </c>
      <c r="I8" s="45">
        <f>(1-VLOOKUP($A8+I$4-1,'Projection Scale G2 - M'!$A$25:$B$150,2,FALSE))^Assumptions!$F$6*'Base Rate'!I8*IF(Assumptions!$F$8="No Adjustment",1,IF(Assumptions!$F$8="Married",'Marital Status'!BT7,IF(Assumptions!$F$8="Single",'Marital Status'!DA7,"ERROR")))*IF(Assumptions!$F$10="No Adjustment",1,IF(Assumptions!$F$10="Preferred",'Pref-Std'!BT7,IF(Assumptions!$F$10="Standard",'Pref-Std'!DA7,"ERROR")))*IF(Assumptions!$F$12="No Adjustment",1,VLOOKUP($A8+I$4-1,'Valuation Margin'!$A$5:$C$13,3))</f>
        <v>0.5544484038538714</v>
      </c>
      <c r="J8" s="45">
        <f>(1-VLOOKUP($A8+J$4-1,'Projection Scale G2 - M'!$A$25:$B$150,2,FALSE))^Assumptions!$F$6*'Base Rate'!J8*IF(Assumptions!$F$8="No Adjustment",1,IF(Assumptions!$F$8="Married",'Marital Status'!BU7,IF(Assumptions!$F$8="Single",'Marital Status'!DB7,"ERROR")))*IF(Assumptions!$F$10="No Adjustment",1,IF(Assumptions!$F$10="Preferred",'Pref-Std'!BU7,IF(Assumptions!$F$10="Standard",'Pref-Std'!DB7,"ERROR")))*IF(Assumptions!$F$12="No Adjustment",1,VLOOKUP($A8+J$4-1,'Valuation Margin'!$A$5:$C$13,3))</f>
        <v>0.61982325201405652</v>
      </c>
      <c r="K8" s="46">
        <f>(1-VLOOKUP($A8+K$4-1,'Projection Scale G2 - M'!$A$25:$B$150,2,FALSE))^Assumptions!$F$6*'Base Rate'!K8*IF(Assumptions!$F$8="No Adjustment",1,IF(Assumptions!$F$8="Married",'Marital Status'!BV7,IF(Assumptions!$F$8="Single",'Marital Status'!DC7,"ERROR")))*IF(Assumptions!$F$10="No Adjustment",1,IF(Assumptions!$F$10="Preferred",'Pref-Std'!BV7,IF(Assumptions!$F$10="Standard",'Pref-Std'!DC7,"ERROR")))*IF(Assumptions!$F$12="No Adjustment",1,VLOOKUP($A8+K$4-1,'Valuation Margin'!$A$5:$C$13,3))</f>
        <v>0.68663284853242801</v>
      </c>
      <c r="L8" s="45">
        <f>(1-VLOOKUP($A8+L$4-1,'Projection Scale G2 - M'!$A$25:$B$150,2,FALSE))^Assumptions!$F$6*'Base Rate'!L8*IF(Assumptions!$F$8="No Adjustment",1,IF(Assumptions!$F$8="Married",'Marital Status'!BW7,IF(Assumptions!$F$8="Single",'Marital Status'!DD7,"ERROR")))*IF(Assumptions!$F$10="No Adjustment",1,IF(Assumptions!$F$10="Preferred",'Pref-Std'!BW7,IF(Assumptions!$F$10="Standard",'Pref-Std'!DD7,"ERROR")))*IF(Assumptions!$F$12="No Adjustment",1,VLOOKUP($A8+L$4-1,'Valuation Margin'!$A$5:$C$13,3))</f>
        <v>0.75482826641457301</v>
      </c>
      <c r="M8" s="45">
        <f>(1-VLOOKUP($A8+M$4-1,'Projection Scale G2 - M'!$A$25:$B$150,2,FALSE))^Assumptions!$F$6*'Base Rate'!M8*IF(Assumptions!$F$8="No Adjustment",1,IF(Assumptions!$F$8="Married",'Marital Status'!BX7,IF(Assumptions!$F$8="Single",'Marital Status'!DE7,"ERROR")))*IF(Assumptions!$F$10="No Adjustment",1,IF(Assumptions!$F$10="Preferred",'Pref-Std'!BX7,IF(Assumptions!$F$10="Standard",'Pref-Std'!DE7,"ERROR")))*IF(Assumptions!$F$12="No Adjustment",1,VLOOKUP($A8+M$4-1,'Valuation Margin'!$A$5:$C$13,3))</f>
        <v>0.82436073341385763</v>
      </c>
      <c r="N8" s="45">
        <f>(1-VLOOKUP($A8+N$4-1,'Projection Scale G2 - M'!$A$25:$B$150,2,FALSE))^Assumptions!$F$6*'Base Rate'!N8*IF(Assumptions!$F$8="No Adjustment",1,IF(Assumptions!$F$8="Married",'Marital Status'!BY7,IF(Assumptions!$F$8="Single",'Marital Status'!DF7,"ERROR")))*IF(Assumptions!$F$10="No Adjustment",1,IF(Assumptions!$F$10="Preferred",'Pref-Std'!BY7,IF(Assumptions!$F$10="Standard",'Pref-Std'!DF7,"ERROR")))*IF(Assumptions!$F$12="No Adjustment",1,VLOOKUP($A8+N$4-1,'Valuation Margin'!$A$5:$C$13,3))</f>
        <v>0.89518317689211768</v>
      </c>
      <c r="O8" s="45">
        <f>(1-VLOOKUP($A8+O$4-1,'Projection Scale G2 - M'!$A$25:$B$150,2,FALSE))^Assumptions!$F$6*'Base Rate'!O8*IF(Assumptions!$F$8="No Adjustment",1,IF(Assumptions!$F$8="Married",'Marital Status'!BZ7,IF(Assumptions!$F$8="Single",'Marital Status'!DG7,"ERROR")))*IF(Assumptions!$F$10="No Adjustment",1,IF(Assumptions!$F$10="Preferred",'Pref-Std'!BZ7,IF(Assumptions!$F$10="Standard",'Pref-Std'!DG7,"ERROR")))*IF(Assumptions!$F$12="No Adjustment",1,VLOOKUP($A8+O$4-1,'Valuation Margin'!$A$5:$C$13,3))</f>
        <v>0.98014757750972559</v>
      </c>
      <c r="P8" s="46">
        <f>(1-VLOOKUP($A8+P$4-1,'Projection Scale G2 - M'!$A$25:$B$150,2,FALSE))^Assumptions!$F$6*'Base Rate'!P8*IF(Assumptions!$F$8="No Adjustment",1,IF(Assumptions!$F$8="Married",'Marital Status'!CA7,IF(Assumptions!$F$8="Single",'Marital Status'!DH7,"ERROR")))*IF(Assumptions!$F$10="No Adjustment",1,IF(Assumptions!$F$10="Preferred",'Pref-Std'!CA7,IF(Assumptions!$F$10="Standard",'Pref-Std'!DH7,"ERROR")))*IF(Assumptions!$F$12="No Adjustment",1,VLOOKUP($A8+P$4-1,'Valuation Margin'!$A$5:$C$13,3))</f>
        <v>1.0734497177125963</v>
      </c>
      <c r="Q8" s="45">
        <f>(1-VLOOKUP($A8+Q$4-1,'Projection Scale G2 - M'!$A$25:$B$150,2,FALSE))^Assumptions!$F$6*'Base Rate'!Q8*IF(Assumptions!$F$8="No Adjustment",1,IF(Assumptions!$F$8="Married",'Marital Status'!CB7,IF(Assumptions!$F$8="Single",'Marital Status'!DI7,"ERROR")))*IF(Assumptions!$F$10="No Adjustment",1,IF(Assumptions!$F$10="Preferred",'Pref-Std'!CB7,IF(Assumptions!$F$10="Standard",'Pref-Std'!DI7,"ERROR")))*IF(Assumptions!$F$12="No Adjustment",1,VLOOKUP($A8+Q$4-1,'Valuation Margin'!$A$5:$C$13,3))</f>
        <v>1.1686892958380692</v>
      </c>
      <c r="R8" s="45">
        <f>(1-VLOOKUP($A8+R$4-1,'Projection Scale G2 - M'!$A$25:$B$150,2,FALSE))^Assumptions!$F$6*'Base Rate'!R8*IF(Assumptions!$F$8="No Adjustment",1,IF(Assumptions!$F$8="Married",'Marital Status'!CC7,IF(Assumptions!$F$8="Single",'Marital Status'!DJ7,"ERROR")))*IF(Assumptions!$F$10="No Adjustment",1,IF(Assumptions!$F$10="Preferred",'Pref-Std'!CC7,IF(Assumptions!$F$10="Standard",'Pref-Std'!DJ7,"ERROR")))*IF(Assumptions!$F$12="No Adjustment",1,VLOOKUP($A8+R$4-1,'Valuation Margin'!$A$5:$C$13,3))</f>
        <v>1.3114512459398029</v>
      </c>
      <c r="S8" s="45">
        <f>(1-VLOOKUP($A8+S$4-1,'Projection Scale G2 - M'!$A$25:$B$150,2,FALSE))^Assumptions!$F$6*'Base Rate'!S8*IF(Assumptions!$F$8="No Adjustment",1,IF(Assumptions!$F$8="Married",'Marital Status'!CD7,IF(Assumptions!$F$8="Single",'Marital Status'!DK7,"ERROR")))*IF(Assumptions!$F$10="No Adjustment",1,IF(Assumptions!$F$10="Preferred",'Pref-Std'!CD7,IF(Assumptions!$F$10="Standard",'Pref-Std'!DK7,"ERROR")))*IF(Assumptions!$F$12="No Adjustment",1,VLOOKUP($A8+S$4-1,'Valuation Margin'!$A$5:$C$13,3))</f>
        <v>1.4767422484438841</v>
      </c>
      <c r="T8" s="45">
        <f>(1-VLOOKUP($A8+T$4-1,'Projection Scale G2 - M'!$A$25:$B$150,2,FALSE))^Assumptions!$F$6*'Base Rate'!T8*IF(Assumptions!$F$8="No Adjustment",1,IF(Assumptions!$F$8="Married",'Marital Status'!CE7,IF(Assumptions!$F$8="Single",'Marital Status'!DL7,"ERROR")))*IF(Assumptions!$F$10="No Adjustment",1,IF(Assumptions!$F$10="Preferred",'Pref-Std'!CE7,IF(Assumptions!$F$10="Standard",'Pref-Std'!DL7,"ERROR")))*IF(Assumptions!$F$12="No Adjustment",1,VLOOKUP($A8+T$4-1,'Valuation Margin'!$A$5:$C$13,3))</f>
        <v>1.6404712270939137</v>
      </c>
      <c r="U8" s="46">
        <f>(1-VLOOKUP($A8+U$4-1,'Projection Scale G2 - M'!$A$25:$B$150,2,FALSE))^Assumptions!$F$6*'Base Rate'!U8*IF(Assumptions!$F$8="No Adjustment",1,IF(Assumptions!$F$8="Married",'Marital Status'!CF7,IF(Assumptions!$F$8="Single",'Marital Status'!DM7,"ERROR")))*IF(Assumptions!$F$10="No Adjustment",1,IF(Assumptions!$F$10="Preferred",'Pref-Std'!CF7,IF(Assumptions!$F$10="Standard",'Pref-Std'!DM7,"ERROR")))*IF(Assumptions!$F$12="No Adjustment",1,VLOOKUP($A8+U$4-1,'Valuation Margin'!$A$5:$C$13,3))</f>
        <v>1.8537216378044263</v>
      </c>
      <c r="V8" s="45">
        <f>(1-VLOOKUP($A8+V$4-1,'Projection Scale G2 - M'!$A$25:$B$150,2,FALSE))^Assumptions!$F$6*'Base Rate'!V8*IF(Assumptions!$F$8="No Adjustment",1,IF(Assumptions!$F$8="Married",'Marital Status'!CG7,IF(Assumptions!$F$8="Single",'Marital Status'!DN7,"ERROR")))*IF(Assumptions!$F$10="No Adjustment",1,IF(Assumptions!$F$10="Preferred",'Pref-Std'!CG7,IF(Assumptions!$F$10="Standard",'Pref-Std'!DN7,"ERROR")))*IF(Assumptions!$F$12="No Adjustment",1,VLOOKUP($A8+V$4-1,'Valuation Margin'!$A$5:$C$13,3))</f>
        <v>2.0796533601929839</v>
      </c>
      <c r="W8" s="45">
        <f>(1-VLOOKUP($A8+W$4-1,'Projection Scale G2 - M'!$A$25:$B$150,2,FALSE))^Assumptions!$F$6*'Base Rate'!W8*IF(Assumptions!$F$8="No Adjustment",1,IF(Assumptions!$F$8="Married",'Marital Status'!CH7,IF(Assumptions!$F$8="Single",'Marital Status'!DO7,"ERROR")))*IF(Assumptions!$F$10="No Adjustment",1,IF(Assumptions!$F$10="Preferred",'Pref-Std'!CH7,IF(Assumptions!$F$10="Standard",'Pref-Std'!DO7,"ERROR")))*IF(Assumptions!$F$12="No Adjustment",1,VLOOKUP($A8+W$4-1,'Valuation Margin'!$A$5:$C$13,3))</f>
        <v>2.3052623504009828</v>
      </c>
      <c r="X8" s="45">
        <f>(1-VLOOKUP($A8+X$4-1,'Projection Scale G2 - M'!$A$25:$B$150,2,FALSE))^Assumptions!$F$6*'Base Rate'!X8*IF(Assumptions!$F$8="No Adjustment",1,IF(Assumptions!$F$8="Married",'Marital Status'!CI7,IF(Assumptions!$F$8="Single",'Marital Status'!DP7,"ERROR")))*IF(Assumptions!$F$10="No Adjustment",1,IF(Assumptions!$F$10="Preferred",'Pref-Std'!CI7,IF(Assumptions!$F$10="Standard",'Pref-Std'!DP7,"ERROR")))*IF(Assumptions!$F$12="No Adjustment",1,VLOOKUP($A8+X$4-1,'Valuation Margin'!$A$5:$C$13,3))</f>
        <v>2.5293566461874666</v>
      </c>
      <c r="Y8" s="45">
        <f>(1-VLOOKUP($A8+Y$4-1,'Projection Scale G2 - M'!$A$25:$B$150,2,FALSE))^Assumptions!$F$6*'Base Rate'!Y8*IF(Assumptions!$F$8="No Adjustment",1,IF(Assumptions!$F$8="Married",'Marital Status'!CJ7,IF(Assumptions!$F$8="Single",'Marital Status'!DQ7,"ERROR")))*IF(Assumptions!$F$10="No Adjustment",1,IF(Assumptions!$F$10="Preferred",'Pref-Std'!CJ7,IF(Assumptions!$F$10="Standard",'Pref-Std'!DQ7,"ERROR")))*IF(Assumptions!$F$12="No Adjustment",1,VLOOKUP($A8+Y$4-1,'Valuation Margin'!$A$5:$C$13,3))</f>
        <v>2.8055063474388091</v>
      </c>
      <c r="Z8" s="46">
        <f>(1-VLOOKUP($A8+Z$4-1,'Projection Scale G2 - M'!$A$25:$B$150,2,FALSE))^Assumptions!$F$6*'Base Rate'!Z8*IF(Assumptions!$F$8="No Adjustment",1,IF(Assumptions!$F$8="Married",'Marital Status'!CK7,IF(Assumptions!$F$8="Single",'Marital Status'!DR7,"ERROR")))*IF(Assumptions!$F$10="No Adjustment",1,IF(Assumptions!$F$10="Preferred",'Pref-Std'!CK7,IF(Assumptions!$F$10="Standard",'Pref-Std'!DR7,"ERROR")))*IF(Assumptions!$F$12="No Adjustment",1,VLOOKUP($A8+Z$4-1,'Valuation Margin'!$A$5:$C$13,3))</f>
        <v>3.0652557603587218</v>
      </c>
      <c r="AA8" s="45">
        <f>(1-VLOOKUP($A8+AA$4-1,'Projection Scale G2 - M'!$A$25:$B$150,2,FALSE))^Assumptions!$F$6*'Base Rate'!AA8*IF(Assumptions!$F$8="No Adjustment",1,IF(Assumptions!$F$8="Married",'Marital Status'!CL7,IF(Assumptions!$F$8="Single",'Marital Status'!DS7,"ERROR")))*IF(Assumptions!$F$10="No Adjustment",1,IF(Assumptions!$F$10="Preferred",'Pref-Std'!CL7,IF(Assumptions!$F$10="Standard",'Pref-Std'!DS7,"ERROR")))*IF(Assumptions!$F$12="No Adjustment",1,VLOOKUP($A8+AA$4-1,'Valuation Margin'!$A$5:$C$13,3))</f>
        <v>3.3815591333814865</v>
      </c>
      <c r="AB8" s="45">
        <f>(1-VLOOKUP($A8+AB$4-1,'Projection Scale G2 - M'!$A$25:$B$150,2,FALSE))^Assumptions!$F$6*'Base Rate'!AB8*IF(Assumptions!$F$8="No Adjustment",1,IF(Assumptions!$F$8="Married",'Marital Status'!CM7,IF(Assumptions!$F$8="Single",'Marital Status'!DT7,"ERROR")))*IF(Assumptions!$F$10="No Adjustment",1,IF(Assumptions!$F$10="Preferred",'Pref-Std'!CM7,IF(Assumptions!$F$10="Standard",'Pref-Std'!DT7,"ERROR")))*IF(Assumptions!$F$12="No Adjustment",1,VLOOKUP($A8+AB$4-1,'Valuation Margin'!$A$5:$C$13,3))</f>
        <v>3.6091902631133093</v>
      </c>
      <c r="AC8" s="45">
        <f>(1-VLOOKUP($A8+AC$4-1,'Projection Scale G2 - M'!$A$25:$B$150,2,FALSE))^Assumptions!$F$6*'Base Rate'!AC8*IF(Assumptions!$F$8="No Adjustment",1,IF(Assumptions!$F$8="Married",'Marital Status'!CN7,IF(Assumptions!$F$8="Single",'Marital Status'!DU7,"ERROR")))*IF(Assumptions!$F$10="No Adjustment",1,IF(Assumptions!$F$10="Preferred",'Pref-Std'!CN7,IF(Assumptions!$F$10="Standard",'Pref-Std'!DU7,"ERROR")))*IF(Assumptions!$F$12="No Adjustment",1,VLOOKUP($A8+AC$4-1,'Valuation Margin'!$A$5:$C$13,3))</f>
        <v>3.9029742436259403</v>
      </c>
      <c r="AD8" s="45">
        <f>(1-VLOOKUP($A8+AD$4-1,'Projection Scale G2 - M'!$A$25:$B$150,2,FALSE))^Assumptions!$F$6*'Base Rate'!AD8*IF(Assumptions!$F$8="No Adjustment",1,IF(Assumptions!$F$8="Married",'Marital Status'!CO7,IF(Assumptions!$F$8="Single",'Marital Status'!DV7,"ERROR")))*IF(Assumptions!$F$10="No Adjustment",1,IF(Assumptions!$F$10="Preferred",'Pref-Std'!CO7,IF(Assumptions!$F$10="Standard",'Pref-Std'!DV7,"ERROR")))*IF(Assumptions!$F$12="No Adjustment",1,VLOOKUP($A8+AD$4-1,'Valuation Margin'!$A$5:$C$13,3))</f>
        <v>4.207204736043888</v>
      </c>
      <c r="AE8" s="46">
        <f>(1-VLOOKUP($A8+AE$4-1,'Projection Scale G2 - M'!$A$25:$B$150,2,FALSE))^Assumptions!$F$6*'Base Rate'!AE8*IF(Assumptions!$F$8="No Adjustment",1,IF(Assumptions!$F$8="Married",'Marital Status'!CP7,IF(Assumptions!$F$8="Single",'Marital Status'!DW7,"ERROR")))*IF(Assumptions!$F$10="No Adjustment",1,IF(Assumptions!$F$10="Preferred",'Pref-Std'!CP7,IF(Assumptions!$F$10="Standard",'Pref-Std'!DW7,"ERROR")))*IF(Assumptions!$F$12="No Adjustment",1,VLOOKUP($A8+AE$4-1,'Valuation Margin'!$A$5:$C$13,3))</f>
        <v>4.5123106632069394</v>
      </c>
      <c r="AF8" s="46">
        <f>(1-VLOOKUP($AG8,'Projection Scale G2 - M'!$A$25:$B$150,2,FALSE))^Assumptions!$F$6*'Base Rate'!AF8*IF(Assumptions!$F$8="No Adjustment",1,IF(Assumptions!$F$8="Married",'Marital Status'!CQ7,IF(Assumptions!$F$8="Single",'Marital Status'!DX7,"ERROR")))*IF(Assumptions!$F$10="No Adjustment",1,IF(Assumptions!$F$10="Preferred",'Pref-Std'!CQ7,IF(Assumptions!$F$10="Standard",'Pref-Std'!DX7,"ERROR")))*IF(Assumptions!$F$12="No Adjustment",1,VLOOKUP($AG8,'Valuation Margin'!$A$5:$C$13,3))</f>
        <v>4.8244160646070835</v>
      </c>
      <c r="AG8" s="6">
        <f t="shared" si="3"/>
        <v>63</v>
      </c>
      <c r="AI8" s="58">
        <v>4.934E-3</v>
      </c>
      <c r="AJ8" s="59">
        <f t="shared" si="4"/>
        <v>0.97779004146880488</v>
      </c>
      <c r="AL8" s="6">
        <f t="shared" si="5"/>
        <v>33</v>
      </c>
      <c r="AM8" s="44">
        <f>(1-VLOOKUP($AL8+AM$4-1,'Projection Scale G2 - F'!$A$25:$B$150,2,FALSE))^Assumptions!$F$6*'Base Rate'!AL8*IF(Assumptions!$F$8="No Adjustment",1,IF(Assumptions!$F$8="Married",'Marital Status'!BM7,IF(Assumptions!$F$8="Single",'Marital Status'!CT7,"ERROR")))*IF(Assumptions!$F$10="No Adjustment",1,IF(Assumptions!$F$10="Preferred",'Pref-Std'!BM7,IF(Assumptions!$F$10="Standard",'Pref-Std'!CT7,"ERROR")))*IF(Assumptions!$F$12="No Adjustment",1,VLOOKUP($AL8+AM$4-1,'Valuation Margin'!$A$5:$D$13,4))</f>
        <v>0.12554835903430142</v>
      </c>
      <c r="AN8" s="45">
        <f>(1-VLOOKUP($AL8+AN$4-1,'Projection Scale G2 - F'!$A$25:$B$150,2,FALSE))^Assumptions!$F$6*'Base Rate'!AM8*IF(Assumptions!$F$8="No Adjustment",1,IF(Assumptions!$F$8="Married",'Marital Status'!BN7,IF(Assumptions!$F$8="Single",'Marital Status'!CU7,"ERROR")))*IF(Assumptions!$F$10="No Adjustment",1,IF(Assumptions!$F$10="Preferred",'Pref-Std'!BN7,IF(Assumptions!$F$10="Standard",'Pref-Std'!CU7,"ERROR")))*IF(Assumptions!$F$12="No Adjustment",1,VLOOKUP($AL8+AN$4-1,'Valuation Margin'!$A$5:$D$13,4))</f>
        <v>0.16365718182080202</v>
      </c>
      <c r="AO8" s="45">
        <f>(1-VLOOKUP($AL8+AO$4-1,'Projection Scale G2 - F'!$A$25:$B$150,2,FALSE))^Assumptions!$F$6*'Base Rate'!AN8*IF(Assumptions!$F$8="No Adjustment",1,IF(Assumptions!$F$8="Married",'Marital Status'!BO7,IF(Assumptions!$F$8="Single",'Marital Status'!CV7,"ERROR")))*IF(Assumptions!$F$10="No Adjustment",1,IF(Assumptions!$F$10="Preferred",'Pref-Std'!BO7,IF(Assumptions!$F$10="Standard",'Pref-Std'!CV7,"ERROR")))*IF(Assumptions!$F$12="No Adjustment",1,VLOOKUP($AL8+AO$4-1,'Valuation Margin'!$A$5:$D$13,4))</f>
        <v>0.19417574280999006</v>
      </c>
      <c r="AP8" s="45">
        <f>(1-VLOOKUP($AL8+AP$4-1,'Projection Scale G2 - F'!$A$25:$B$150,2,FALSE))^Assumptions!$F$6*'Base Rate'!AO8*IF(Assumptions!$F$8="No Adjustment",1,IF(Assumptions!$F$8="Married",'Marital Status'!BP7,IF(Assumptions!$F$8="Single",'Marital Status'!CW7,"ERROR")))*IF(Assumptions!$F$10="No Adjustment",1,IF(Assumptions!$F$10="Preferred",'Pref-Std'!BP7,IF(Assumptions!$F$10="Standard",'Pref-Std'!CW7,"ERROR")))*IF(Assumptions!$F$12="No Adjustment",1,VLOOKUP($AL8+AP$4-1,'Valuation Margin'!$A$5:$D$13,4))</f>
        <v>0.22148167361164817</v>
      </c>
      <c r="AQ8" s="46">
        <f>(1-VLOOKUP($AL8+AQ$4-1,'Projection Scale G2 - F'!$A$25:$B$150,2,FALSE))^Assumptions!$F$6*'Base Rate'!AP8*IF(Assumptions!$F$8="No Adjustment",1,IF(Assumptions!$F$8="Married",'Marital Status'!BQ7,IF(Assumptions!$F$8="Single",'Marital Status'!CX7,"ERROR")))*IF(Assumptions!$F$10="No Adjustment",1,IF(Assumptions!$F$10="Preferred",'Pref-Std'!BQ7,IF(Assumptions!$F$10="Standard",'Pref-Std'!CX7,"ERROR")))*IF(Assumptions!$F$12="No Adjustment",1,VLOOKUP($AL8+AQ$4-1,'Valuation Margin'!$A$5:$D$13,4))</f>
        <v>0.25623226243374214</v>
      </c>
      <c r="AR8" s="45">
        <f>(1-VLOOKUP($AL8+AR$4-1,'Projection Scale G2 - F'!$A$25:$B$150,2,FALSE))^Assumptions!$F$6*'Base Rate'!AQ8*IF(Assumptions!$F$8="No Adjustment",1,IF(Assumptions!$F$8="Married",'Marital Status'!BR7,IF(Assumptions!$F$8="Single",'Marital Status'!CY7,"ERROR")))*IF(Assumptions!$F$10="No Adjustment",1,IF(Assumptions!$F$10="Preferred",'Pref-Std'!BR7,IF(Assumptions!$F$10="Standard",'Pref-Std'!CY7,"ERROR")))*IF(Assumptions!$F$12="No Adjustment",1,VLOOKUP($AL8+AR$4-1,'Valuation Margin'!$A$5:$D$13,4))</f>
        <v>0.29108300064038162</v>
      </c>
      <c r="AS8" s="45">
        <f>(1-VLOOKUP($AL8+AS$4-1,'Projection Scale G2 - F'!$A$25:$B$150,2,FALSE))^Assumptions!$F$6*'Base Rate'!AR8*IF(Assumptions!$F$8="No Adjustment",1,IF(Assumptions!$F$8="Married",'Marital Status'!BS7,IF(Assumptions!$F$8="Single",'Marital Status'!CZ7,"ERROR")))*IF(Assumptions!$F$10="No Adjustment",1,IF(Assumptions!$F$10="Preferred",'Pref-Std'!BS7,IF(Assumptions!$F$10="Standard",'Pref-Std'!CZ7,"ERROR")))*IF(Assumptions!$F$12="No Adjustment",1,VLOOKUP($AL8+AS$4-1,'Valuation Margin'!$A$5:$D$13,4))</f>
        <v>0.33643538756630542</v>
      </c>
      <c r="AT8" s="45">
        <f>(1-VLOOKUP($AL8+AT$4-1,'Projection Scale G2 - F'!$A$25:$B$150,2,FALSE))^Assumptions!$F$6*'Base Rate'!AS8*IF(Assumptions!$F$8="No Adjustment",1,IF(Assumptions!$F$8="Married",'Marital Status'!BT7,IF(Assumptions!$F$8="Single",'Marital Status'!DA7,"ERROR")))*IF(Assumptions!$F$10="No Adjustment",1,IF(Assumptions!$F$10="Preferred",'Pref-Std'!BT7,IF(Assumptions!$F$10="Standard",'Pref-Std'!DA7,"ERROR")))*IF(Assumptions!$F$12="No Adjustment",1,VLOOKUP($AL8+AT$4-1,'Valuation Margin'!$A$5:$D$13,4))</f>
        <v>0.38309595933422774</v>
      </c>
      <c r="AU8" s="45">
        <f>(1-VLOOKUP($AL8+AU$4-1,'Projection Scale G2 - F'!$A$25:$B$150,2,FALSE))^Assumptions!$F$6*'Base Rate'!AT8*IF(Assumptions!$F$8="No Adjustment",1,IF(Assumptions!$F$8="Married",'Marital Status'!BU7,IF(Assumptions!$F$8="Single",'Marital Status'!DB7,"ERROR")))*IF(Assumptions!$F$10="No Adjustment",1,IF(Assumptions!$F$10="Preferred",'Pref-Std'!BU7,IF(Assumptions!$F$10="Standard",'Pref-Std'!DB7,"ERROR")))*IF(Assumptions!$F$12="No Adjustment",1,VLOOKUP($AL8+AU$4-1,'Valuation Margin'!$A$5:$D$13,4))</f>
        <v>0.43653977876921152</v>
      </c>
      <c r="AV8" s="46">
        <f>(1-VLOOKUP($AL8+AV$4-1,'Projection Scale G2 - F'!$A$25:$B$150,2,FALSE))^Assumptions!$F$6*'Base Rate'!AU8*IF(Assumptions!$F$8="No Adjustment",1,IF(Assumptions!$F$8="Married",'Marital Status'!BV7,IF(Assumptions!$F$8="Single",'Marital Status'!DC7,"ERROR")))*IF(Assumptions!$F$10="No Adjustment",1,IF(Assumptions!$F$10="Preferred",'Pref-Std'!BV7,IF(Assumptions!$F$10="Standard",'Pref-Std'!DC7,"ERROR")))*IF(Assumptions!$F$12="No Adjustment",1,VLOOKUP($AL8+AV$4-1,'Valuation Margin'!$A$5:$D$13,4))</f>
        <v>0.48585349583328941</v>
      </c>
      <c r="AW8" s="45">
        <f>(1-VLOOKUP($AL8+AW$4-1,'Projection Scale G2 - F'!$A$25:$B$150,2,FALSE))^Assumptions!$F$6*'Base Rate'!AV8*IF(Assumptions!$F$8="No Adjustment",1,IF(Assumptions!$F$8="Married",'Marital Status'!BW7,IF(Assumptions!$F$8="Single",'Marital Status'!DD7,"ERROR")))*IF(Assumptions!$F$10="No Adjustment",1,IF(Assumptions!$F$10="Preferred",'Pref-Std'!BW7,IF(Assumptions!$F$10="Standard",'Pref-Std'!DD7,"ERROR")))*IF(Assumptions!$F$12="No Adjustment",1,VLOOKUP($AL8+AW$4-1,'Valuation Margin'!$A$5:$D$13,4))</f>
        <v>0.5304168862266202</v>
      </c>
      <c r="AX8" s="45">
        <f>(1-VLOOKUP($AL8+AX$4-1,'Projection Scale G2 - F'!$A$25:$B$150,2,FALSE))^Assumptions!$F$6*'Base Rate'!AW8*IF(Assumptions!$F$8="No Adjustment",1,IF(Assumptions!$F$8="Married",'Marital Status'!BX7,IF(Assumptions!$F$8="Single",'Marital Status'!DE7,"ERROR")))*IF(Assumptions!$F$10="No Adjustment",1,IF(Assumptions!$F$10="Preferred",'Pref-Std'!BX7,IF(Assumptions!$F$10="Standard",'Pref-Std'!DE7,"ERROR")))*IF(Assumptions!$F$12="No Adjustment",1,VLOOKUP($AL8+AX$4-1,'Valuation Margin'!$A$5:$D$13,4))</f>
        <v>0.57574452939924248</v>
      </c>
      <c r="AY8" s="45">
        <f>(1-VLOOKUP($AL8+AY$4-1,'Projection Scale G2 - F'!$A$25:$B$150,2,FALSE))^Assumptions!$F$6*'Base Rate'!AX8*IF(Assumptions!$F$8="No Adjustment",1,IF(Assumptions!$F$8="Married",'Marital Status'!BY7,IF(Assumptions!$F$8="Single",'Marital Status'!DF7,"ERROR")))*IF(Assumptions!$F$10="No Adjustment",1,IF(Assumptions!$F$10="Preferred",'Pref-Std'!BY7,IF(Assumptions!$F$10="Standard",'Pref-Std'!DF7,"ERROR")))*IF(Assumptions!$F$12="No Adjustment",1,VLOOKUP($AL8+AY$4-1,'Valuation Margin'!$A$5:$D$13,4))</f>
        <v>0.62182188779590697</v>
      </c>
      <c r="AZ8" s="45">
        <f>(1-VLOOKUP($AL8+AZ$4-1,'Projection Scale G2 - F'!$A$25:$B$150,2,FALSE))^Assumptions!$F$6*'Base Rate'!AY8*IF(Assumptions!$F$8="No Adjustment",1,IF(Assumptions!$F$8="Married",'Marital Status'!BZ7,IF(Assumptions!$F$8="Single",'Marital Status'!DG7,"ERROR")))*IF(Assumptions!$F$10="No Adjustment",1,IF(Assumptions!$F$10="Preferred",'Pref-Std'!BZ7,IF(Assumptions!$F$10="Standard",'Pref-Std'!DG7,"ERROR")))*IF(Assumptions!$F$12="No Adjustment",1,VLOOKUP($AL8+AZ$4-1,'Valuation Margin'!$A$5:$D$13,4))</f>
        <v>0.68136862919720087</v>
      </c>
      <c r="BA8" s="46">
        <f>(1-VLOOKUP($AL8+BA$4-1,'Projection Scale G2 - F'!$A$25:$B$150,2,FALSE))^Assumptions!$F$6*'Base Rate'!AZ8*IF(Assumptions!$F$8="No Adjustment",1,IF(Assumptions!$F$8="Married",'Marital Status'!CA7,IF(Assumptions!$F$8="Single",'Marital Status'!DH7,"ERROR")))*IF(Assumptions!$F$10="No Adjustment",1,IF(Assumptions!$F$10="Preferred",'Pref-Std'!CA7,IF(Assumptions!$F$10="Standard",'Pref-Std'!DH7,"ERROR")))*IF(Assumptions!$F$12="No Adjustment",1,VLOOKUP($AL8+BA$4-1,'Valuation Margin'!$A$5:$D$13,4))</f>
        <v>0.74871302165486375</v>
      </c>
      <c r="BB8" s="45">
        <f>(1-VLOOKUP($AL8+BB$4-1,'Projection Scale G2 - F'!$A$25:$B$150,2,FALSE))^Assumptions!$F$6*'Base Rate'!BA8*IF(Assumptions!$F$8="No Adjustment",1,IF(Assumptions!$F$8="Married",'Marital Status'!CB7,IF(Assumptions!$F$8="Single",'Marital Status'!DI7,"ERROR")))*IF(Assumptions!$F$10="No Adjustment",1,IF(Assumptions!$F$10="Preferred",'Pref-Std'!CB7,IF(Assumptions!$F$10="Standard",'Pref-Std'!DI7,"ERROR")))*IF(Assumptions!$F$12="No Adjustment",1,VLOOKUP($AL8+BB$4-1,'Valuation Margin'!$A$5:$D$13,4))</f>
        <v>0.83085590322218816</v>
      </c>
      <c r="BC8" s="45">
        <f>(1-VLOOKUP($AL8+BC$4-1,'Projection Scale G2 - F'!$A$25:$B$150,2,FALSE))^Assumptions!$F$6*'Base Rate'!BB8*IF(Assumptions!$F$8="No Adjustment",1,IF(Assumptions!$F$8="Married",'Marital Status'!CC7,IF(Assumptions!$F$8="Single",'Marital Status'!DJ7,"ERROR")))*IF(Assumptions!$F$10="No Adjustment",1,IF(Assumptions!$F$10="Preferred",'Pref-Std'!CC7,IF(Assumptions!$F$10="Standard",'Pref-Std'!DJ7,"ERROR")))*IF(Assumptions!$F$12="No Adjustment",1,VLOOKUP($AL8+BC$4-1,'Valuation Margin'!$A$5:$D$13,4))</f>
        <v>0.9586743596192463</v>
      </c>
      <c r="BD8" s="45">
        <f>(1-VLOOKUP($AL8+BD$4-1,'Projection Scale G2 - F'!$A$25:$B$150,2,FALSE))^Assumptions!$F$6*'Base Rate'!BC8*IF(Assumptions!$F$8="No Adjustment",1,IF(Assumptions!$F$8="Married",'Marital Status'!CD7,IF(Assumptions!$F$8="Single",'Marital Status'!DK7,"ERROR")))*IF(Assumptions!$F$10="No Adjustment",1,IF(Assumptions!$F$10="Preferred",'Pref-Std'!CD7,IF(Assumptions!$F$10="Standard",'Pref-Std'!DK7,"ERROR")))*IF(Assumptions!$F$12="No Adjustment",1,VLOOKUP($AL8+BD$4-1,'Valuation Margin'!$A$5:$D$13,4))</f>
        <v>1.0944693428216894</v>
      </c>
      <c r="BE8" s="45">
        <f>(1-VLOOKUP($AL8+BE$4-1,'Projection Scale G2 - F'!$A$25:$B$150,2,FALSE))^Assumptions!$F$6*'Base Rate'!BD8*IF(Assumptions!$F$8="No Adjustment",1,IF(Assumptions!$F$8="Married",'Marital Status'!CE7,IF(Assumptions!$F$8="Single",'Marital Status'!DL7,"ERROR")))*IF(Assumptions!$F$10="No Adjustment",1,IF(Assumptions!$F$10="Preferred",'Pref-Std'!CE7,IF(Assumptions!$F$10="Standard",'Pref-Std'!DL7,"ERROR")))*IF(Assumptions!$F$12="No Adjustment",1,VLOOKUP($AL8+BE$4-1,'Valuation Margin'!$A$5:$D$13,4))</f>
        <v>1.2458563624403274</v>
      </c>
      <c r="BF8" s="46">
        <f>(1-VLOOKUP($AL8+BF$4-1,'Projection Scale G2 - F'!$A$25:$B$150,2,FALSE))^Assumptions!$F$6*'Base Rate'!BE8*IF(Assumptions!$F$8="No Adjustment",1,IF(Assumptions!$F$8="Married",'Marital Status'!CF7,IF(Assumptions!$F$8="Single",'Marital Status'!DM7,"ERROR")))*IF(Assumptions!$F$10="No Adjustment",1,IF(Assumptions!$F$10="Preferred",'Pref-Std'!CF7,IF(Assumptions!$F$10="Standard",'Pref-Std'!DM7,"ERROR")))*IF(Assumptions!$F$12="No Adjustment",1,VLOOKUP($AL8+BF$4-1,'Valuation Margin'!$A$5:$D$13,4))</f>
        <v>1.3748807985613736</v>
      </c>
      <c r="BG8" s="45">
        <f>(1-VLOOKUP($AL8+BG$4-1,'Projection Scale G2 - F'!$A$25:$B$150,2,FALSE))^Assumptions!$F$6*'Base Rate'!BF8*IF(Assumptions!$F$8="No Adjustment",1,IF(Assumptions!$F$8="Married",'Marital Status'!CG7,IF(Assumptions!$F$8="Single",'Marital Status'!DN7,"ERROR")))*IF(Assumptions!$F$10="No Adjustment",1,IF(Assumptions!$F$10="Preferred",'Pref-Std'!CG7,IF(Assumptions!$F$10="Standard",'Pref-Std'!DN7,"ERROR")))*IF(Assumptions!$F$12="No Adjustment",1,VLOOKUP($AL8+BG$4-1,'Valuation Margin'!$A$5:$D$13,4))</f>
        <v>1.5170920597274486</v>
      </c>
      <c r="BH8" s="45">
        <f>(1-VLOOKUP($AL8+BH$4-1,'Projection Scale G2 - F'!$A$25:$B$150,2,FALSE))^Assumptions!$F$6*'Base Rate'!BG8*IF(Assumptions!$F$8="No Adjustment",1,IF(Assumptions!$F$8="Married",'Marital Status'!CH7,IF(Assumptions!$F$8="Single",'Marital Status'!DO7,"ERROR")))*IF(Assumptions!$F$10="No Adjustment",1,IF(Assumptions!$F$10="Preferred",'Pref-Std'!CH7,IF(Assumptions!$F$10="Standard",'Pref-Std'!DO7,"ERROR")))*IF(Assumptions!$F$12="No Adjustment",1,VLOOKUP($AL8+BH$4-1,'Valuation Margin'!$A$5:$D$13,4))</f>
        <v>1.6221123147138452</v>
      </c>
      <c r="BI8" s="45">
        <f>(1-VLOOKUP($AL8+BI$4-1,'Projection Scale G2 - F'!$A$25:$B$150,2,FALSE))^Assumptions!$F$6*'Base Rate'!BH8*IF(Assumptions!$F$8="No Adjustment",1,IF(Assumptions!$F$8="Married",'Marital Status'!CI7,IF(Assumptions!$F$8="Single",'Marital Status'!DP7,"ERROR")))*IF(Assumptions!$F$10="No Adjustment",1,IF(Assumptions!$F$10="Preferred",'Pref-Std'!CI7,IF(Assumptions!$F$10="Standard",'Pref-Std'!DP7,"ERROR")))*IF(Assumptions!$F$12="No Adjustment",1,VLOOKUP($AL8+BI$4-1,'Valuation Margin'!$A$5:$D$13,4))</f>
        <v>1.7080600981961191</v>
      </c>
      <c r="BJ8" s="45">
        <f>(1-VLOOKUP($AL8+BJ$4-1,'Projection Scale G2 - F'!$A$25:$B$150,2,FALSE))^Assumptions!$F$6*'Base Rate'!BI8*IF(Assumptions!$F$8="No Adjustment",1,IF(Assumptions!$F$8="Married",'Marital Status'!CJ7,IF(Assumptions!$F$8="Single",'Marital Status'!DQ7,"ERROR")))*IF(Assumptions!$F$10="No Adjustment",1,IF(Assumptions!$F$10="Preferred",'Pref-Std'!CJ7,IF(Assumptions!$F$10="Standard",'Pref-Std'!DQ7,"ERROR")))*IF(Assumptions!$F$12="No Adjustment",1,VLOOKUP($AL8+BJ$4-1,'Valuation Margin'!$A$5:$D$13,4))</f>
        <v>1.8448816452847252</v>
      </c>
      <c r="BK8" s="46">
        <f>(1-VLOOKUP($AL8+BK$4-1,'Projection Scale G2 - F'!$A$25:$B$150,2,FALSE))^Assumptions!$F$6*'Base Rate'!BJ8*IF(Assumptions!$F$8="No Adjustment",1,IF(Assumptions!$F$8="Married",'Marital Status'!CK7,IF(Assumptions!$F$8="Single",'Marital Status'!DR7,"ERROR")))*IF(Assumptions!$F$10="No Adjustment",1,IF(Assumptions!$F$10="Preferred",'Pref-Std'!CK7,IF(Assumptions!$F$10="Standard",'Pref-Std'!DR7,"ERROR")))*IF(Assumptions!$F$12="No Adjustment",1,VLOOKUP($AL8+BK$4-1,'Valuation Margin'!$A$5:$D$13,4))</f>
        <v>1.998510322329087</v>
      </c>
      <c r="BL8" s="45">
        <f>(1-VLOOKUP($AL8+BL$4-1,'Projection Scale G2 - F'!$A$25:$B$150,2,FALSE))^Assumptions!$F$6*'Base Rate'!BK8*IF(Assumptions!$F$8="No Adjustment",1,IF(Assumptions!$F$8="Married",'Marital Status'!CL7,IF(Assumptions!$F$8="Single",'Marital Status'!DS7,"ERROR")))*IF(Assumptions!$F$10="No Adjustment",1,IF(Assumptions!$F$10="Preferred",'Pref-Std'!CL7,IF(Assumptions!$F$10="Standard",'Pref-Std'!DS7,"ERROR")))*IF(Assumptions!$F$12="No Adjustment",1,VLOOKUP($AL8+BL$4-1,'Valuation Margin'!$A$5:$D$13,4))</f>
        <v>2.1943044023096809</v>
      </c>
      <c r="BM8" s="45">
        <f>(1-VLOOKUP($AL8+BM$4-1,'Projection Scale G2 - F'!$A$25:$B$150,2,FALSE))^Assumptions!$F$6*'Base Rate'!BL8*IF(Assumptions!$F$8="No Adjustment",1,IF(Assumptions!$F$8="Married",'Marital Status'!CM7,IF(Assumptions!$F$8="Single",'Marital Status'!DT7,"ERROR")))*IF(Assumptions!$F$10="No Adjustment",1,IF(Assumptions!$F$10="Preferred",'Pref-Std'!CM7,IF(Assumptions!$F$10="Standard",'Pref-Std'!DT7,"ERROR")))*IF(Assumptions!$F$12="No Adjustment",1,VLOOKUP($AL8+BM$4-1,'Valuation Margin'!$A$5:$D$13,4))</f>
        <v>2.3502344095972716</v>
      </c>
      <c r="BN8" s="45">
        <f>(1-VLOOKUP($AL8+BN$4-1,'Projection Scale G2 - F'!$A$25:$B$150,2,FALSE))^Assumptions!$F$6*'Base Rate'!BM8*IF(Assumptions!$F$8="No Adjustment",1,IF(Assumptions!$F$8="Married",'Marital Status'!CN7,IF(Assumptions!$F$8="Single",'Marital Status'!DU7,"ERROR")))*IF(Assumptions!$F$10="No Adjustment",1,IF(Assumptions!$F$10="Preferred",'Pref-Std'!CN7,IF(Assumptions!$F$10="Standard",'Pref-Std'!DU7,"ERROR")))*IF(Assumptions!$F$12="No Adjustment",1,VLOOKUP($AL8+BN$4-1,'Valuation Margin'!$A$5:$D$13,4))</f>
        <v>2.5475507521399443</v>
      </c>
      <c r="BO8" s="45">
        <f>(1-VLOOKUP($AL8+BO$4-1,'Projection Scale G2 - F'!$A$25:$B$150,2,FALSE))^Assumptions!$F$6*'Base Rate'!BN8*IF(Assumptions!$F$8="No Adjustment",1,IF(Assumptions!$F$8="Married",'Marital Status'!CO7,IF(Assumptions!$F$8="Single",'Marital Status'!DV7,"ERROR")))*IF(Assumptions!$F$10="No Adjustment",1,IF(Assumptions!$F$10="Preferred",'Pref-Std'!CO7,IF(Assumptions!$F$10="Standard",'Pref-Std'!DV7,"ERROR")))*IF(Assumptions!$F$12="No Adjustment",1,VLOOKUP($AL8+BO$4-1,'Valuation Margin'!$A$5:$D$13,4))</f>
        <v>2.7765432037788194</v>
      </c>
      <c r="BP8" s="46">
        <f>(1-VLOOKUP($AL8+BP$4-1,'Projection Scale G2 - F'!$A$25:$B$150,2,FALSE))^Assumptions!$F$6*'Base Rate'!BO8*IF(Assumptions!$F$8="No Adjustment",1,IF(Assumptions!$F$8="Married",'Marital Status'!CP7,IF(Assumptions!$F$8="Single",'Marital Status'!DW7,"ERROR")))*IF(Assumptions!$F$10="No Adjustment",1,IF(Assumptions!$F$10="Preferred",'Pref-Std'!CP7,IF(Assumptions!$F$10="Standard",'Pref-Std'!DW7,"ERROR")))*IF(Assumptions!$F$12="No Adjustment",1,VLOOKUP($AL8+BP$4-1,'Valuation Margin'!$A$5:$D$13,4))</f>
        <v>3.0110984982595337</v>
      </c>
      <c r="BQ8" s="46">
        <f>(1-VLOOKUP($BR8,'Projection Scale G2 - F'!$A$25:$B$150,2,FALSE))^Assumptions!$F$6*'Base Rate'!BP8*IF(Assumptions!$F$8="No Adjustment",1,IF(Assumptions!$F$8="Married",'Marital Status'!CQ7,IF(Assumptions!$F$8="Single",'Marital Status'!DX7,"ERROR")))*IF(Assumptions!$F$10="No Adjustment",1,IF(Assumptions!$F$10="Preferred",'Pref-Std'!CQ7,IF(Assumptions!$F$10="Standard",'Pref-Std'!DX7,"ERROR")))*IF(Assumptions!$F$12="No Adjustment",1,VLOOKUP($BR8,'Valuation Margin'!$A$5:$D$13,4))</f>
        <v>3.2732598180317356</v>
      </c>
      <c r="BR8" s="6">
        <f t="shared" si="6"/>
        <v>63</v>
      </c>
      <c r="BT8" s="58">
        <v>6.7590000000000003E-3</v>
      </c>
      <c r="BU8" s="59">
        <f t="shared" si="7"/>
        <v>0.48428167155374102</v>
      </c>
      <c r="BV8" s="59">
        <f t="shared" si="8"/>
        <v>0.67428239397104062</v>
      </c>
      <c r="BW8" s="57">
        <f t="shared" si="9"/>
        <v>0.38500000000000001</v>
      </c>
    </row>
    <row r="9" spans="1:75" x14ac:dyDescent="0.3">
      <c r="A9" s="11">
        <f t="shared" si="2"/>
        <v>34</v>
      </c>
      <c r="B9" s="48">
        <f>(1-VLOOKUP($A9+B$4-1,'Projection Scale G2 - M'!$A$25:$B$150,2,FALSE))^Assumptions!$F$6*'Base Rate'!B9*IF(Assumptions!$F$8="No Adjustment",1,IF(Assumptions!$F$8="Married",'Marital Status'!BM8,IF(Assumptions!$F$8="Single",'Marital Status'!CT8,"ERROR")))*IF(Assumptions!$F$10="No Adjustment",1,IF(Assumptions!$F$10="Preferred",'Pref-Std'!BM8,IF(Assumptions!$F$10="Standard",'Pref-Std'!CT8,"ERROR")))*IF(Assumptions!$F$12="No Adjustment",1,VLOOKUP($A9+B$4-1,'Valuation Margin'!$A$5:$C$13,3))</f>
        <v>0.25109671806860284</v>
      </c>
      <c r="C9" s="49">
        <f>(1-VLOOKUP($A9+C$4-1,'Projection Scale G2 - M'!$A$25:$B$150,2,FALSE))^Assumptions!$F$6*'Base Rate'!C9*IF(Assumptions!$F$8="No Adjustment",1,IF(Assumptions!$F$8="Married",'Marital Status'!BN8,IF(Assumptions!$F$8="Single",'Marital Status'!CU8,"ERROR")))*IF(Assumptions!$F$10="No Adjustment",1,IF(Assumptions!$F$10="Preferred",'Pref-Std'!BN8,IF(Assumptions!$F$10="Standard",'Pref-Std'!CU8,"ERROR")))*IF(Assumptions!$F$12="No Adjustment",1,VLOOKUP($A9+C$4-1,'Valuation Margin'!$A$5:$C$13,3))</f>
        <v>0.30302798764961147</v>
      </c>
      <c r="D9" s="49">
        <f>(1-VLOOKUP($A9+D$4-1,'Projection Scale G2 - M'!$A$25:$B$150,2,FALSE))^Assumptions!$F$6*'Base Rate'!D9*IF(Assumptions!$F$8="No Adjustment",1,IF(Assumptions!$F$8="Married",'Marital Status'!BO8,IF(Assumptions!$F$8="Single",'Marital Status'!CV8,"ERROR")))*IF(Assumptions!$F$10="No Adjustment",1,IF(Assumptions!$F$10="Preferred",'Pref-Std'!BO8,IF(Assumptions!$F$10="Standard",'Pref-Std'!CV8,"ERROR")))*IF(Assumptions!$F$12="No Adjustment",1,VLOOKUP($A9+D$4-1,'Valuation Margin'!$A$5:$C$13,3))</f>
        <v>0.33885098370988054</v>
      </c>
      <c r="E9" s="49">
        <f>(1-VLOOKUP($A9+E$4-1,'Projection Scale G2 - M'!$A$25:$B$150,2,FALSE))^Assumptions!$F$6*'Base Rate'!E9*IF(Assumptions!$F$8="No Adjustment",1,IF(Assumptions!$F$8="Married",'Marital Status'!BP8,IF(Assumptions!$F$8="Single",'Marital Status'!CW8,"ERROR")))*IF(Assumptions!$F$10="No Adjustment",1,IF(Assumptions!$F$10="Preferred",'Pref-Std'!BP8,IF(Assumptions!$F$10="Standard",'Pref-Std'!CW8,"ERROR")))*IF(Assumptions!$F$12="No Adjustment",1,VLOOKUP($A9+E$4-1,'Valuation Margin'!$A$5:$C$13,3))</f>
        <v>0.37430426361601532</v>
      </c>
      <c r="F9" s="50">
        <f>(1-VLOOKUP($A9+F$4-1,'Projection Scale G2 - M'!$A$25:$B$150,2,FALSE))^Assumptions!$F$6*'Base Rate'!F9*IF(Assumptions!$F$8="No Adjustment",1,IF(Assumptions!$F$8="Married",'Marital Status'!BQ8,IF(Assumptions!$F$8="Single",'Marital Status'!CX8,"ERROR")))*IF(Assumptions!$F$10="No Adjustment",1,IF(Assumptions!$F$10="Preferred",'Pref-Std'!BQ8,IF(Assumptions!$F$10="Standard",'Pref-Std'!CX8,"ERROR")))*IF(Assumptions!$F$12="No Adjustment",1,VLOOKUP($A9+F$4-1,'Valuation Margin'!$A$5:$C$13,3))</f>
        <v>0.41949828792946969</v>
      </c>
      <c r="G9" s="49">
        <f>(1-VLOOKUP($A9+G$4-1,'Projection Scale G2 - M'!$A$25:$B$150,2,FALSE))^Assumptions!$F$6*'Base Rate'!G9*IF(Assumptions!$F$8="No Adjustment",1,IF(Assumptions!$F$8="Married",'Marital Status'!BR8,IF(Assumptions!$F$8="Single",'Marital Status'!CY8,"ERROR")))*IF(Assumptions!$F$10="No Adjustment",1,IF(Assumptions!$F$10="Preferred",'Pref-Std'!BR8,IF(Assumptions!$F$10="Standard",'Pref-Std'!CY8,"ERROR")))*IF(Assumptions!$F$12="No Adjustment",1,VLOOKUP($A9+G$4-1,'Valuation Margin'!$A$5:$C$13,3))</f>
        <v>0.47336386503677652</v>
      </c>
      <c r="H9" s="49">
        <f>(1-VLOOKUP($A9+H$4-1,'Projection Scale G2 - M'!$A$25:$B$150,2,FALSE))^Assumptions!$F$6*'Base Rate'!H9*IF(Assumptions!$F$8="No Adjustment",1,IF(Assumptions!$F$8="Married",'Marital Status'!BS8,IF(Assumptions!$F$8="Single",'Marital Status'!CZ8,"ERROR")))*IF(Assumptions!$F$10="No Adjustment",1,IF(Assumptions!$F$10="Preferred",'Pref-Std'!BS8,IF(Assumptions!$F$10="Standard",'Pref-Std'!CZ8,"ERROR")))*IF(Assumptions!$F$12="No Adjustment",1,VLOOKUP($A9+H$4-1,'Valuation Margin'!$A$5:$C$13,3))</f>
        <v>0.5326898252038107</v>
      </c>
      <c r="I9" s="49">
        <f>(1-VLOOKUP($A9+I$4-1,'Projection Scale G2 - M'!$A$25:$B$150,2,FALSE))^Assumptions!$F$6*'Base Rate'!I9*IF(Assumptions!$F$8="No Adjustment",1,IF(Assumptions!$F$8="Married",'Marital Status'!BT8,IF(Assumptions!$F$8="Single",'Marital Status'!DA8,"ERROR")))*IF(Assumptions!$F$10="No Adjustment",1,IF(Assumptions!$F$10="Preferred",'Pref-Std'!BT8,IF(Assumptions!$F$10="Standard",'Pref-Std'!DA8,"ERROR")))*IF(Assumptions!$F$12="No Adjustment",1,VLOOKUP($A9+I$4-1,'Valuation Margin'!$A$5:$C$13,3))</f>
        <v>0.59832970674192776</v>
      </c>
      <c r="J9" s="49">
        <f>(1-VLOOKUP($A9+J$4-1,'Projection Scale G2 - M'!$A$25:$B$150,2,FALSE))^Assumptions!$F$6*'Base Rate'!J9*IF(Assumptions!$F$8="No Adjustment",1,IF(Assumptions!$F$8="Married",'Marital Status'!BU8,IF(Assumptions!$F$8="Single",'Marital Status'!DB8,"ERROR")))*IF(Assumptions!$F$10="No Adjustment",1,IF(Assumptions!$F$10="Preferred",'Pref-Std'!BU8,IF(Assumptions!$F$10="Standard",'Pref-Std'!DB8,"ERROR")))*IF(Assumptions!$F$12="No Adjustment",1,VLOOKUP($A9+J$4-1,'Valuation Margin'!$A$5:$C$13,3))</f>
        <v>0.66530249630829774</v>
      </c>
      <c r="K9" s="50">
        <f>(1-VLOOKUP($A9+K$4-1,'Projection Scale G2 - M'!$A$25:$B$150,2,FALSE))^Assumptions!$F$6*'Base Rate'!K9*IF(Assumptions!$F$8="No Adjustment",1,IF(Assumptions!$F$8="Married",'Marital Status'!BV8,IF(Assumptions!$F$8="Single",'Marital Status'!DC8,"ERROR")))*IF(Assumptions!$F$10="No Adjustment",1,IF(Assumptions!$F$10="Preferred",'Pref-Std'!BV8,IF(Assumptions!$F$10="Standard",'Pref-Std'!DC8,"ERROR")))*IF(Assumptions!$F$12="No Adjustment",1,VLOOKUP($A9+K$4-1,'Valuation Margin'!$A$5:$C$13,3))</f>
        <v>0.73358892051261715</v>
      </c>
      <c r="L9" s="49">
        <f>(1-VLOOKUP($A9+L$4-1,'Projection Scale G2 - M'!$A$25:$B$150,2,FALSE))^Assumptions!$F$6*'Base Rate'!L9*IF(Assumptions!$F$8="No Adjustment",1,IF(Assumptions!$F$8="Married",'Marital Status'!BW8,IF(Assumptions!$F$8="Single",'Marital Status'!DD8,"ERROR")))*IF(Assumptions!$F$10="No Adjustment",1,IF(Assumptions!$F$10="Preferred",'Pref-Std'!BW8,IF(Assumptions!$F$10="Standard",'Pref-Std'!DD8,"ERROR")))*IF(Assumptions!$F$12="No Adjustment",1,VLOOKUP($A9+L$4-1,'Valuation Margin'!$A$5:$C$13,3))</f>
        <v>0.80315962721444289</v>
      </c>
      <c r="M9" s="49">
        <f>(1-VLOOKUP($A9+M$4-1,'Projection Scale G2 - M'!$A$25:$B$150,2,FALSE))^Assumptions!$F$6*'Base Rate'!M9*IF(Assumptions!$F$8="No Adjustment",1,IF(Assumptions!$F$8="Married",'Marital Status'!BX8,IF(Assumptions!$F$8="Single",'Marital Status'!DE8,"ERROR")))*IF(Assumptions!$F$10="No Adjustment",1,IF(Assumptions!$F$10="Preferred",'Pref-Std'!BX8,IF(Assumptions!$F$10="Standard",'Pref-Std'!DE8,"ERROR")))*IF(Assumptions!$F$12="No Adjustment",1,VLOOKUP($A9+M$4-1,'Valuation Margin'!$A$5:$C$13,3))</f>
        <v>0.87398076331258701</v>
      </c>
      <c r="N9" s="49">
        <f>(1-VLOOKUP($A9+N$4-1,'Projection Scale G2 - M'!$A$25:$B$150,2,FALSE))^Assumptions!$F$6*'Base Rate'!N9*IF(Assumptions!$F$8="No Adjustment",1,IF(Assumptions!$F$8="Married",'Marital Status'!BY8,IF(Assumptions!$F$8="Single",'Marital Status'!DF8,"ERROR")))*IF(Assumptions!$F$10="No Adjustment",1,IF(Assumptions!$F$10="Preferred",'Pref-Std'!BY8,IF(Assumptions!$F$10="Standard",'Pref-Std'!DF8,"ERROR")))*IF(Assumptions!$F$12="No Adjustment",1,VLOOKUP($A9+N$4-1,'Valuation Margin'!$A$5:$C$13,3))</f>
        <v>0.95863047665463519</v>
      </c>
      <c r="O9" s="49">
        <f>(1-VLOOKUP($A9+O$4-1,'Projection Scale G2 - M'!$A$25:$B$150,2,FALSE))^Assumptions!$F$6*'Base Rate'!O9*IF(Assumptions!$F$8="No Adjustment",1,IF(Assumptions!$F$8="Married",'Marital Status'!BZ8,IF(Assumptions!$F$8="Single",'Marital Status'!DG8,"ERROR")))*IF(Assumptions!$F$10="No Adjustment",1,IF(Assumptions!$F$10="Preferred",'Pref-Std'!BZ8,IF(Assumptions!$F$10="Standard",'Pref-Std'!DG8,"ERROR")))*IF(Assumptions!$F$12="No Adjustment",1,VLOOKUP($A9+O$4-1,'Valuation Margin'!$A$5:$C$13,3))</f>
        <v>1.0514869002029932</v>
      </c>
      <c r="P9" s="50">
        <f>(1-VLOOKUP($A9+P$4-1,'Projection Scale G2 - M'!$A$25:$B$150,2,FALSE))^Assumptions!$F$6*'Base Rate'!P9*IF(Assumptions!$F$8="No Adjustment",1,IF(Assumptions!$F$8="Married",'Marital Status'!CA8,IF(Assumptions!$F$8="Single",'Marital Status'!DH8,"ERROR")))*IF(Assumptions!$F$10="No Adjustment",1,IF(Assumptions!$F$10="Preferred",'Pref-Std'!CA8,IF(Assumptions!$F$10="Standard",'Pref-Std'!DH8,"ERROR")))*IF(Assumptions!$F$12="No Adjustment",1,VLOOKUP($A9+P$4-1,'Valuation Margin'!$A$5:$C$13,3))</f>
        <v>1.1462968931353468</v>
      </c>
      <c r="Q9" s="49">
        <f>(1-VLOOKUP($A9+Q$4-1,'Projection Scale G2 - M'!$A$25:$B$150,2,FALSE))^Assumptions!$F$6*'Base Rate'!Q9*IF(Assumptions!$F$8="No Adjustment",1,IF(Assumptions!$F$8="Married",'Marital Status'!CB8,IF(Assumptions!$F$8="Single",'Marital Status'!DI8,"ERROR")))*IF(Assumptions!$F$10="No Adjustment",1,IF(Assumptions!$F$10="Preferred",'Pref-Std'!CB8,IF(Assumptions!$F$10="Standard",'Pref-Std'!DI8,"ERROR")))*IF(Assumptions!$F$12="No Adjustment",1,VLOOKUP($A9+Q$4-1,'Valuation Margin'!$A$5:$C$13,3))</f>
        <v>1.2564103911054971</v>
      </c>
      <c r="R9" s="49">
        <f>(1-VLOOKUP($A9+R$4-1,'Projection Scale G2 - M'!$A$25:$B$150,2,FALSE))^Assumptions!$F$6*'Base Rate'!R9*IF(Assumptions!$F$8="No Adjustment",1,IF(Assumptions!$F$8="Married",'Marital Status'!CC8,IF(Assumptions!$F$8="Single",'Marital Status'!DJ8,"ERROR")))*IF(Assumptions!$F$10="No Adjustment",1,IF(Assumptions!$F$10="Preferred",'Pref-Std'!CC8,IF(Assumptions!$F$10="Standard",'Pref-Std'!DJ8,"ERROR")))*IF(Assumptions!$F$12="No Adjustment",1,VLOOKUP($A9+R$4-1,'Valuation Margin'!$A$5:$C$13,3))</f>
        <v>1.4170630263186481</v>
      </c>
      <c r="S9" s="49">
        <f>(1-VLOOKUP($A9+S$4-1,'Projection Scale G2 - M'!$A$25:$B$150,2,FALSE))^Assumptions!$F$6*'Base Rate'!S9*IF(Assumptions!$F$8="No Adjustment",1,IF(Assumptions!$F$8="Married",'Marital Status'!CD8,IF(Assumptions!$F$8="Single",'Marital Status'!DK8,"ERROR")))*IF(Assumptions!$F$10="No Adjustment",1,IF(Assumptions!$F$10="Preferred",'Pref-Std'!CD8,IF(Assumptions!$F$10="Standard",'Pref-Std'!DK8,"ERROR")))*IF(Assumptions!$F$12="No Adjustment",1,VLOOKUP($A9+S$4-1,'Valuation Margin'!$A$5:$C$13,3))</f>
        <v>1.576511117303989</v>
      </c>
      <c r="T9" s="49">
        <f>(1-VLOOKUP($A9+T$4-1,'Projection Scale G2 - M'!$A$25:$B$150,2,FALSE))^Assumptions!$F$6*'Base Rate'!T9*IF(Assumptions!$F$8="No Adjustment",1,IF(Assumptions!$F$8="Married",'Marital Status'!CE8,IF(Assumptions!$F$8="Single",'Marital Status'!DL8,"ERROR")))*IF(Assumptions!$F$10="No Adjustment",1,IF(Assumptions!$F$10="Preferred",'Pref-Std'!CE8,IF(Assumptions!$F$10="Standard",'Pref-Std'!DL8,"ERROR")))*IF(Assumptions!$F$12="No Adjustment",1,VLOOKUP($A9+T$4-1,'Valuation Margin'!$A$5:$C$13,3))</f>
        <v>1.7838739529378322</v>
      </c>
      <c r="U9" s="50">
        <f>(1-VLOOKUP($A9+U$4-1,'Projection Scale G2 - M'!$A$25:$B$150,2,FALSE))^Assumptions!$F$6*'Base Rate'!U9*IF(Assumptions!$F$8="No Adjustment",1,IF(Assumptions!$F$8="Married",'Marital Status'!CF8,IF(Assumptions!$F$8="Single",'Marital Status'!DM8,"ERROR")))*IF(Assumptions!$F$10="No Adjustment",1,IF(Assumptions!$F$10="Preferred",'Pref-Std'!CF8,IF(Assumptions!$F$10="Standard",'Pref-Std'!DM8,"ERROR")))*IF(Assumptions!$F$12="No Adjustment",1,VLOOKUP($A9+U$4-1,'Valuation Margin'!$A$5:$C$13,3))</f>
        <v>2.0038072788048353</v>
      </c>
      <c r="V9" s="49">
        <f>(1-VLOOKUP($A9+V$4-1,'Projection Scale G2 - M'!$A$25:$B$150,2,FALSE))^Assumptions!$F$6*'Base Rate'!V9*IF(Assumptions!$F$8="No Adjustment",1,IF(Assumptions!$F$8="Married",'Marital Status'!CG8,IF(Assumptions!$F$8="Single",'Marital Status'!DN8,"ERROR")))*IF(Assumptions!$F$10="No Adjustment",1,IF(Assumptions!$F$10="Preferred",'Pref-Std'!CG8,IF(Assumptions!$F$10="Standard",'Pref-Std'!DN8,"ERROR")))*IF(Assumptions!$F$12="No Adjustment",1,VLOOKUP($A9+V$4-1,'Valuation Margin'!$A$5:$C$13,3))</f>
        <v>2.272794232127648</v>
      </c>
      <c r="W9" s="49">
        <f>(1-VLOOKUP($A9+W$4-1,'Projection Scale G2 - M'!$A$25:$B$150,2,FALSE))^Assumptions!$F$6*'Base Rate'!W9*IF(Assumptions!$F$8="No Adjustment",1,IF(Assumptions!$F$8="Married",'Marital Status'!CH8,IF(Assumptions!$F$8="Single",'Marital Status'!DO8,"ERROR")))*IF(Assumptions!$F$10="No Adjustment",1,IF(Assumptions!$F$10="Preferred",'Pref-Std'!CH8,IF(Assumptions!$F$10="Standard",'Pref-Std'!DO8,"ERROR")))*IF(Assumptions!$F$12="No Adjustment",1,VLOOKUP($A9+W$4-1,'Valuation Margin'!$A$5:$C$13,3))</f>
        <v>2.4976440538256219</v>
      </c>
      <c r="X9" s="49">
        <f>(1-VLOOKUP($A9+X$4-1,'Projection Scale G2 - M'!$A$25:$B$150,2,FALSE))^Assumptions!$F$6*'Base Rate'!X9*IF(Assumptions!$F$8="No Adjustment",1,IF(Assumptions!$F$8="Married",'Marital Status'!CI8,IF(Assumptions!$F$8="Single",'Marital Status'!DP8,"ERROR")))*IF(Assumptions!$F$10="No Adjustment",1,IF(Assumptions!$F$10="Preferred",'Pref-Std'!CI8,IF(Assumptions!$F$10="Standard",'Pref-Std'!DP8,"ERROR")))*IF(Assumptions!$F$12="No Adjustment",1,VLOOKUP($A9+X$4-1,'Valuation Margin'!$A$5:$C$13,3))</f>
        <v>2.7745369905428103</v>
      </c>
      <c r="Y9" s="49">
        <f>(1-VLOOKUP($A9+Y$4-1,'Projection Scale G2 - M'!$A$25:$B$150,2,FALSE))^Assumptions!$F$6*'Base Rate'!Y9*IF(Assumptions!$F$8="No Adjustment",1,IF(Assumptions!$F$8="Married",'Marital Status'!CJ8,IF(Assumptions!$F$8="Single",'Marital Status'!DQ8,"ERROR")))*IF(Assumptions!$F$10="No Adjustment",1,IF(Assumptions!$F$10="Preferred",'Pref-Std'!CJ8,IF(Assumptions!$F$10="Standard",'Pref-Std'!DQ8,"ERROR")))*IF(Assumptions!$F$12="No Adjustment",1,VLOOKUP($A9+Y$4-1,'Valuation Margin'!$A$5:$C$13,3))</f>
        <v>3.0358958907714619</v>
      </c>
      <c r="Z9" s="50">
        <f>(1-VLOOKUP($A9+Z$4-1,'Projection Scale G2 - M'!$A$25:$B$150,2,FALSE))^Assumptions!$F$6*'Base Rate'!Z9*IF(Assumptions!$F$8="No Adjustment",1,IF(Assumptions!$F$8="Married",'Marital Status'!CK8,IF(Assumptions!$F$8="Single",'Marital Status'!DR8,"ERROR")))*IF(Assumptions!$F$10="No Adjustment",1,IF(Assumptions!$F$10="Preferred",'Pref-Std'!CK8,IF(Assumptions!$F$10="Standard",'Pref-Std'!DR8,"ERROR")))*IF(Assumptions!$F$12="No Adjustment",1,VLOOKUP($A9+Z$4-1,'Valuation Margin'!$A$5:$C$13,3))</f>
        <v>3.3540053475215474</v>
      </c>
      <c r="AA9" s="49">
        <f>(1-VLOOKUP($A9+AA$4-1,'Projection Scale G2 - M'!$A$25:$B$150,2,FALSE))^Assumptions!$F$6*'Base Rate'!AA9*IF(Assumptions!$F$8="No Adjustment",1,IF(Assumptions!$F$8="Married",'Marital Status'!CL8,IF(Assumptions!$F$8="Single",'Marital Status'!DS8,"ERROR")))*IF(Assumptions!$F$10="No Adjustment",1,IF(Assumptions!$F$10="Preferred",'Pref-Std'!CL8,IF(Assumptions!$F$10="Standard",'Pref-Std'!DS8,"ERROR")))*IF(Assumptions!$F$12="No Adjustment",1,VLOOKUP($A9+AA$4-1,'Valuation Margin'!$A$5:$C$13,3))</f>
        <v>3.6565567301627628</v>
      </c>
      <c r="AB9" s="49">
        <f>(1-VLOOKUP($A9+AB$4-1,'Projection Scale G2 - M'!$A$25:$B$150,2,FALSE))^Assumptions!$F$6*'Base Rate'!AB9*IF(Assumptions!$F$8="No Adjustment",1,IF(Assumptions!$F$8="Married",'Marital Status'!CM8,IF(Assumptions!$F$8="Single",'Marital Status'!DT8,"ERROR")))*IF(Assumptions!$F$10="No Adjustment",1,IF(Assumptions!$F$10="Preferred",'Pref-Std'!CM8,IF(Assumptions!$F$10="Standard",'Pref-Std'!DT8,"ERROR")))*IF(Assumptions!$F$12="No Adjustment",1,VLOOKUP($A9+AB$4-1,'Valuation Margin'!$A$5:$C$13,3))</f>
        <v>3.9582101723619094</v>
      </c>
      <c r="AC9" s="49">
        <f>(1-VLOOKUP($A9+AC$4-1,'Projection Scale G2 - M'!$A$25:$B$150,2,FALSE))^Assumptions!$F$6*'Base Rate'!AC9*IF(Assumptions!$F$8="No Adjustment",1,IF(Assumptions!$F$8="Married",'Marital Status'!CN8,IF(Assumptions!$F$8="Single",'Marital Status'!DU8,"ERROR")))*IF(Assumptions!$F$10="No Adjustment",1,IF(Assumptions!$F$10="Preferred",'Pref-Std'!CN8,IF(Assumptions!$F$10="Standard",'Pref-Std'!DU8,"ERROR")))*IF(Assumptions!$F$12="No Adjustment",1,VLOOKUP($A9+AC$4-1,'Valuation Margin'!$A$5:$C$13,3))</f>
        <v>4.2710895735502259</v>
      </c>
      <c r="AD9" s="49">
        <f>(1-VLOOKUP($A9+AD$4-1,'Projection Scale G2 - M'!$A$25:$B$150,2,FALSE))^Assumptions!$F$6*'Base Rate'!AD9*IF(Assumptions!$F$8="No Adjustment",1,IF(Assumptions!$F$8="Married",'Marital Status'!CO8,IF(Assumptions!$F$8="Single",'Marital Status'!DV8,"ERROR")))*IF(Assumptions!$F$10="No Adjustment",1,IF(Assumptions!$F$10="Preferred",'Pref-Std'!CO8,IF(Assumptions!$F$10="Standard",'Pref-Std'!DV8,"ERROR")))*IF(Assumptions!$F$12="No Adjustment",1,VLOOKUP($A9+AD$4-1,'Valuation Margin'!$A$5:$C$13,3))</f>
        <v>4.5855295940239866</v>
      </c>
      <c r="AE9" s="50">
        <f>(1-VLOOKUP($A9+AE$4-1,'Projection Scale G2 - M'!$A$25:$B$150,2,FALSE))^Assumptions!$F$6*'Base Rate'!AE9*IF(Assumptions!$F$8="No Adjustment",1,IF(Assumptions!$F$8="Married",'Marital Status'!CP8,IF(Assumptions!$F$8="Single",'Marital Status'!DW8,"ERROR")))*IF(Assumptions!$F$10="No Adjustment",1,IF(Assumptions!$F$10="Preferred",'Pref-Std'!CP8,IF(Assumptions!$F$10="Standard",'Pref-Std'!DW8,"ERROR")))*IF(Assumptions!$F$12="No Adjustment",1,VLOOKUP($A9+AE$4-1,'Valuation Margin'!$A$5:$C$13,3))</f>
        <v>4.9077978165108558</v>
      </c>
      <c r="AF9" s="50">
        <f>(1-VLOOKUP($AG9,'Projection Scale G2 - M'!$A$25:$B$150,2,FALSE))^Assumptions!$F$6*'Base Rate'!AF9*IF(Assumptions!$F$8="No Adjustment",1,IF(Assumptions!$F$8="Married",'Marital Status'!CQ8,IF(Assumptions!$F$8="Single",'Marital Status'!DX8,"ERROR")))*IF(Assumptions!$F$10="No Adjustment",1,IF(Assumptions!$F$10="Preferred",'Pref-Std'!CQ8,IF(Assumptions!$F$10="Standard",'Pref-Std'!DX8,"ERROR")))*IF(Assumptions!$F$12="No Adjustment",1,VLOOKUP($AG9,'Valuation Margin'!$A$5:$C$13,3))</f>
        <v>5.2435991349915847</v>
      </c>
      <c r="AG9" s="11">
        <f t="shared" si="3"/>
        <v>64</v>
      </c>
      <c r="AI9" s="58">
        <v>5.5059999999999996E-3</v>
      </c>
      <c r="AJ9" s="59">
        <f t="shared" si="4"/>
        <v>0.95234274155313925</v>
      </c>
      <c r="AL9" s="11">
        <f t="shared" si="5"/>
        <v>34</v>
      </c>
      <c r="AM9" s="48">
        <f>(1-VLOOKUP($AL9+AM$4-1,'Projection Scale G2 - F'!$A$25:$B$150,2,FALSE))^Assumptions!$F$6*'Base Rate'!AL9*IF(Assumptions!$F$8="No Adjustment",1,IF(Assumptions!$F$8="Married",'Marital Status'!BM8,IF(Assumptions!$F$8="Single",'Marital Status'!CT8,"ERROR")))*IF(Assumptions!$F$10="No Adjustment",1,IF(Assumptions!$F$10="Preferred",'Pref-Std'!BM8,IF(Assumptions!$F$10="Standard",'Pref-Std'!CT8,"ERROR")))*IF(Assumptions!$F$12="No Adjustment",1,VLOOKUP($AL9+AM$4-1,'Valuation Margin'!$A$5:$D$13,4))</f>
        <v>0.13089084239746315</v>
      </c>
      <c r="AN9" s="49">
        <f>(1-VLOOKUP($AL9+AN$4-1,'Projection Scale G2 - F'!$A$25:$B$150,2,FALSE))^Assumptions!$F$6*'Base Rate'!AM9*IF(Assumptions!$F$8="No Adjustment",1,IF(Assumptions!$F$8="Married",'Marital Status'!BN8,IF(Assumptions!$F$8="Single",'Marital Status'!CU8,"ERROR")))*IF(Assumptions!$F$10="No Adjustment",1,IF(Assumptions!$F$10="Preferred",'Pref-Std'!BN8,IF(Assumptions!$F$10="Standard",'Pref-Std'!CU8,"ERROR")))*IF(Assumptions!$F$12="No Adjustment",1,VLOOKUP($AL9+AN$4-1,'Valuation Margin'!$A$5:$D$13,4))</f>
        <v>0.17035559459351626</v>
      </c>
      <c r="AO9" s="49">
        <f>(1-VLOOKUP($AL9+AO$4-1,'Projection Scale G2 - F'!$A$25:$B$150,2,FALSE))^Assumptions!$F$6*'Base Rate'!AN9*IF(Assumptions!$F$8="No Adjustment",1,IF(Assumptions!$F$8="Married",'Marital Status'!BO8,IF(Assumptions!$F$8="Single",'Marital Status'!CV8,"ERROR")))*IF(Assumptions!$F$10="No Adjustment",1,IF(Assumptions!$F$10="Preferred",'Pref-Std'!BO8,IF(Assumptions!$F$10="Standard",'Pref-Std'!CV8,"ERROR")))*IF(Assumptions!$F$12="No Adjustment",1,VLOOKUP($AL9+AO$4-1,'Valuation Margin'!$A$5:$D$13,4))</f>
        <v>0.20182100295577385</v>
      </c>
      <c r="AP9" s="49">
        <f>(1-VLOOKUP($AL9+AP$4-1,'Projection Scale G2 - F'!$A$25:$B$150,2,FALSE))^Assumptions!$F$6*'Base Rate'!AO9*IF(Assumptions!$F$8="No Adjustment",1,IF(Assumptions!$F$8="Married",'Marital Status'!BP8,IF(Assumptions!$F$8="Single",'Marital Status'!CW8,"ERROR")))*IF(Assumptions!$F$10="No Adjustment",1,IF(Assumptions!$F$10="Preferred",'Pref-Std'!BP8,IF(Assumptions!$F$10="Standard",'Pref-Std'!CW8,"ERROR")))*IF(Assumptions!$F$12="No Adjustment",1,VLOOKUP($AL9+AP$4-1,'Valuation Margin'!$A$5:$D$13,4))</f>
        <v>0.2383926131820463</v>
      </c>
      <c r="AQ9" s="50">
        <f>(1-VLOOKUP($AL9+AQ$4-1,'Projection Scale G2 - F'!$A$25:$B$150,2,FALSE))^Assumptions!$F$6*'Base Rate'!AP9*IF(Assumptions!$F$8="No Adjustment",1,IF(Assumptions!$F$8="Married",'Marital Status'!BQ8,IF(Assumptions!$F$8="Single",'Marital Status'!CX8,"ERROR")))*IF(Assumptions!$F$10="No Adjustment",1,IF(Assumptions!$F$10="Preferred",'Pref-Std'!BQ8,IF(Assumptions!$F$10="Standard",'Pref-Std'!CX8,"ERROR")))*IF(Assumptions!$F$12="No Adjustment",1,VLOOKUP($AL9+AQ$4-1,'Valuation Margin'!$A$5:$D$13,4))</f>
        <v>0.2744052262202028</v>
      </c>
      <c r="AR9" s="49">
        <f>(1-VLOOKUP($AL9+AR$4-1,'Projection Scale G2 - F'!$A$25:$B$150,2,FALSE))^Assumptions!$F$6*'Base Rate'!AQ9*IF(Assumptions!$F$8="No Adjustment",1,IF(Assumptions!$F$8="Married",'Marital Status'!BR8,IF(Assumptions!$F$8="Single",'Marital Status'!CY8,"ERROR")))*IF(Assumptions!$F$10="No Adjustment",1,IF(Assumptions!$F$10="Preferred",'Pref-Std'!BR8,IF(Assumptions!$F$10="Standard",'Pref-Std'!CY8,"ERROR")))*IF(Assumptions!$F$12="No Adjustment",1,VLOOKUP($AL9+AR$4-1,'Valuation Margin'!$A$5:$D$13,4))</f>
        <v>0.32005552076305305</v>
      </c>
      <c r="AS9" s="49">
        <f>(1-VLOOKUP($AL9+AS$4-1,'Projection Scale G2 - F'!$A$25:$B$150,2,FALSE))^Assumptions!$F$6*'Base Rate'!AR9*IF(Assumptions!$F$8="No Adjustment",1,IF(Assumptions!$F$8="Married",'Marital Status'!BS8,IF(Assumptions!$F$8="Single",'Marital Status'!CZ8,"ERROR")))*IF(Assumptions!$F$10="No Adjustment",1,IF(Assumptions!$F$10="Preferred",'Pref-Std'!BS8,IF(Assumptions!$F$10="Standard",'Pref-Std'!CZ8,"ERROR")))*IF(Assumptions!$F$12="No Adjustment",1,VLOOKUP($AL9+AS$4-1,'Valuation Margin'!$A$5:$D$13,4))</f>
        <v>0.36687939101475681</v>
      </c>
      <c r="AT9" s="49">
        <f>(1-VLOOKUP($AL9+AT$4-1,'Projection Scale G2 - F'!$A$25:$B$150,2,FALSE))^Assumptions!$F$6*'Base Rate'!AS9*IF(Assumptions!$F$8="No Adjustment",1,IF(Assumptions!$F$8="Married",'Marital Status'!BT8,IF(Assumptions!$F$8="Single",'Marital Status'!DA8,"ERROR")))*IF(Assumptions!$F$10="No Adjustment",1,IF(Assumptions!$F$10="Preferred",'Pref-Std'!BT8,IF(Assumptions!$F$10="Standard",'Pref-Std'!DA8,"ERROR")))*IF(Assumptions!$F$12="No Adjustment",1,VLOOKUP($AL9+AT$4-1,'Valuation Margin'!$A$5:$D$13,4))</f>
        <v>0.42019437026578904</v>
      </c>
      <c r="AU9" s="49">
        <f>(1-VLOOKUP($AL9+AU$4-1,'Projection Scale G2 - F'!$A$25:$B$150,2,FALSE))^Assumptions!$F$6*'Base Rate'!AT9*IF(Assumptions!$F$8="No Adjustment",1,IF(Assumptions!$F$8="Married",'Marital Status'!BU8,IF(Assumptions!$F$8="Single",'Marital Status'!DB8,"ERROR")))*IF(Assumptions!$F$10="No Adjustment",1,IF(Assumptions!$F$10="Preferred",'Pref-Std'!BU8,IF(Assumptions!$F$10="Standard",'Pref-Std'!DB8,"ERROR")))*IF(Assumptions!$F$12="No Adjustment",1,VLOOKUP($AL9+AU$4-1,'Valuation Margin'!$A$5:$D$13,4))</f>
        <v>0.46954468962730939</v>
      </c>
      <c r="AV9" s="50">
        <f>(1-VLOOKUP($AL9+AV$4-1,'Projection Scale G2 - F'!$A$25:$B$150,2,FALSE))^Assumptions!$F$6*'Base Rate'!AU9*IF(Assumptions!$F$8="No Adjustment",1,IF(Assumptions!$F$8="Married",'Marital Status'!BV8,IF(Assumptions!$F$8="Single",'Marital Status'!DC8,"ERROR")))*IF(Assumptions!$F$10="No Adjustment",1,IF(Assumptions!$F$10="Preferred",'Pref-Std'!BV8,IF(Assumptions!$F$10="Standard",'Pref-Std'!DC8,"ERROR")))*IF(Assumptions!$F$12="No Adjustment",1,VLOOKUP($AL9+AV$4-1,'Valuation Margin'!$A$5:$D$13,4))</f>
        <v>0.51428281037201484</v>
      </c>
      <c r="AW9" s="49">
        <f>(1-VLOOKUP($AL9+AW$4-1,'Projection Scale G2 - F'!$A$25:$B$150,2,FALSE))^Assumptions!$F$6*'Base Rate'!AV9*IF(Assumptions!$F$8="No Adjustment",1,IF(Assumptions!$F$8="Married",'Marital Status'!BW8,IF(Assumptions!$F$8="Single",'Marital Status'!DD8,"ERROR")))*IF(Assumptions!$F$10="No Adjustment",1,IF(Assumptions!$F$10="Preferred",'Pref-Std'!BW8,IF(Assumptions!$F$10="Standard",'Pref-Std'!DD8,"ERROR")))*IF(Assumptions!$F$12="No Adjustment",1,VLOOKUP($AL9+AW$4-1,'Valuation Margin'!$A$5:$D$13,4))</f>
        <v>0.55973468701081719</v>
      </c>
      <c r="AX9" s="49">
        <f>(1-VLOOKUP($AL9+AX$4-1,'Projection Scale G2 - F'!$A$25:$B$150,2,FALSE))^Assumptions!$F$6*'Base Rate'!AW9*IF(Assumptions!$F$8="No Adjustment",1,IF(Assumptions!$F$8="Married",'Marital Status'!BX8,IF(Assumptions!$F$8="Single",'Marital Status'!DE8,"ERROR")))*IF(Assumptions!$F$10="No Adjustment",1,IF(Assumptions!$F$10="Preferred",'Pref-Std'!BX8,IF(Assumptions!$F$10="Standard",'Pref-Std'!DE8,"ERROR")))*IF(Assumptions!$F$12="No Adjustment",1,VLOOKUP($AL9+AX$4-1,'Valuation Margin'!$A$5:$D$13,4))</f>
        <v>0.60589833392440873</v>
      </c>
      <c r="AY9" s="49">
        <f>(1-VLOOKUP($AL9+AY$4-1,'Projection Scale G2 - F'!$A$25:$B$150,2,FALSE))^Assumptions!$F$6*'Base Rate'!AX9*IF(Assumptions!$F$8="No Adjustment",1,IF(Assumptions!$F$8="Married",'Marital Status'!BY8,IF(Assumptions!$F$8="Single",'Marital Status'!DF8,"ERROR")))*IF(Assumptions!$F$10="No Adjustment",1,IF(Assumptions!$F$10="Preferred",'Pref-Std'!BY8,IF(Assumptions!$F$10="Standard",'Pref-Std'!DF8,"ERROR")))*IF(Assumptions!$F$12="No Adjustment",1,VLOOKUP($AL9+AY$4-1,'Valuation Margin'!$A$5:$D$13,4))</f>
        <v>0.66520009768645871</v>
      </c>
      <c r="AZ9" s="49">
        <f>(1-VLOOKUP($AL9+AZ$4-1,'Projection Scale G2 - F'!$A$25:$B$150,2,FALSE))^Assumptions!$F$6*'Base Rate'!AY9*IF(Assumptions!$F$8="No Adjustment",1,IF(Assumptions!$F$8="Married",'Marital Status'!BZ8,IF(Assumptions!$F$8="Single",'Marital Status'!DG8,"ERROR")))*IF(Assumptions!$F$10="No Adjustment",1,IF(Assumptions!$F$10="Preferred",'Pref-Std'!BZ8,IF(Assumptions!$F$10="Standard",'Pref-Std'!DG8,"ERROR")))*IF(Assumptions!$F$12="No Adjustment",1,VLOOKUP($AL9+AZ$4-1,'Valuation Margin'!$A$5:$D$13,4))</f>
        <v>0.73216174133083556</v>
      </c>
      <c r="BA9" s="50">
        <f>(1-VLOOKUP($AL9+BA$4-1,'Projection Scale G2 - F'!$A$25:$B$150,2,FALSE))^Assumptions!$F$6*'Base Rate'!AZ9*IF(Assumptions!$F$8="No Adjustment",1,IF(Assumptions!$F$8="Married",'Marital Status'!CA8,IF(Assumptions!$F$8="Single",'Marital Status'!DH8,"ERROR")))*IF(Assumptions!$F$10="No Adjustment",1,IF(Assumptions!$F$10="Preferred",'Pref-Std'!CA8,IF(Assumptions!$F$10="Standard",'Pref-Std'!DH8,"ERROR")))*IF(Assumptions!$F$12="No Adjustment",1,VLOOKUP($AL9+BA$4-1,'Valuation Margin'!$A$5:$D$13,4))</f>
        <v>0.81366593129296505</v>
      </c>
      <c r="BB9" s="49">
        <f>(1-VLOOKUP($AL9+BB$4-1,'Projection Scale G2 - F'!$A$25:$B$150,2,FALSE))^Assumptions!$F$6*'Base Rate'!BA9*IF(Assumptions!$F$8="No Adjustment",1,IF(Assumptions!$F$8="Married",'Marital Status'!CB8,IF(Assumptions!$F$8="Single",'Marital Status'!DI8,"ERROR")))*IF(Assumptions!$F$10="No Adjustment",1,IF(Assumptions!$F$10="Preferred",'Pref-Std'!CB8,IF(Assumptions!$F$10="Standard",'Pref-Std'!DI8,"ERROR")))*IF(Assumptions!$F$12="No Adjustment",1,VLOOKUP($AL9+BB$4-1,'Valuation Margin'!$A$5:$D$13,4))</f>
        <v>0.91710823999784263</v>
      </c>
      <c r="BC9" s="49">
        <f>(1-VLOOKUP($AL9+BC$4-1,'Projection Scale G2 - F'!$A$25:$B$150,2,FALSE))^Assumptions!$F$6*'Base Rate'!BB9*IF(Assumptions!$F$8="No Adjustment",1,IF(Assumptions!$F$8="Married",'Marital Status'!CC8,IF(Assumptions!$F$8="Single",'Marital Status'!DJ8,"ERROR")))*IF(Assumptions!$F$10="No Adjustment",1,IF(Assumptions!$F$10="Preferred",'Pref-Std'!CC8,IF(Assumptions!$F$10="Standard",'Pref-Std'!DJ8,"ERROR")))*IF(Assumptions!$F$12="No Adjustment",1,VLOOKUP($AL9+BC$4-1,'Valuation Margin'!$A$5:$D$13,4))</f>
        <v>1.0488215092706799</v>
      </c>
      <c r="BD9" s="49">
        <f>(1-VLOOKUP($AL9+BD$4-1,'Projection Scale G2 - F'!$A$25:$B$150,2,FALSE))^Assumptions!$F$6*'Base Rate'!BC9*IF(Assumptions!$F$8="No Adjustment",1,IF(Assumptions!$F$8="Married",'Marital Status'!CD8,IF(Assumptions!$F$8="Single",'Marital Status'!DK8,"ERROR")))*IF(Assumptions!$F$10="No Adjustment",1,IF(Assumptions!$F$10="Preferred",'Pref-Std'!CD8,IF(Assumptions!$F$10="Standard",'Pref-Std'!DK8,"ERROR")))*IF(Assumptions!$F$12="No Adjustment",1,VLOOKUP($AL9+BD$4-1,'Valuation Margin'!$A$5:$D$13,4))</f>
        <v>1.1957754193036532</v>
      </c>
      <c r="BE9" s="49">
        <f>(1-VLOOKUP($AL9+BE$4-1,'Projection Scale G2 - F'!$A$25:$B$150,2,FALSE))^Assumptions!$F$6*'Base Rate'!BD9*IF(Assumptions!$F$8="No Adjustment",1,IF(Assumptions!$F$8="Married",'Marital Status'!CE8,IF(Assumptions!$F$8="Single",'Marital Status'!DL8,"ERROR")))*IF(Assumptions!$F$10="No Adjustment",1,IF(Assumptions!$F$10="Preferred",'Pref-Std'!CE8,IF(Assumptions!$F$10="Standard",'Pref-Std'!DL8,"ERROR")))*IF(Assumptions!$F$12="No Adjustment",1,VLOOKUP($AL9+BE$4-1,'Valuation Margin'!$A$5:$D$13,4))</f>
        <v>1.3215221657699192</v>
      </c>
      <c r="BF9" s="50">
        <f>(1-VLOOKUP($AL9+BF$4-1,'Projection Scale G2 - F'!$A$25:$B$150,2,FALSE))^Assumptions!$F$6*'Base Rate'!BE9*IF(Assumptions!$F$8="No Adjustment",1,IF(Assumptions!$F$8="Married",'Marital Status'!CF8,IF(Assumptions!$F$8="Single",'Marital Status'!DM8,"ERROR")))*IF(Assumptions!$F$10="No Adjustment",1,IF(Assumptions!$F$10="Preferred",'Pref-Std'!CF8,IF(Assumptions!$F$10="Standard",'Pref-Std'!DM8,"ERROR")))*IF(Assumptions!$F$12="No Adjustment",1,VLOOKUP($AL9+BF$4-1,'Valuation Margin'!$A$5:$D$13,4))</f>
        <v>1.4601600817360667</v>
      </c>
      <c r="BG9" s="49">
        <f>(1-VLOOKUP($AL9+BG$4-1,'Projection Scale G2 - F'!$A$25:$B$150,2,FALSE))^Assumptions!$F$6*'Base Rate'!BF9*IF(Assumptions!$F$8="No Adjustment",1,IF(Assumptions!$F$8="Married",'Marital Status'!CG8,IF(Assumptions!$F$8="Single",'Marital Status'!DN8,"ERROR")))*IF(Assumptions!$F$10="No Adjustment",1,IF(Assumptions!$F$10="Preferred",'Pref-Std'!CG8,IF(Assumptions!$F$10="Standard",'Pref-Std'!DN8,"ERROR")))*IF(Assumptions!$F$12="No Adjustment",1,VLOOKUP($AL9+BG$4-1,'Valuation Margin'!$A$5:$D$13,4))</f>
        <v>1.597627733102974</v>
      </c>
      <c r="BH9" s="49">
        <f>(1-VLOOKUP($AL9+BH$4-1,'Projection Scale G2 - F'!$A$25:$B$150,2,FALSE))^Assumptions!$F$6*'Base Rate'!BG9*IF(Assumptions!$F$8="No Adjustment",1,IF(Assumptions!$F$8="Married",'Marital Status'!CH8,IF(Assumptions!$F$8="Single",'Marital Status'!DO8,"ERROR")))*IF(Assumptions!$F$10="No Adjustment",1,IF(Assumptions!$F$10="Preferred",'Pref-Std'!CH8,IF(Assumptions!$F$10="Standard",'Pref-Std'!DO8,"ERROR")))*IF(Assumptions!$F$12="No Adjustment",1,VLOOKUP($AL9+BH$4-1,'Valuation Margin'!$A$5:$D$13,4))</f>
        <v>1.6850305592787063</v>
      </c>
      <c r="BI9" s="49">
        <f>(1-VLOOKUP($AL9+BI$4-1,'Projection Scale G2 - F'!$A$25:$B$150,2,FALSE))^Assumptions!$F$6*'Base Rate'!BH9*IF(Assumptions!$F$8="No Adjustment",1,IF(Assumptions!$F$8="Married",'Marital Status'!CI8,IF(Assumptions!$F$8="Single",'Marital Status'!DP8,"ERROR")))*IF(Assumptions!$F$10="No Adjustment",1,IF(Assumptions!$F$10="Preferred",'Pref-Std'!CI8,IF(Assumptions!$F$10="Standard",'Pref-Std'!DP8,"ERROR")))*IF(Assumptions!$F$12="No Adjustment",1,VLOOKUP($AL9+BI$4-1,'Valuation Margin'!$A$5:$D$13,4))</f>
        <v>1.8228851433347313</v>
      </c>
      <c r="BJ9" s="49">
        <f>(1-VLOOKUP($AL9+BJ$4-1,'Projection Scale G2 - F'!$A$25:$B$150,2,FALSE))^Assumptions!$F$6*'Base Rate'!BI9*IF(Assumptions!$F$8="No Adjustment",1,IF(Assumptions!$F$8="Married",'Marital Status'!CJ8,IF(Assumptions!$F$8="Single",'Marital Status'!DQ8,"ERROR")))*IF(Assumptions!$F$10="No Adjustment",1,IF(Assumptions!$F$10="Preferred",'Pref-Std'!CJ8,IF(Assumptions!$F$10="Standard",'Pref-Std'!DQ8,"ERROR")))*IF(Assumptions!$F$12="No Adjustment",1,VLOOKUP($AL9+BJ$4-1,'Valuation Margin'!$A$5:$D$13,4))</f>
        <v>1.9777153537915648</v>
      </c>
      <c r="BK9" s="50">
        <f>(1-VLOOKUP($AL9+BK$4-1,'Projection Scale G2 - F'!$A$25:$B$150,2,FALSE))^Assumptions!$F$6*'Base Rate'!BJ9*IF(Assumptions!$F$8="No Adjustment",1,IF(Assumptions!$F$8="Married",'Marital Status'!CK8,IF(Assumptions!$F$8="Single",'Marital Status'!DR8,"ERROR")))*IF(Assumptions!$F$10="No Adjustment",1,IF(Assumptions!$F$10="Preferred",'Pref-Std'!CK8,IF(Assumptions!$F$10="Standard",'Pref-Std'!DR8,"ERROR")))*IF(Assumptions!$F$12="No Adjustment",1,VLOOKUP($AL9+BK$4-1,'Valuation Margin'!$A$5:$D$13,4))</f>
        <v>2.174728641045002</v>
      </c>
      <c r="BL9" s="49">
        <f>(1-VLOOKUP($AL9+BL$4-1,'Projection Scale G2 - F'!$A$25:$B$150,2,FALSE))^Assumptions!$F$6*'Base Rate'!BK9*IF(Assumptions!$F$8="No Adjustment",1,IF(Assumptions!$F$8="Married",'Marital Status'!CL8,IF(Assumptions!$F$8="Single",'Marital Status'!DS8,"ERROR")))*IF(Assumptions!$F$10="No Adjustment",1,IF(Assumptions!$F$10="Preferred",'Pref-Std'!CL8,IF(Assumptions!$F$10="Standard",'Pref-Std'!DS8,"ERROR")))*IF(Assumptions!$F$12="No Adjustment",1,VLOOKUP($AL9+BL$4-1,'Valuation Margin'!$A$5:$D$13,4))</f>
        <v>2.3793482410751801</v>
      </c>
      <c r="BM9" s="49">
        <f>(1-VLOOKUP($AL9+BM$4-1,'Projection Scale G2 - F'!$A$25:$B$150,2,FALSE))^Assumptions!$F$6*'Base Rate'!BL9*IF(Assumptions!$F$8="No Adjustment",1,IF(Assumptions!$F$8="Married",'Marital Status'!CM8,IF(Assumptions!$F$8="Single",'Marital Status'!DT8,"ERROR")))*IF(Assumptions!$F$10="No Adjustment",1,IF(Assumptions!$F$10="Preferred",'Pref-Std'!CM8,IF(Assumptions!$F$10="Standard",'Pref-Std'!DT8,"ERROR")))*IF(Assumptions!$F$12="No Adjustment",1,VLOOKUP($AL9+BM$4-1,'Valuation Margin'!$A$5:$D$13,4))</f>
        <v>2.5818555364716689</v>
      </c>
      <c r="BN9" s="49">
        <f>(1-VLOOKUP($AL9+BN$4-1,'Projection Scale G2 - F'!$A$25:$B$150,2,FALSE))^Assumptions!$F$6*'Base Rate'!BM9*IF(Assumptions!$F$8="No Adjustment",1,IF(Assumptions!$F$8="Married",'Marital Status'!CN8,IF(Assumptions!$F$8="Single",'Marital Status'!DU8,"ERROR")))*IF(Assumptions!$F$10="No Adjustment",1,IF(Assumptions!$F$10="Preferred",'Pref-Std'!CN8,IF(Assumptions!$F$10="Standard",'Pref-Std'!DU8,"ERROR")))*IF(Assumptions!$F$12="No Adjustment",1,VLOOKUP($AL9+BN$4-1,'Valuation Margin'!$A$5:$D$13,4))</f>
        <v>2.8169291829266623</v>
      </c>
      <c r="BO9" s="49">
        <f>(1-VLOOKUP($AL9+BO$4-1,'Projection Scale G2 - F'!$A$25:$B$150,2,FALSE))^Assumptions!$F$6*'Base Rate'!BN9*IF(Assumptions!$F$8="No Adjustment",1,IF(Assumptions!$F$8="Married",'Marital Status'!CO8,IF(Assumptions!$F$8="Single",'Marital Status'!DV8,"ERROR")))*IF(Assumptions!$F$10="No Adjustment",1,IF(Assumptions!$F$10="Preferred",'Pref-Std'!CO8,IF(Assumptions!$F$10="Standard",'Pref-Std'!DV8,"ERROR")))*IF(Assumptions!$F$12="No Adjustment",1,VLOOKUP($AL9+BO$4-1,'Valuation Margin'!$A$5:$D$13,4))</f>
        <v>3.0581688229796895</v>
      </c>
      <c r="BP9" s="50">
        <f>(1-VLOOKUP($AL9+BP$4-1,'Projection Scale G2 - F'!$A$25:$B$150,2,FALSE))^Assumptions!$F$6*'Base Rate'!BO9*IF(Assumptions!$F$8="No Adjustment",1,IF(Assumptions!$F$8="Married",'Marital Status'!CP8,IF(Assumptions!$F$8="Single",'Marital Status'!DW8,"ERROR")))*IF(Assumptions!$F$10="No Adjustment",1,IF(Assumptions!$F$10="Preferred",'Pref-Std'!CP8,IF(Assumptions!$F$10="Standard",'Pref-Std'!DW8,"ERROR")))*IF(Assumptions!$F$12="No Adjustment",1,VLOOKUP($AL9+BP$4-1,'Valuation Margin'!$A$5:$D$13,4))</f>
        <v>3.3280280502654254</v>
      </c>
      <c r="BQ9" s="50">
        <f>(1-VLOOKUP($BR9,'Projection Scale G2 - F'!$A$25:$B$150,2,FALSE))^Assumptions!$F$6*'Base Rate'!BP9*IF(Assumptions!$F$8="No Adjustment",1,IF(Assumptions!$F$8="Married",'Marital Status'!CQ8,IF(Assumptions!$F$8="Single",'Marital Status'!DX8,"ERROR")))*IF(Assumptions!$F$10="No Adjustment",1,IF(Assumptions!$F$10="Preferred",'Pref-Std'!CQ8,IF(Assumptions!$F$10="Standard",'Pref-Std'!DX8,"ERROR")))*IF(Assumptions!$F$12="No Adjustment",1,VLOOKUP($BR9,'Valuation Margin'!$A$5:$D$13,4))</f>
        <v>3.6161727513493456</v>
      </c>
      <c r="BR9" s="11">
        <f t="shared" si="6"/>
        <v>64</v>
      </c>
      <c r="BT9" s="58">
        <v>7.3980000000000001E-3</v>
      </c>
      <c r="BU9" s="59">
        <f t="shared" si="7"/>
        <v>0.48880410264251767</v>
      </c>
      <c r="BV9" s="59">
        <f t="shared" si="8"/>
        <v>0.66494878542855385</v>
      </c>
      <c r="BW9" s="57">
        <f t="shared" si="9"/>
        <v>0.38</v>
      </c>
    </row>
    <row r="10" spans="1:75" x14ac:dyDescent="0.3">
      <c r="A10" s="6">
        <f t="shared" si="2"/>
        <v>35</v>
      </c>
      <c r="B10" s="44">
        <f>(1-VLOOKUP($A10+B$4-1,'Projection Scale G2 - M'!$A$25:$B$150,2,FALSE))^Assumptions!$F$6*'Base Rate'!B10*IF(Assumptions!$F$8="No Adjustment",1,IF(Assumptions!$F$8="Married",'Marital Status'!BM9,IF(Assumptions!$F$8="Single",'Marital Status'!CT9,"ERROR")))*IF(Assumptions!$F$10="No Adjustment",1,IF(Assumptions!$F$10="Preferred",'Pref-Std'!BM9,IF(Assumptions!$F$10="Standard",'Pref-Std'!CT9,"ERROR")))*IF(Assumptions!$F$12="No Adjustment",1,VLOOKUP($A10+B$4-1,'Valuation Margin'!$A$5:$C$13,3))</f>
        <v>0.24308299302386016</v>
      </c>
      <c r="C10" s="45">
        <f>(1-VLOOKUP($A10+C$4-1,'Projection Scale G2 - M'!$A$25:$B$150,2,FALSE))^Assumptions!$F$6*'Base Rate'!C10*IF(Assumptions!$F$8="No Adjustment",1,IF(Assumptions!$F$8="Married",'Marital Status'!BN9,IF(Assumptions!$F$8="Single",'Marital Status'!CU9,"ERROR")))*IF(Assumptions!$F$10="No Adjustment",1,IF(Assumptions!$F$10="Preferred",'Pref-Std'!BN9,IF(Assumptions!$F$10="Standard",'Pref-Std'!CU9,"ERROR")))*IF(Assumptions!$F$12="No Adjustment",1,VLOOKUP($A10+C$4-1,'Valuation Margin'!$A$5:$C$13,3))</f>
        <v>0.29727717503948647</v>
      </c>
      <c r="D10" s="45">
        <f>(1-VLOOKUP($A10+D$4-1,'Projection Scale G2 - M'!$A$25:$B$150,2,FALSE))^Assumptions!$F$6*'Base Rate'!D10*IF(Assumptions!$F$8="No Adjustment",1,IF(Assumptions!$F$8="Married",'Marital Status'!BO9,IF(Assumptions!$F$8="Single",'Marital Status'!CV9,"ERROR")))*IF(Assumptions!$F$10="No Adjustment",1,IF(Assumptions!$F$10="Preferred",'Pref-Std'!BO9,IF(Assumptions!$F$10="Standard",'Pref-Std'!CV9,"ERROR")))*IF(Assumptions!$F$12="No Adjustment",1,VLOOKUP($A10+D$4-1,'Valuation Margin'!$A$5:$C$13,3))</f>
        <v>0.34075129345282484</v>
      </c>
      <c r="E10" s="45">
        <f>(1-VLOOKUP($A10+E$4-1,'Projection Scale G2 - M'!$A$25:$B$150,2,FALSE))^Assumptions!$F$6*'Base Rate'!E10*IF(Assumptions!$F$8="No Adjustment",1,IF(Assumptions!$F$8="Married",'Marital Status'!BP9,IF(Assumptions!$F$8="Single",'Marital Status'!CW9,"ERROR")))*IF(Assumptions!$F$10="No Adjustment",1,IF(Assumptions!$F$10="Preferred",'Pref-Std'!BP9,IF(Assumptions!$F$10="Standard",'Pref-Std'!CW9,"ERROR")))*IF(Assumptions!$F$12="No Adjustment",1,VLOOKUP($A10+E$4-1,'Valuation Margin'!$A$5:$C$13,3))</f>
        <v>0.38977942967770318</v>
      </c>
      <c r="F10" s="46">
        <f>(1-VLOOKUP($A10+F$4-1,'Projection Scale G2 - M'!$A$25:$B$150,2,FALSE))^Assumptions!$F$6*'Base Rate'!F10*IF(Assumptions!$F$8="No Adjustment",1,IF(Assumptions!$F$8="Married",'Marital Status'!BQ9,IF(Assumptions!$F$8="Single",'Marital Status'!CX9,"ERROR")))*IF(Assumptions!$F$10="No Adjustment",1,IF(Assumptions!$F$10="Preferred",'Pref-Std'!BQ9,IF(Assumptions!$F$10="Standard",'Pref-Std'!CX9,"ERROR")))*IF(Assumptions!$F$12="No Adjustment",1,VLOOKUP($A10+F$4-1,'Valuation Margin'!$A$5:$C$13,3))</f>
        <v>0.44560071057570216</v>
      </c>
      <c r="G10" s="45">
        <f>(1-VLOOKUP($A10+G$4-1,'Projection Scale G2 - M'!$A$25:$B$150,2,FALSE))^Assumptions!$F$6*'Base Rate'!G10*IF(Assumptions!$F$8="No Adjustment",1,IF(Assumptions!$F$8="Married",'Marital Status'!BR9,IF(Assumptions!$F$8="Single",'Marital Status'!CY9,"ERROR")))*IF(Assumptions!$F$10="No Adjustment",1,IF(Assumptions!$F$10="Preferred",'Pref-Std'!BR9,IF(Assumptions!$F$10="Standard",'Pref-Std'!CY9,"ERROR")))*IF(Assumptions!$F$12="No Adjustment",1,VLOOKUP($A10+G$4-1,'Valuation Margin'!$A$5:$C$13,3))</f>
        <v>0.50601732796401788</v>
      </c>
      <c r="H10" s="45">
        <f>(1-VLOOKUP($A10+H$4-1,'Projection Scale G2 - M'!$A$25:$B$150,2,FALSE))^Assumptions!$F$6*'Base Rate'!H10*IF(Assumptions!$F$8="No Adjustment",1,IF(Assumptions!$F$8="Married",'Marital Status'!BS9,IF(Assumptions!$F$8="Single",'Marital Status'!CZ9,"ERROR")))*IF(Assumptions!$F$10="No Adjustment",1,IF(Assumptions!$F$10="Preferred",'Pref-Std'!BS9,IF(Assumptions!$F$10="Standard",'Pref-Std'!CZ9,"ERROR")))*IF(Assumptions!$F$12="No Adjustment",1,VLOOKUP($A10+H$4-1,'Valuation Margin'!$A$5:$C$13,3))</f>
        <v>0.5721890882875873</v>
      </c>
      <c r="I10" s="45">
        <f>(1-VLOOKUP($A10+I$4-1,'Projection Scale G2 - M'!$A$25:$B$150,2,FALSE))^Assumptions!$F$6*'Base Rate'!I10*IF(Assumptions!$F$8="No Adjustment",1,IF(Assumptions!$F$8="Married",'Marital Status'!BT9,IF(Assumptions!$F$8="Single",'Marital Status'!DA9,"ERROR")))*IF(Assumptions!$F$10="No Adjustment",1,IF(Assumptions!$F$10="Preferred",'Pref-Std'!BT9,IF(Assumptions!$F$10="Standard",'Pref-Std'!DA9,"ERROR")))*IF(Assumptions!$F$12="No Adjustment",1,VLOOKUP($A10+I$4-1,'Valuation Margin'!$A$5:$C$13,3))</f>
        <v>0.63952502946039458</v>
      </c>
      <c r="J10" s="45">
        <f>(1-VLOOKUP($A10+J$4-1,'Projection Scale G2 - M'!$A$25:$B$150,2,FALSE))^Assumptions!$F$6*'Base Rate'!J10*IF(Assumptions!$F$8="No Adjustment",1,IF(Assumptions!$F$8="Married",'Marital Status'!BU9,IF(Assumptions!$F$8="Single",'Marital Status'!DB9,"ERROR")))*IF(Assumptions!$F$10="No Adjustment",1,IF(Assumptions!$F$10="Preferred",'Pref-Std'!BU9,IF(Assumptions!$F$10="Standard",'Pref-Std'!DB9,"ERROR")))*IF(Assumptions!$F$12="No Adjustment",1,VLOOKUP($A10+J$4-1,'Valuation Margin'!$A$5:$C$13,3))</f>
        <v>0.70806327650241152</v>
      </c>
      <c r="K10" s="46">
        <f>(1-VLOOKUP($A10+K$4-1,'Projection Scale G2 - M'!$A$25:$B$150,2,FALSE))^Assumptions!$F$6*'Base Rate'!K10*IF(Assumptions!$F$8="No Adjustment",1,IF(Assumptions!$F$8="Married",'Marital Status'!BV9,IF(Assumptions!$F$8="Single",'Marital Status'!DC9,"ERROR")))*IF(Assumptions!$F$10="No Adjustment",1,IF(Assumptions!$F$10="Preferred",'Pref-Std'!BV9,IF(Assumptions!$F$10="Standard",'Pref-Std'!DC9,"ERROR")))*IF(Assumptions!$F$12="No Adjustment",1,VLOOKUP($A10+K$4-1,'Valuation Margin'!$A$5:$C$13,3))</f>
        <v>0.77781031394214228</v>
      </c>
      <c r="L10" s="45">
        <f>(1-VLOOKUP($A10+L$4-1,'Projection Scale G2 - M'!$A$25:$B$150,2,FALSE))^Assumptions!$F$6*'Base Rate'!L10*IF(Assumptions!$F$8="No Adjustment",1,IF(Assumptions!$F$8="Married",'Marital Status'!BW9,IF(Assumptions!$F$8="Single",'Marital Status'!DD9,"ERROR")))*IF(Assumptions!$F$10="No Adjustment",1,IF(Assumptions!$F$10="Preferred",'Pref-Std'!BW9,IF(Assumptions!$F$10="Standard",'Pref-Std'!DD9,"ERROR")))*IF(Assumptions!$F$12="No Adjustment",1,VLOOKUP($A10+L$4-1,'Valuation Margin'!$A$5:$C$13,3))</f>
        <v>0.8487557538208621</v>
      </c>
      <c r="M10" s="45">
        <f>(1-VLOOKUP($A10+M$4-1,'Projection Scale G2 - M'!$A$25:$B$150,2,FALSE))^Assumptions!$F$6*'Base Rate'!M10*IF(Assumptions!$F$8="No Adjustment",1,IF(Assumptions!$F$8="Married",'Marital Status'!BX9,IF(Assumptions!$F$8="Single",'Marital Status'!DE9,"ERROR")))*IF(Assumptions!$F$10="No Adjustment",1,IF(Assumptions!$F$10="Preferred",'Pref-Std'!BX9,IF(Assumptions!$F$10="Standard",'Pref-Std'!DE9,"ERROR")))*IF(Assumptions!$F$12="No Adjustment",1,VLOOKUP($A10+M$4-1,'Valuation Margin'!$A$5:$C$13,3))</f>
        <v>0.93315854027300993</v>
      </c>
      <c r="N10" s="45">
        <f>(1-VLOOKUP($A10+N$4-1,'Projection Scale G2 - M'!$A$25:$B$150,2,FALSE))^Assumptions!$F$6*'Base Rate'!N10*IF(Assumptions!$F$8="No Adjustment",1,IF(Assumptions!$F$8="Married",'Marital Status'!BY9,IF(Assumptions!$F$8="Single",'Marital Status'!DF9,"ERROR")))*IF(Assumptions!$F$10="No Adjustment",1,IF(Assumptions!$F$10="Preferred",'Pref-Std'!BY9,IF(Assumptions!$F$10="Standard",'Pref-Std'!DF9,"ERROR")))*IF(Assumptions!$F$12="No Adjustment",1,VLOOKUP($A10+N$4-1,'Valuation Margin'!$A$5:$C$13,3))</f>
        <v>1.0256199945006865</v>
      </c>
      <c r="O10" s="45">
        <f>(1-VLOOKUP($A10+O$4-1,'Projection Scale G2 - M'!$A$25:$B$150,2,FALSE))^Assumptions!$F$6*'Base Rate'!O10*IF(Assumptions!$F$8="No Adjustment",1,IF(Assumptions!$F$8="Married",'Marital Status'!BZ9,IF(Assumptions!$F$8="Single",'Marital Status'!DG9,"ERROR")))*IF(Assumptions!$F$10="No Adjustment",1,IF(Assumptions!$F$10="Preferred",'Pref-Std'!BZ9,IF(Assumptions!$F$10="Standard",'Pref-Std'!DG9,"ERROR")))*IF(Assumptions!$F$12="No Adjustment",1,VLOOKUP($A10+O$4-1,'Valuation Margin'!$A$5:$C$13,3))</f>
        <v>1.1200638084872652</v>
      </c>
      <c r="P10" s="46">
        <f>(1-VLOOKUP($A10+P$4-1,'Projection Scale G2 - M'!$A$25:$B$150,2,FALSE))^Assumptions!$F$6*'Base Rate'!P10*IF(Assumptions!$F$8="No Adjustment",1,IF(Assumptions!$F$8="Married",'Marital Status'!CA9,IF(Assumptions!$F$8="Single",'Marital Status'!DH9,"ERROR")))*IF(Assumptions!$F$10="No Adjustment",1,IF(Assumptions!$F$10="Preferred",'Pref-Std'!CA9,IF(Assumptions!$F$10="Standard",'Pref-Std'!DH9,"ERROR")))*IF(Assumptions!$F$12="No Adjustment",1,VLOOKUP($A10+P$4-1,'Valuation Margin'!$A$5:$C$13,3))</f>
        <v>1.2295517547028167</v>
      </c>
      <c r="Q10" s="45">
        <f>(1-VLOOKUP($A10+Q$4-1,'Projection Scale G2 - M'!$A$25:$B$150,2,FALSE))^Assumptions!$F$6*'Base Rate'!Q10*IF(Assumptions!$F$8="No Adjustment",1,IF(Assumptions!$F$8="Married",'Marital Status'!CB9,IF(Assumptions!$F$8="Single",'Marital Status'!DI9,"ERROR")))*IF(Assumptions!$F$10="No Adjustment",1,IF(Assumptions!$F$10="Preferred",'Pref-Std'!CB9,IF(Assumptions!$F$10="Standard",'Pref-Std'!DI9,"ERROR")))*IF(Assumptions!$F$12="No Adjustment",1,VLOOKUP($A10+Q$4-1,'Valuation Margin'!$A$5:$C$13,3))</f>
        <v>1.3547948541818589</v>
      </c>
      <c r="R10" s="45">
        <f>(1-VLOOKUP($A10+R$4-1,'Projection Scale G2 - M'!$A$25:$B$150,2,FALSE))^Assumptions!$F$6*'Base Rate'!R10*IF(Assumptions!$F$8="No Adjustment",1,IF(Assumptions!$F$8="Married",'Marital Status'!CC9,IF(Assumptions!$F$8="Single",'Marital Status'!DJ9,"ERROR")))*IF(Assumptions!$F$10="No Adjustment",1,IF(Assumptions!$F$10="Preferred",'Pref-Std'!CC9,IF(Assumptions!$F$10="Standard",'Pref-Std'!DJ9,"ERROR")))*IF(Assumptions!$F$12="No Adjustment",1,VLOOKUP($A10+R$4-1,'Valuation Margin'!$A$5:$C$13,3))</f>
        <v>1.5099723202040585</v>
      </c>
      <c r="S10" s="45">
        <f>(1-VLOOKUP($A10+S$4-1,'Projection Scale G2 - M'!$A$25:$B$150,2,FALSE))^Assumptions!$F$6*'Base Rate'!S10*IF(Assumptions!$F$8="No Adjustment",1,IF(Assumptions!$F$8="Married",'Marital Status'!CD9,IF(Assumptions!$F$8="Single",'Marital Status'!DK9,"ERROR")))*IF(Assumptions!$F$10="No Adjustment",1,IF(Assumptions!$F$10="Preferred",'Pref-Std'!CD9,IF(Assumptions!$F$10="Standard",'Pref-Std'!DK9,"ERROR")))*IF(Assumptions!$F$12="No Adjustment",1,VLOOKUP($A10+S$4-1,'Valuation Margin'!$A$5:$C$13,3))</f>
        <v>1.7114249823802696</v>
      </c>
      <c r="T10" s="45">
        <f>(1-VLOOKUP($A10+T$4-1,'Projection Scale G2 - M'!$A$25:$B$150,2,FALSE))^Assumptions!$F$6*'Base Rate'!T10*IF(Assumptions!$F$8="No Adjustment",1,IF(Assumptions!$F$8="Married",'Marital Status'!CE9,IF(Assumptions!$F$8="Single",'Marital Status'!DL9,"ERROR")))*IF(Assumptions!$F$10="No Adjustment",1,IF(Assumptions!$F$10="Preferred",'Pref-Std'!CE9,IF(Assumptions!$F$10="Standard",'Pref-Std'!DL9,"ERROR")))*IF(Assumptions!$F$12="No Adjustment",1,VLOOKUP($A10+T$4-1,'Valuation Margin'!$A$5:$C$13,3))</f>
        <v>1.925371340758651</v>
      </c>
      <c r="U10" s="46">
        <f>(1-VLOOKUP($A10+U$4-1,'Projection Scale G2 - M'!$A$25:$B$150,2,FALSE))^Assumptions!$F$6*'Base Rate'!U10*IF(Assumptions!$F$8="No Adjustment",1,IF(Assumptions!$F$8="Married",'Marital Status'!CF9,IF(Assumptions!$F$8="Single",'Marital Status'!DM9,"ERROR")))*IF(Assumptions!$F$10="No Adjustment",1,IF(Assumptions!$F$10="Preferred",'Pref-Std'!CF9,IF(Assumptions!$F$10="Standard",'Pref-Std'!DM9,"ERROR")))*IF(Assumptions!$F$12="No Adjustment",1,VLOOKUP($A10+U$4-1,'Valuation Margin'!$A$5:$C$13,3))</f>
        <v>2.1869250530025335</v>
      </c>
      <c r="V10" s="45">
        <f>(1-VLOOKUP($A10+V$4-1,'Projection Scale G2 - M'!$A$25:$B$150,2,FALSE))^Assumptions!$F$6*'Base Rate'!V10*IF(Assumptions!$F$8="No Adjustment",1,IF(Assumptions!$F$8="Married",'Marital Status'!CG9,IF(Assumptions!$F$8="Single",'Marital Status'!DN9,"ERROR")))*IF(Assumptions!$F$10="No Adjustment",1,IF(Assumptions!$F$10="Preferred",'Pref-Std'!CG9,IF(Assumptions!$F$10="Standard",'Pref-Std'!DN9,"ERROR")))*IF(Assumptions!$F$12="No Adjustment",1,VLOOKUP($A10+V$4-1,'Valuation Margin'!$A$5:$C$13,3))</f>
        <v>2.4594929351050143</v>
      </c>
      <c r="W10" s="45">
        <f>(1-VLOOKUP($A10+W$4-1,'Projection Scale G2 - M'!$A$25:$B$150,2,FALSE))^Assumptions!$F$6*'Base Rate'!W10*IF(Assumptions!$F$8="No Adjustment",1,IF(Assumptions!$F$8="Married",'Marital Status'!CH9,IF(Assumptions!$F$8="Single",'Marital Status'!DO9,"ERROR")))*IF(Assumptions!$F$10="No Adjustment",1,IF(Assumptions!$F$10="Preferred",'Pref-Std'!CH9,IF(Assumptions!$F$10="Standard",'Pref-Std'!DO9,"ERROR")))*IF(Assumptions!$F$12="No Adjustment",1,VLOOKUP($A10+W$4-1,'Valuation Margin'!$A$5:$C$13,3))</f>
        <v>2.7368417270861847</v>
      </c>
      <c r="X10" s="45">
        <f>(1-VLOOKUP($A10+X$4-1,'Projection Scale G2 - M'!$A$25:$B$150,2,FALSE))^Assumptions!$F$6*'Base Rate'!X10*IF(Assumptions!$F$8="No Adjustment",1,IF(Assumptions!$F$8="Married",'Marital Status'!CI9,IF(Assumptions!$F$8="Single",'Marital Status'!DP9,"ERROR")))*IF(Assumptions!$F$10="No Adjustment",1,IF(Assumptions!$F$10="Preferred",'Pref-Std'!CI9,IF(Assumptions!$F$10="Standard",'Pref-Std'!DP9,"ERROR")))*IF(Assumptions!$F$12="No Adjustment",1,VLOOKUP($A10+X$4-1,'Valuation Margin'!$A$5:$C$13,3))</f>
        <v>2.9996144685156407</v>
      </c>
      <c r="Y10" s="45">
        <f>(1-VLOOKUP($A10+Y$4-1,'Projection Scale G2 - M'!$A$25:$B$150,2,FALSE))^Assumptions!$F$6*'Base Rate'!Y10*IF(Assumptions!$F$8="No Adjustment",1,IF(Assumptions!$F$8="Married",'Marital Status'!CJ9,IF(Assumptions!$F$8="Single",'Marital Status'!DQ9,"ERROR")))*IF(Assumptions!$F$10="No Adjustment",1,IF(Assumptions!$F$10="Preferred",'Pref-Std'!CJ9,IF(Assumptions!$F$10="Standard",'Pref-Std'!DQ9,"ERROR")))*IF(Assumptions!$F$12="No Adjustment",1,VLOOKUP($A10+Y$4-1,'Valuation Margin'!$A$5:$C$13,3))</f>
        <v>3.3192598983565857</v>
      </c>
      <c r="Z10" s="46">
        <f>(1-VLOOKUP($A10+Z$4-1,'Projection Scale G2 - M'!$A$25:$B$150,2,FALSE))^Assumptions!$F$6*'Base Rate'!Z10*IF(Assumptions!$F$8="No Adjustment",1,IF(Assumptions!$F$8="Married",'Marital Status'!CK9,IF(Assumptions!$F$8="Single",'Marital Status'!DR9,"ERROR")))*IF(Assumptions!$F$10="No Adjustment",1,IF(Assumptions!$F$10="Preferred",'Pref-Std'!CK9,IF(Assumptions!$F$10="Standard",'Pref-Std'!DR9,"ERROR")))*IF(Assumptions!$F$12="No Adjustment",1,VLOOKUP($A10+Z$4-1,'Valuation Margin'!$A$5:$C$13,3))</f>
        <v>3.6243666426375376</v>
      </c>
      <c r="AA10" s="45">
        <f>(1-VLOOKUP($A10+AA$4-1,'Projection Scale G2 - M'!$A$25:$B$150,2,FALSE))^Assumptions!$F$6*'Base Rate'!AA10*IF(Assumptions!$F$8="No Adjustment",1,IF(Assumptions!$F$8="Married",'Marital Status'!CL9,IF(Assumptions!$F$8="Single",'Marital Status'!DS9,"ERROR")))*IF(Assumptions!$F$10="No Adjustment",1,IF(Assumptions!$F$10="Preferred",'Pref-Std'!CL9,IF(Assumptions!$F$10="Standard",'Pref-Std'!DS9,"ERROR")))*IF(Assumptions!$F$12="No Adjustment",1,VLOOKUP($A10+AA$4-1,'Valuation Margin'!$A$5:$C$13,3))</f>
        <v>4.0080022329657012</v>
      </c>
      <c r="AB10" s="45">
        <f>(1-VLOOKUP($A10+AB$4-1,'Projection Scale G2 - M'!$A$25:$B$150,2,FALSE))^Assumptions!$F$6*'Base Rate'!AB10*IF(Assumptions!$F$8="No Adjustment",1,IF(Assumptions!$F$8="Married",'Marital Status'!CM9,IF(Assumptions!$F$8="Single",'Marital Status'!DT9,"ERROR")))*IF(Assumptions!$F$10="No Adjustment",1,IF(Assumptions!$F$10="Preferred",'Pref-Std'!CM9,IF(Assumptions!$F$10="Standard",'Pref-Std'!DT9,"ERROR")))*IF(Assumptions!$F$12="No Adjustment",1,VLOOKUP($A10+AB$4-1,'Valuation Margin'!$A$5:$C$13,3))</f>
        <v>4.3297211014291905</v>
      </c>
      <c r="AC10" s="45">
        <f>(1-VLOOKUP($A10+AC$4-1,'Projection Scale G2 - M'!$A$25:$B$150,2,FALSE))^Assumptions!$F$6*'Base Rate'!AC10*IF(Assumptions!$F$8="No Adjustment",1,IF(Assumptions!$F$8="Married",'Marital Status'!CN9,IF(Assumptions!$F$8="Single",'Marital Status'!DU9,"ERROR")))*IF(Assumptions!$F$10="No Adjustment",1,IF(Assumptions!$F$10="Preferred",'Pref-Std'!CN9,IF(Assumptions!$F$10="Standard",'Pref-Std'!DU9,"ERROR")))*IF(Assumptions!$F$12="No Adjustment",1,VLOOKUP($A10+AC$4-1,'Valuation Margin'!$A$5:$C$13,3))</f>
        <v>4.6537415318693629</v>
      </c>
      <c r="AD10" s="45">
        <f>(1-VLOOKUP($A10+AD$4-1,'Projection Scale G2 - M'!$A$25:$B$150,2,FALSE))^Assumptions!$F$6*'Base Rate'!AD10*IF(Assumptions!$F$8="No Adjustment",1,IF(Assumptions!$F$8="Married",'Marital Status'!CO9,IF(Assumptions!$F$8="Single",'Marital Status'!DV9,"ERROR")))*IF(Assumptions!$F$10="No Adjustment",1,IF(Assumptions!$F$10="Preferred",'Pref-Std'!CO9,IF(Assumptions!$F$10="Standard",'Pref-Std'!DV9,"ERROR")))*IF(Assumptions!$F$12="No Adjustment",1,VLOOKUP($A10+AD$4-1,'Valuation Margin'!$A$5:$C$13,3))</f>
        <v>4.9864654169919849</v>
      </c>
      <c r="AE10" s="46">
        <f>(1-VLOOKUP($A10+AE$4-1,'Projection Scale G2 - M'!$A$25:$B$150,2,FALSE))^Assumptions!$F$6*'Base Rate'!AE10*IF(Assumptions!$F$8="No Adjustment",1,IF(Assumptions!$F$8="Married",'Marital Status'!CP9,IF(Assumptions!$F$8="Single",'Marital Status'!DW9,"ERROR")))*IF(Assumptions!$F$10="No Adjustment",1,IF(Assumptions!$F$10="Preferred",'Pref-Std'!CP9,IF(Assumptions!$F$10="Standard",'Pref-Std'!DW9,"ERROR")))*IF(Assumptions!$F$12="No Adjustment",1,VLOOKUP($A10+AE$4-1,'Valuation Margin'!$A$5:$C$13,3))</f>
        <v>5.3337582697121899</v>
      </c>
      <c r="AF10" s="46">
        <f>(1-VLOOKUP($AG10,'Projection Scale G2 - M'!$A$25:$B$150,2,FALSE))^Assumptions!$F$6*'Base Rate'!AF10*IF(Assumptions!$F$8="No Adjustment",1,IF(Assumptions!$F$8="Married",'Marital Status'!CQ9,IF(Assumptions!$F$8="Single",'Marital Status'!DX9,"ERROR")))*IF(Assumptions!$F$10="No Adjustment",1,IF(Assumptions!$F$10="Preferred",'Pref-Std'!CQ9,IF(Assumptions!$F$10="Standard",'Pref-Std'!DX9,"ERROR")))*IF(Assumptions!$F$12="No Adjustment",1,VLOOKUP($AG10,'Valuation Margin'!$A$5:$C$13,3))</f>
        <v>5.7313757987117322</v>
      </c>
      <c r="AG10" s="6">
        <f t="shared" si="3"/>
        <v>65</v>
      </c>
      <c r="AI10" s="58">
        <v>6.1460000000000004E-3</v>
      </c>
      <c r="AJ10" s="59">
        <f t="shared" si="4"/>
        <v>0.93253755267031113</v>
      </c>
      <c r="AL10" s="6">
        <f t="shared" si="5"/>
        <v>35</v>
      </c>
      <c r="AM10" s="44">
        <f>(1-VLOOKUP($AL10+AM$4-1,'Projection Scale G2 - F'!$A$25:$B$150,2,FALSE))^Assumptions!$F$6*'Base Rate'!AL10*IF(Assumptions!$F$8="No Adjustment",1,IF(Assumptions!$F$8="Married",'Marital Status'!BM9,IF(Assumptions!$F$8="Single",'Marital Status'!CT9,"ERROR")))*IF(Assumptions!$F$10="No Adjustment",1,IF(Assumptions!$F$10="Preferred",'Pref-Std'!BM9,IF(Assumptions!$F$10="Standard",'Pref-Std'!CT9,"ERROR")))*IF(Assumptions!$F$12="No Adjustment",1,VLOOKUP($AL10+AM$4-1,'Valuation Margin'!$A$5:$D$13,4))</f>
        <v>0.13623332576062494</v>
      </c>
      <c r="AN10" s="45">
        <f>(1-VLOOKUP($AL10+AN$4-1,'Projection Scale G2 - F'!$A$25:$B$150,2,FALSE))^Assumptions!$F$6*'Base Rate'!AM10*IF(Assumptions!$F$8="No Adjustment",1,IF(Assumptions!$F$8="Married",'Marital Status'!BN9,IF(Assumptions!$F$8="Single",'Marital Status'!CU9,"ERROR")))*IF(Assumptions!$F$10="No Adjustment",1,IF(Assumptions!$F$10="Preferred",'Pref-Std'!BN9,IF(Assumptions!$F$10="Standard",'Pref-Std'!CU9,"ERROR")))*IF(Assumptions!$F$12="No Adjustment",1,VLOOKUP($AL10+AN$4-1,'Valuation Margin'!$A$5:$D$13,4))</f>
        <v>0.17705437355567705</v>
      </c>
      <c r="AO10" s="45">
        <f>(1-VLOOKUP($AL10+AO$4-1,'Projection Scale G2 - F'!$A$25:$B$150,2,FALSE))^Assumptions!$F$6*'Base Rate'!AN10*IF(Assumptions!$F$8="No Adjustment",1,IF(Assumptions!$F$8="Married",'Marital Status'!BO9,IF(Assumptions!$F$8="Single",'Marital Status'!CV9,"ERROR")))*IF(Assumptions!$F$10="No Adjustment",1,IF(Assumptions!$F$10="Preferred",'Pref-Std'!BO9,IF(Assumptions!$F$10="Standard",'Pref-Std'!CV9,"ERROR")))*IF(Assumptions!$F$12="No Adjustment",1,VLOOKUP($AL10+AO$4-1,'Valuation Margin'!$A$5:$D$13,4))</f>
        <v>0.21722501706941927</v>
      </c>
      <c r="AP10" s="45">
        <f>(1-VLOOKUP($AL10+AP$4-1,'Projection Scale G2 - F'!$A$25:$B$150,2,FALSE))^Assumptions!$F$6*'Base Rate'!AO10*IF(Assumptions!$F$8="No Adjustment",1,IF(Assumptions!$F$8="Married",'Marital Status'!BP9,IF(Assumptions!$F$8="Single",'Marital Status'!CW9,"ERROR")))*IF(Assumptions!$F$10="No Adjustment",1,IF(Assumptions!$F$10="Preferred",'Pref-Std'!BP9,IF(Assumptions!$F$10="Standard",'Pref-Std'!CW9,"ERROR")))*IF(Assumptions!$F$12="No Adjustment",1,VLOOKUP($AL10+AP$4-1,'Valuation Margin'!$A$5:$D$13,4))</f>
        <v>0.25529630358448441</v>
      </c>
      <c r="AQ10" s="46">
        <f>(1-VLOOKUP($AL10+AQ$4-1,'Projection Scale G2 - F'!$A$25:$B$150,2,FALSE))^Assumptions!$F$6*'Base Rate'!AP10*IF(Assumptions!$F$8="No Adjustment",1,IF(Assumptions!$F$8="Married",'Marital Status'!BQ9,IF(Assumptions!$F$8="Single",'Marital Status'!CX9,"ERROR")))*IF(Assumptions!$F$10="No Adjustment",1,IF(Assumptions!$F$10="Preferred",'Pref-Std'!BQ9,IF(Assumptions!$F$10="Standard",'Pref-Std'!CX9,"ERROR")))*IF(Assumptions!$F$12="No Adjustment",1,VLOOKUP($AL10+AQ$4-1,'Valuation Margin'!$A$5:$D$13,4))</f>
        <v>0.30171480381571392</v>
      </c>
      <c r="AR10" s="45">
        <f>(1-VLOOKUP($AL10+AR$4-1,'Projection Scale G2 - F'!$A$25:$B$150,2,FALSE))^Assumptions!$F$6*'Base Rate'!AQ10*IF(Assumptions!$F$8="No Adjustment",1,IF(Assumptions!$F$8="Married",'Marital Status'!BR9,IF(Assumptions!$F$8="Single",'Marital Status'!CY9,"ERROR")))*IF(Assumptions!$F$10="No Adjustment",1,IF(Assumptions!$F$10="Preferred",'Pref-Std'!BR9,IF(Assumptions!$F$10="Standard",'Pref-Std'!CY9,"ERROR")))*IF(Assumptions!$F$12="No Adjustment",1,VLOOKUP($AL10+AR$4-1,'Valuation Margin'!$A$5:$D$13,4))</f>
        <v>0.34901514293000041</v>
      </c>
      <c r="AS10" s="45">
        <f>(1-VLOOKUP($AL10+AS$4-1,'Projection Scale G2 - F'!$A$25:$B$150,2,FALSE))^Assumptions!$F$6*'Base Rate'!AR10*IF(Assumptions!$F$8="No Adjustment",1,IF(Assumptions!$F$8="Married",'Marital Status'!BS9,IF(Assumptions!$F$8="Single",'Marital Status'!CZ9,"ERROR")))*IF(Assumptions!$F$10="No Adjustment",1,IF(Assumptions!$F$10="Preferred",'Pref-Std'!BS9,IF(Assumptions!$F$10="Standard",'Pref-Std'!CZ9,"ERROR")))*IF(Assumptions!$F$12="No Adjustment",1,VLOOKUP($AL10+AS$4-1,'Valuation Margin'!$A$5:$D$13,4))</f>
        <v>0.40240578821224604</v>
      </c>
      <c r="AT10" s="45">
        <f>(1-VLOOKUP($AL10+AT$4-1,'Projection Scale G2 - F'!$A$25:$B$150,2,FALSE))^Assumptions!$F$6*'Base Rate'!AS10*IF(Assumptions!$F$8="No Adjustment",1,IF(Assumptions!$F$8="Married",'Marital Status'!BT9,IF(Assumptions!$F$8="Single",'Marital Status'!DA9,"ERROR")))*IF(Assumptions!$F$10="No Adjustment",1,IF(Assumptions!$F$10="Preferred",'Pref-Std'!BT9,IF(Assumptions!$F$10="Standard",'Pref-Std'!DA9,"ERROR")))*IF(Assumptions!$F$12="No Adjustment",1,VLOOKUP($AL10+AT$4-1,'Valuation Margin'!$A$5:$D$13,4))</f>
        <v>0.45196225099971149</v>
      </c>
      <c r="AU10" s="45">
        <f>(1-VLOOKUP($AL10+AU$4-1,'Projection Scale G2 - F'!$A$25:$B$150,2,FALSE))^Assumptions!$F$6*'Base Rate'!AT10*IF(Assumptions!$F$8="No Adjustment",1,IF(Assumptions!$F$8="Married",'Marital Status'!BU9,IF(Assumptions!$F$8="Single",'Marital Status'!DB9,"ERROR")))*IF(Assumptions!$F$10="No Adjustment",1,IF(Assumptions!$F$10="Preferred",'Pref-Std'!BU9,IF(Assumptions!$F$10="Standard",'Pref-Std'!DB9,"ERROR")))*IF(Assumptions!$F$12="No Adjustment",1,VLOOKUP($AL10+AU$4-1,'Valuation Margin'!$A$5:$D$13,4))</f>
        <v>0.49701875936311929</v>
      </c>
      <c r="AV10" s="46">
        <f>(1-VLOOKUP($AL10+AV$4-1,'Projection Scale G2 - F'!$A$25:$B$150,2,FALSE))^Assumptions!$F$6*'Base Rate'!AU10*IF(Assumptions!$F$8="No Adjustment",1,IF(Assumptions!$F$8="Married",'Marital Status'!BV9,IF(Assumptions!$F$8="Single",'Marital Status'!DC9,"ERROR")))*IF(Assumptions!$F$10="No Adjustment",1,IF(Assumptions!$F$10="Preferred",'Pref-Std'!BV9,IF(Assumptions!$F$10="Standard",'Pref-Std'!DC9,"ERROR")))*IF(Assumptions!$F$12="No Adjustment",1,VLOOKUP($AL10+AV$4-1,'Valuation Margin'!$A$5:$D$13,4))</f>
        <v>0.54270803344464902</v>
      </c>
      <c r="AW10" s="45">
        <f>(1-VLOOKUP($AL10+AW$4-1,'Projection Scale G2 - F'!$A$25:$B$150,2,FALSE))^Assumptions!$F$6*'Base Rate'!AV10*IF(Assumptions!$F$8="No Adjustment",1,IF(Assumptions!$F$8="Married",'Marital Status'!BW9,IF(Assumptions!$F$8="Single",'Marital Status'!DD9,"ERROR")))*IF(Assumptions!$F$10="No Adjustment",1,IF(Assumptions!$F$10="Preferred",'Pref-Std'!BW9,IF(Assumptions!$F$10="Standard",'Pref-Std'!DD9,"ERROR")))*IF(Assumptions!$F$12="No Adjustment",1,VLOOKUP($AL10+AW$4-1,'Valuation Margin'!$A$5:$D$13,4))</f>
        <v>0.58904924771198086</v>
      </c>
      <c r="AX10" s="45">
        <f>(1-VLOOKUP($AL10+AX$4-1,'Projection Scale G2 - F'!$A$25:$B$150,2,FALSE))^Assumptions!$F$6*'Base Rate'!AW10*IF(Assumptions!$F$8="No Adjustment",1,IF(Assumptions!$F$8="Married",'Marital Status'!BX9,IF(Assumptions!$F$8="Single",'Marital Status'!DE9,"ERROR")))*IF(Assumptions!$F$10="No Adjustment",1,IF(Assumptions!$F$10="Preferred",'Pref-Std'!BX9,IF(Assumptions!$F$10="Standard",'Pref-Std'!DE9,"ERROR")))*IF(Assumptions!$F$12="No Adjustment",1,VLOOKUP($AL10+AX$4-1,'Valuation Margin'!$A$5:$D$13,4))</f>
        <v>0.64816490522642234</v>
      </c>
      <c r="AY10" s="45">
        <f>(1-VLOOKUP($AL10+AY$4-1,'Projection Scale G2 - F'!$A$25:$B$150,2,FALSE))^Assumptions!$F$6*'Base Rate'!AX10*IF(Assumptions!$F$8="No Adjustment",1,IF(Assumptions!$F$8="Married",'Marital Status'!BY9,IF(Assumptions!$F$8="Single",'Marital Status'!DF9,"ERROR")))*IF(Assumptions!$F$10="No Adjustment",1,IF(Assumptions!$F$10="Preferred",'Pref-Std'!BY9,IF(Assumptions!$F$10="Standard",'Pref-Std'!DF9,"ERROR")))*IF(Assumptions!$F$12="No Adjustment",1,VLOOKUP($AL10+AY$4-1,'Valuation Margin'!$A$5:$D$13,4))</f>
        <v>0.71478694284833943</v>
      </c>
      <c r="AZ10" s="45">
        <f>(1-VLOOKUP($AL10+AZ$4-1,'Projection Scale G2 - F'!$A$25:$B$150,2,FALSE))^Assumptions!$F$6*'Base Rate'!AY10*IF(Assumptions!$F$8="No Adjustment",1,IF(Assumptions!$F$8="Married",'Marital Status'!BZ9,IF(Assumptions!$F$8="Single",'Marital Status'!DG9,"ERROR")))*IF(Assumptions!$F$10="No Adjustment",1,IF(Assumptions!$F$10="Preferred",'Pref-Std'!BZ9,IF(Assumptions!$F$10="Standard",'Pref-Std'!DG9,"ERROR")))*IF(Assumptions!$F$12="No Adjustment",1,VLOOKUP($AL10+AZ$4-1,'Valuation Margin'!$A$5:$D$13,4))</f>
        <v>0.79567754448434602</v>
      </c>
      <c r="BA10" s="46">
        <f>(1-VLOOKUP($AL10+BA$4-1,'Projection Scale G2 - F'!$A$25:$B$150,2,FALSE))^Assumptions!$F$6*'Base Rate'!AZ10*IF(Assumptions!$F$8="No Adjustment",1,IF(Assumptions!$F$8="Married",'Marital Status'!CA9,IF(Assumptions!$F$8="Single",'Marital Status'!DH9,"ERROR")))*IF(Assumptions!$F$10="No Adjustment",1,IF(Assumptions!$F$10="Preferred",'Pref-Std'!CA9,IF(Assumptions!$F$10="Standard",'Pref-Std'!DH9,"ERROR")))*IF(Assumptions!$F$12="No Adjustment",1,VLOOKUP($AL10+BA$4-1,'Valuation Margin'!$A$5:$D$13,4))</f>
        <v>0.89813212120835217</v>
      </c>
      <c r="BB10" s="45">
        <f>(1-VLOOKUP($AL10+BB$4-1,'Projection Scale G2 - F'!$A$25:$B$150,2,FALSE))^Assumptions!$F$6*'Base Rate'!BA10*IF(Assumptions!$F$8="No Adjustment",1,IF(Assumptions!$F$8="Married",'Marital Status'!CB9,IF(Assumptions!$F$8="Single",'Marital Status'!DI9,"ERROR")))*IF(Assumptions!$F$10="No Adjustment",1,IF(Assumptions!$F$10="Preferred",'Pref-Std'!CB9,IF(Assumptions!$F$10="Standard",'Pref-Std'!DI9,"ERROR")))*IF(Assumptions!$F$12="No Adjustment",1,VLOOKUP($AL10+BB$4-1,'Valuation Margin'!$A$5:$D$13,4))</f>
        <v>1.0033446643083472</v>
      </c>
      <c r="BC10" s="45">
        <f>(1-VLOOKUP($AL10+BC$4-1,'Projection Scale G2 - F'!$A$25:$B$150,2,FALSE))^Assumptions!$F$6*'Base Rate'!BB10*IF(Assumptions!$F$8="No Adjustment",1,IF(Assumptions!$F$8="Married",'Marital Status'!CC9,IF(Assumptions!$F$8="Single",'Marital Status'!DJ9,"ERROR")))*IF(Assumptions!$F$10="No Adjustment",1,IF(Assumptions!$F$10="Preferred",'Pref-Std'!CC9,IF(Assumptions!$F$10="Standard",'Pref-Std'!DJ9,"ERROR")))*IF(Assumptions!$F$12="No Adjustment",1,VLOOKUP($AL10+BC$4-1,'Valuation Margin'!$A$5:$D$13,4))</f>
        <v>1.1458995075188279</v>
      </c>
      <c r="BD10" s="45">
        <f>(1-VLOOKUP($AL10+BD$4-1,'Projection Scale G2 - F'!$A$25:$B$150,2,FALSE))^Assumptions!$F$6*'Base Rate'!BC10*IF(Assumptions!$F$8="No Adjustment",1,IF(Assumptions!$F$8="Married",'Marital Status'!CD9,IF(Assumptions!$F$8="Single",'Marital Status'!DK9,"ERROR")))*IF(Assumptions!$F$10="No Adjustment",1,IF(Assumptions!$F$10="Preferred",'Pref-Std'!CD9,IF(Assumptions!$F$10="Standard",'Pref-Std'!DK9,"ERROR")))*IF(Assumptions!$F$12="No Adjustment",1,VLOOKUP($AL10+BD$4-1,'Valuation Margin'!$A$5:$D$13,4))</f>
        <v>1.2683960031829238</v>
      </c>
      <c r="BE10" s="45">
        <f>(1-VLOOKUP($AL10+BE$4-1,'Projection Scale G2 - F'!$A$25:$B$150,2,FALSE))^Assumptions!$F$6*'Base Rate'!BD10*IF(Assumptions!$F$8="No Adjustment",1,IF(Assumptions!$F$8="Married",'Marital Status'!CE9,IF(Assumptions!$F$8="Single",'Marital Status'!DL9,"ERROR")))*IF(Assumptions!$F$10="No Adjustment",1,IF(Assumptions!$F$10="Preferred",'Pref-Std'!CE9,IF(Assumptions!$F$10="Standard",'Pref-Std'!DL9,"ERROR")))*IF(Assumptions!$F$12="No Adjustment",1,VLOOKUP($AL10+BE$4-1,'Valuation Margin'!$A$5:$D$13,4))</f>
        <v>1.4034872545187906</v>
      </c>
      <c r="BF10" s="46">
        <f>(1-VLOOKUP($AL10+BF$4-1,'Projection Scale G2 - F'!$A$25:$B$150,2,FALSE))^Assumptions!$F$6*'Base Rate'!BE10*IF(Assumptions!$F$8="No Adjustment",1,IF(Assumptions!$F$8="Married",'Marital Status'!CF9,IF(Assumptions!$F$8="Single",'Marital Status'!DM9,"ERROR")))*IF(Assumptions!$F$10="No Adjustment",1,IF(Assumptions!$F$10="Preferred",'Pref-Std'!CF9,IF(Assumptions!$F$10="Standard",'Pref-Std'!DM9,"ERROR")))*IF(Assumptions!$F$12="No Adjustment",1,VLOOKUP($AL10+BF$4-1,'Valuation Margin'!$A$5:$D$13,4))</f>
        <v>1.5376679003350986</v>
      </c>
      <c r="BG10" s="45">
        <f>(1-VLOOKUP($AL10+BG$4-1,'Projection Scale G2 - F'!$A$25:$B$150,2,FALSE))^Assumptions!$F$6*'Base Rate'!BF10*IF(Assumptions!$F$8="No Adjustment",1,IF(Assumptions!$F$8="Married",'Marital Status'!CG9,IF(Assumptions!$F$8="Single",'Marital Status'!DN9,"ERROR")))*IF(Assumptions!$F$10="No Adjustment",1,IF(Assumptions!$F$10="Preferred",'Pref-Std'!CG9,IF(Assumptions!$F$10="Standard",'Pref-Std'!DN9,"ERROR")))*IF(Assumptions!$F$12="No Adjustment",1,VLOOKUP($AL10+BG$4-1,'Valuation Margin'!$A$5:$D$13,4))</f>
        <v>1.659589557552098</v>
      </c>
      <c r="BH10" s="45">
        <f>(1-VLOOKUP($AL10+BH$4-1,'Projection Scale G2 - F'!$A$25:$B$150,2,FALSE))^Assumptions!$F$6*'Base Rate'!BG10*IF(Assumptions!$F$8="No Adjustment",1,IF(Assumptions!$F$8="Married",'Marital Status'!CH9,IF(Assumptions!$F$8="Single",'Marital Status'!DO9,"ERROR")))*IF(Assumptions!$F$10="No Adjustment",1,IF(Assumptions!$F$10="Preferred",'Pref-Std'!CH9,IF(Assumptions!$F$10="Standard",'Pref-Std'!DO9,"ERROR")))*IF(Assumptions!$F$12="No Adjustment",1,VLOOKUP($AL10+BH$4-1,'Valuation Margin'!$A$5:$D$13,4))</f>
        <v>1.7982994059553377</v>
      </c>
      <c r="BI10" s="45">
        <f>(1-VLOOKUP($AL10+BI$4-1,'Projection Scale G2 - F'!$A$25:$B$150,2,FALSE))^Assumptions!$F$6*'Base Rate'!BH10*IF(Assumptions!$F$8="No Adjustment",1,IF(Assumptions!$F$8="Married",'Marital Status'!CI9,IF(Assumptions!$F$8="Single",'Marital Status'!DP9,"ERROR")))*IF(Assumptions!$F$10="No Adjustment",1,IF(Assumptions!$F$10="Preferred",'Pref-Std'!CI9,IF(Assumptions!$F$10="Standard",'Pref-Std'!DP9,"ERROR")))*IF(Assumptions!$F$12="No Adjustment",1,VLOOKUP($AL10+BI$4-1,'Valuation Margin'!$A$5:$D$13,4))</f>
        <v>1.9541255310107444</v>
      </c>
      <c r="BJ10" s="45">
        <f>(1-VLOOKUP($AL10+BJ$4-1,'Projection Scale G2 - F'!$A$25:$B$150,2,FALSE))^Assumptions!$F$6*'Base Rate'!BI10*IF(Assumptions!$F$8="No Adjustment",1,IF(Assumptions!$F$8="Married",'Marital Status'!CJ9,IF(Assumptions!$F$8="Single",'Marital Status'!DQ9,"ERROR")))*IF(Assumptions!$F$10="No Adjustment",1,IF(Assumptions!$F$10="Preferred",'Pref-Std'!CJ9,IF(Assumptions!$F$10="Standard",'Pref-Std'!DQ9,"ERROR")))*IF(Assumptions!$F$12="No Adjustment",1,VLOOKUP($AL10+BJ$4-1,'Valuation Margin'!$A$5:$D$13,4))</f>
        <v>2.1520886582913881</v>
      </c>
      <c r="BK10" s="46">
        <f>(1-VLOOKUP($AL10+BK$4-1,'Projection Scale G2 - F'!$A$25:$B$150,2,FALSE))^Assumptions!$F$6*'Base Rate'!BJ10*IF(Assumptions!$F$8="No Adjustment",1,IF(Assumptions!$F$8="Married",'Marital Status'!CK9,IF(Assumptions!$F$8="Single",'Marital Status'!DR9,"ERROR")))*IF(Assumptions!$F$10="No Adjustment",1,IF(Assumptions!$F$10="Preferred",'Pref-Std'!CK9,IF(Assumptions!$F$10="Standard",'Pref-Std'!DR9,"ERROR")))*IF(Assumptions!$F$12="No Adjustment",1,VLOOKUP($AL10+BK$4-1,'Valuation Margin'!$A$5:$D$13,4))</f>
        <v>2.3581081634781556</v>
      </c>
      <c r="BL10" s="45">
        <f>(1-VLOOKUP($AL10+BL$4-1,'Projection Scale G2 - F'!$A$25:$B$150,2,FALSE))^Assumptions!$F$6*'Base Rate'!BK10*IF(Assumptions!$F$8="No Adjustment",1,IF(Assumptions!$F$8="Married",'Marital Status'!CL9,IF(Assumptions!$F$8="Single",'Marital Status'!DS9,"ERROR")))*IF(Assumptions!$F$10="No Adjustment",1,IF(Assumptions!$F$10="Preferred",'Pref-Std'!CL9,IF(Assumptions!$F$10="Standard",'Pref-Std'!DS9,"ERROR")))*IF(Assumptions!$F$12="No Adjustment",1,VLOOKUP($AL10+BL$4-1,'Valuation Margin'!$A$5:$D$13,4))</f>
        <v>2.6138225326250497</v>
      </c>
      <c r="BM10" s="45">
        <f>(1-VLOOKUP($AL10+BM$4-1,'Projection Scale G2 - F'!$A$25:$B$150,2,FALSE))^Assumptions!$F$6*'Base Rate'!BL10*IF(Assumptions!$F$8="No Adjustment",1,IF(Assumptions!$F$8="Married",'Marital Status'!CM9,IF(Assumptions!$F$8="Single",'Marital Status'!DT9,"ERROR")))*IF(Assumptions!$F$10="No Adjustment",1,IF(Assumptions!$F$10="Preferred",'Pref-Std'!CM9,IF(Assumptions!$F$10="Standard",'Pref-Std'!DT9,"ERROR")))*IF(Assumptions!$F$12="No Adjustment",1,VLOOKUP($AL10+BM$4-1,'Valuation Margin'!$A$5:$D$13,4))</f>
        <v>2.8548426146289771</v>
      </c>
      <c r="BN10" s="45">
        <f>(1-VLOOKUP($AL10+BN$4-1,'Projection Scale G2 - F'!$A$25:$B$150,2,FALSE))^Assumptions!$F$6*'Base Rate'!BM10*IF(Assumptions!$F$8="No Adjustment",1,IF(Assumptions!$F$8="Married",'Marital Status'!CN9,IF(Assumptions!$F$8="Single",'Marital Status'!DU9,"ERROR")))*IF(Assumptions!$F$10="No Adjustment",1,IF(Assumptions!$F$10="Preferred",'Pref-Std'!CN9,IF(Assumptions!$F$10="Standard",'Pref-Std'!DU9,"ERROR")))*IF(Assumptions!$F$12="No Adjustment",1,VLOOKUP($AL10+BN$4-1,'Valuation Margin'!$A$5:$D$13,4))</f>
        <v>3.1026295052509556</v>
      </c>
      <c r="BO10" s="45">
        <f>(1-VLOOKUP($AL10+BO$4-1,'Projection Scale G2 - F'!$A$25:$B$150,2,FALSE))^Assumptions!$F$6*'Base Rate'!BN10*IF(Assumptions!$F$8="No Adjustment",1,IF(Assumptions!$F$8="Married",'Marital Status'!CO9,IF(Assumptions!$F$8="Single",'Marital Status'!DV9,"ERROR")))*IF(Assumptions!$F$10="No Adjustment",1,IF(Assumptions!$F$10="Preferred",'Pref-Std'!CO9,IF(Assumptions!$F$10="Standard",'Pref-Std'!DV9,"ERROR")))*IF(Assumptions!$F$12="No Adjustment",1,VLOOKUP($AL10+BO$4-1,'Valuation Margin'!$A$5:$D$13,4))</f>
        <v>3.380027721880194</v>
      </c>
      <c r="BP10" s="46">
        <f>(1-VLOOKUP($AL10+BP$4-1,'Projection Scale G2 - F'!$A$25:$B$150,2,FALSE))^Assumptions!$F$6*'Base Rate'!BO10*IF(Assumptions!$F$8="No Adjustment",1,IF(Assumptions!$F$8="Married",'Marital Status'!CP9,IF(Assumptions!$F$8="Single",'Marital Status'!DW9,"ERROR")))*IF(Assumptions!$F$10="No Adjustment",1,IF(Assumptions!$F$10="Preferred",'Pref-Std'!CP9,IF(Assumptions!$F$10="Standard",'Pref-Std'!DW9,"ERROR")))*IF(Assumptions!$F$12="No Adjustment",1,VLOOKUP($AL10+BP$4-1,'Valuation Margin'!$A$5:$D$13,4))</f>
        <v>3.6766499373898256</v>
      </c>
      <c r="BQ10" s="46">
        <f>(1-VLOOKUP($BR10,'Projection Scale G2 - F'!$A$25:$B$150,2,FALSE))^Assumptions!$F$6*'Base Rate'!BP10*IF(Assumptions!$F$8="No Adjustment",1,IF(Assumptions!$F$8="Married",'Marital Status'!CQ9,IF(Assumptions!$F$8="Single",'Marital Status'!DX9,"ERROR")))*IF(Assumptions!$F$10="No Adjustment",1,IF(Assumptions!$F$10="Preferred",'Pref-Std'!CQ9,IF(Assumptions!$F$10="Standard",'Pref-Std'!DX9,"ERROR")))*IF(Assumptions!$F$12="No Adjustment",1,VLOOKUP($BR10,'Valuation Margin'!$A$5:$D$13,4))</f>
        <v>4.0058465392102667</v>
      </c>
      <c r="BR10" s="6">
        <f t="shared" si="6"/>
        <v>65</v>
      </c>
      <c r="BT10" s="58">
        <v>8.1060000000000004E-3</v>
      </c>
      <c r="BU10" s="59">
        <f t="shared" si="7"/>
        <v>0.49418289405505378</v>
      </c>
      <c r="BV10" s="59">
        <f t="shared" si="8"/>
        <v>0.65856589103577523</v>
      </c>
      <c r="BW10" s="57">
        <f t="shared" si="9"/>
        <v>0.375</v>
      </c>
    </row>
    <row r="11" spans="1:75" x14ac:dyDescent="0.3">
      <c r="A11" s="6">
        <f t="shared" si="2"/>
        <v>36</v>
      </c>
      <c r="B11" s="44">
        <f>(1-VLOOKUP($A11+B$4-1,'Projection Scale G2 - M'!$A$25:$B$150,2,FALSE))^Assumptions!$F$6*'Base Rate'!B11*IF(Assumptions!$F$8="No Adjustment",1,IF(Assumptions!$F$8="Married",'Marital Status'!BM10,IF(Assumptions!$F$8="Single",'Marital Status'!CT10,"ERROR")))*IF(Assumptions!$F$10="No Adjustment",1,IF(Assumptions!$F$10="Preferred",'Pref-Std'!BM10,IF(Assumptions!$F$10="Standard",'Pref-Std'!CT10,"ERROR")))*IF(Assumptions!$F$12="No Adjustment",1,VLOOKUP($A11+B$4-1,'Valuation Margin'!$A$5:$C$13,3))</f>
        <v>0.24308299302386016</v>
      </c>
      <c r="C11" s="45">
        <f>(1-VLOOKUP($A11+C$4-1,'Projection Scale G2 - M'!$A$25:$B$150,2,FALSE))^Assumptions!$F$6*'Base Rate'!C11*IF(Assumptions!$F$8="No Adjustment",1,IF(Assumptions!$F$8="Married",'Marital Status'!BN10,IF(Assumptions!$F$8="Single",'Marital Status'!CU10,"ERROR")))*IF(Assumptions!$F$10="No Adjustment",1,IF(Assumptions!$F$10="Preferred",'Pref-Std'!BN10,IF(Assumptions!$F$10="Standard",'Pref-Std'!CU10,"ERROR")))*IF(Assumptions!$F$12="No Adjustment",1,VLOOKUP($A11+C$4-1,'Valuation Margin'!$A$5:$C$13,3))</f>
        <v>0.30367106534767696</v>
      </c>
      <c r="D11" s="45">
        <f>(1-VLOOKUP($A11+D$4-1,'Projection Scale G2 - M'!$A$25:$B$150,2,FALSE))^Assumptions!$F$6*'Base Rate'!D11*IF(Assumptions!$F$8="No Adjustment",1,IF(Assumptions!$F$8="Married",'Marital Status'!BO10,IF(Assumptions!$F$8="Single",'Marital Status'!CV10,"ERROR")))*IF(Assumptions!$F$10="No Adjustment",1,IF(Assumptions!$F$10="Preferred",'Pref-Std'!BO10,IF(Assumptions!$F$10="Standard",'Pref-Std'!CV10,"ERROR")))*IF(Assumptions!$F$12="No Adjustment",1,VLOOKUP($A11+D$4-1,'Valuation Margin'!$A$5:$C$13,3))</f>
        <v>0.35966977521301874</v>
      </c>
      <c r="E11" s="45">
        <f>(1-VLOOKUP($A11+E$4-1,'Projection Scale G2 - M'!$A$25:$B$150,2,FALSE))^Assumptions!$F$6*'Base Rate'!E11*IF(Assumptions!$F$8="No Adjustment",1,IF(Assumptions!$F$8="Married",'Marital Status'!BP10,IF(Assumptions!$F$8="Single",'Marital Status'!CW10,"ERROR")))*IF(Assumptions!$F$10="No Adjustment",1,IF(Assumptions!$F$10="Preferred",'Pref-Std'!BP10,IF(Assumptions!$F$10="Standard",'Pref-Std'!CW10,"ERROR")))*IF(Assumptions!$F$12="No Adjustment",1,VLOOKUP($A11+E$4-1,'Valuation Margin'!$A$5:$C$13,3))</f>
        <v>0.41900315292960066</v>
      </c>
      <c r="F11" s="46">
        <f>(1-VLOOKUP($A11+F$4-1,'Projection Scale G2 - M'!$A$25:$B$150,2,FALSE))^Assumptions!$F$6*'Base Rate'!F11*IF(Assumptions!$F$8="No Adjustment",1,IF(Assumptions!$F$8="Married",'Marital Status'!BQ10,IF(Assumptions!$F$8="Single",'Marital Status'!CX10,"ERROR")))*IF(Assumptions!$F$10="No Adjustment",1,IF(Assumptions!$F$10="Preferred",'Pref-Std'!BQ10,IF(Assumptions!$F$10="Standard",'Pref-Std'!CX10,"ERROR")))*IF(Assumptions!$F$12="No Adjustment",1,VLOOKUP($A11+F$4-1,'Valuation Margin'!$A$5:$C$13,3))</f>
        <v>0.48145227069686125</v>
      </c>
      <c r="G11" s="45">
        <f>(1-VLOOKUP($A11+G$4-1,'Projection Scale G2 - M'!$A$25:$B$150,2,FALSE))^Assumptions!$F$6*'Base Rate'!G11*IF(Assumptions!$F$8="No Adjustment",1,IF(Assumptions!$F$8="Married",'Marital Status'!BR10,IF(Assumptions!$F$8="Single",'Marital Status'!CY10,"ERROR")))*IF(Assumptions!$F$10="No Adjustment",1,IF(Assumptions!$F$10="Preferred",'Pref-Std'!BR10,IF(Assumptions!$F$10="Standard",'Pref-Std'!CY10,"ERROR")))*IF(Assumptions!$F$12="No Adjustment",1,VLOOKUP($A11+G$4-1,'Valuation Margin'!$A$5:$C$13,3))</f>
        <v>0.54880217051644398</v>
      </c>
      <c r="H11" s="45">
        <f>(1-VLOOKUP($A11+H$4-1,'Projection Scale G2 - M'!$A$25:$B$150,2,FALSE))^Assumptions!$F$6*'Base Rate'!H11*IF(Assumptions!$F$8="No Adjustment",1,IF(Assumptions!$F$8="Married",'Marital Status'!BS10,IF(Assumptions!$F$8="Single",'Marital Status'!CZ10,"ERROR")))*IF(Assumptions!$F$10="No Adjustment",1,IF(Assumptions!$F$10="Preferred",'Pref-Std'!BS10,IF(Assumptions!$F$10="Standard",'Pref-Std'!CZ10,"ERROR")))*IF(Assumptions!$F$12="No Adjustment",1,VLOOKUP($A11+H$4-1,'Valuation Margin'!$A$5:$C$13,3))</f>
        <v>0.61695870269752096</v>
      </c>
      <c r="I11" s="45">
        <f>(1-VLOOKUP($A11+I$4-1,'Projection Scale G2 - M'!$A$25:$B$150,2,FALSE))^Assumptions!$F$6*'Base Rate'!I11*IF(Assumptions!$F$8="No Adjustment",1,IF(Assumptions!$F$8="Married",'Marital Status'!BT10,IF(Assumptions!$F$8="Single",'Marital Status'!DA10,"ERROR")))*IF(Assumptions!$F$10="No Adjustment",1,IF(Assumptions!$F$10="Preferred",'Pref-Std'!BT10,IF(Assumptions!$F$10="Standard",'Pref-Std'!DA10,"ERROR")))*IF(Assumptions!$F$12="No Adjustment",1,VLOOKUP($A11+I$4-1,'Valuation Margin'!$A$5:$C$13,3))</f>
        <v>0.68607789860469726</v>
      </c>
      <c r="J11" s="45">
        <f>(1-VLOOKUP($A11+J$4-1,'Projection Scale G2 - M'!$A$25:$B$150,2,FALSE))^Assumptions!$F$6*'Base Rate'!J11*IF(Assumptions!$F$8="No Adjustment",1,IF(Assumptions!$F$8="Married",'Marital Status'!BU10,IF(Assumptions!$F$8="Single",'Marital Status'!DB10,"ERROR")))*IF(Assumptions!$F$10="No Adjustment",1,IF(Assumptions!$F$10="Preferred",'Pref-Std'!BU10,IF(Assumptions!$F$10="Standard",'Pref-Std'!DB10,"ERROR")))*IF(Assumptions!$F$12="No Adjustment",1,VLOOKUP($A11+J$4-1,'Valuation Margin'!$A$5:$C$13,3))</f>
        <v>0.75623606144962485</v>
      </c>
      <c r="K11" s="46">
        <f>(1-VLOOKUP($A11+K$4-1,'Projection Scale G2 - M'!$A$25:$B$150,2,FALSE))^Assumptions!$F$6*'Base Rate'!K11*IF(Assumptions!$F$8="No Adjustment",1,IF(Assumptions!$F$8="Married",'Marital Status'!BV10,IF(Assumptions!$F$8="Single",'Marital Status'!DC10,"ERROR")))*IF(Assumptions!$F$10="No Adjustment",1,IF(Assumptions!$F$10="Preferred",'Pref-Std'!BV10,IF(Assumptions!$F$10="Standard",'Pref-Std'!DC10,"ERROR")))*IF(Assumptions!$F$12="No Adjustment",1,VLOOKUP($A11+K$4-1,'Valuation Margin'!$A$5:$C$13,3))</f>
        <v>0.82746686183061635</v>
      </c>
      <c r="L11" s="45">
        <f>(1-VLOOKUP($A11+L$4-1,'Projection Scale G2 - M'!$A$25:$B$150,2,FALSE))^Assumptions!$F$6*'Base Rate'!L11*IF(Assumptions!$F$8="No Adjustment",1,IF(Assumptions!$F$8="Married",'Marital Status'!BW10,IF(Assumptions!$F$8="Single",'Marital Status'!DD10,"ERROR")))*IF(Assumptions!$F$10="No Adjustment",1,IF(Assumptions!$F$10="Preferred",'Pref-Std'!BW10,IF(Assumptions!$F$10="Standard",'Pref-Std'!DD10,"ERROR")))*IF(Assumptions!$F$12="No Adjustment",1,VLOOKUP($A11+L$4-1,'Valuation Margin'!$A$5:$C$13,3))</f>
        <v>0.91177712250895004</v>
      </c>
      <c r="M11" s="45">
        <f>(1-VLOOKUP($A11+M$4-1,'Projection Scale G2 - M'!$A$25:$B$150,2,FALSE))^Assumptions!$F$6*'Base Rate'!M11*IF(Assumptions!$F$8="No Adjustment",1,IF(Assumptions!$F$8="Married",'Marital Status'!BX10,IF(Assumptions!$F$8="Single",'Marital Status'!DE10,"ERROR")))*IF(Assumptions!$F$10="No Adjustment",1,IF(Assumptions!$F$10="Preferred",'Pref-Std'!BX10,IF(Assumptions!$F$10="Standard",'Pref-Std'!DE10,"ERROR")))*IF(Assumptions!$F$12="No Adjustment",1,VLOOKUP($A11+M$4-1,'Valuation Margin'!$A$5:$C$13,3))</f>
        <v>1.0039681557827713</v>
      </c>
      <c r="N11" s="45">
        <f>(1-VLOOKUP($A11+N$4-1,'Projection Scale G2 - M'!$A$25:$B$150,2,FALSE))^Assumptions!$F$6*'Base Rate'!N11*IF(Assumptions!$F$8="No Adjustment",1,IF(Assumptions!$F$8="Married",'Marital Status'!BY10,IF(Assumptions!$F$8="Single",'Marital Status'!DF10,"ERROR")))*IF(Assumptions!$F$10="No Adjustment",1,IF(Assumptions!$F$10="Preferred",'Pref-Std'!BY10,IF(Assumptions!$F$10="Standard",'Pref-Std'!DF10,"ERROR")))*IF(Assumptions!$F$12="No Adjustment",1,VLOOKUP($A11+N$4-1,'Valuation Margin'!$A$5:$C$13,3))</f>
        <v>1.0981174917005259</v>
      </c>
      <c r="O11" s="45">
        <f>(1-VLOOKUP($A11+O$4-1,'Projection Scale G2 - M'!$A$25:$B$150,2,FALSE))^Assumptions!$F$6*'Base Rate'!O11*IF(Assumptions!$F$8="No Adjustment",1,IF(Assumptions!$F$8="Married",'Marital Status'!BZ10,IF(Assumptions!$F$8="Single",'Marital Status'!DG10,"ERROR")))*IF(Assumptions!$F$10="No Adjustment",1,IF(Assumptions!$F$10="Preferred",'Pref-Std'!BZ10,IF(Assumptions!$F$10="Standard",'Pref-Std'!DG10,"ERROR")))*IF(Assumptions!$F$12="No Adjustment",1,VLOOKUP($A11+O$4-1,'Valuation Margin'!$A$5:$C$13,3))</f>
        <v>1.2070489768264097</v>
      </c>
      <c r="P11" s="46">
        <f>(1-VLOOKUP($A11+P$4-1,'Projection Scale G2 - M'!$A$25:$B$150,2,FALSE))^Assumptions!$F$6*'Base Rate'!P11*IF(Assumptions!$F$8="No Adjustment",1,IF(Assumptions!$F$8="Married",'Marital Status'!CA10,IF(Assumptions!$F$8="Single",'Marital Status'!DH10,"ERROR")))*IF(Assumptions!$F$10="No Adjustment",1,IF(Assumptions!$F$10="Preferred",'Pref-Std'!CA10,IF(Assumptions!$F$10="Standard",'Pref-Std'!DH10,"ERROR")))*IF(Assumptions!$F$12="No Adjustment",1,VLOOKUP($A11+P$4-1,'Valuation Margin'!$A$5:$C$13,3))</f>
        <v>1.3315058683573062</v>
      </c>
      <c r="Q11" s="45">
        <f>(1-VLOOKUP($A11+Q$4-1,'Projection Scale G2 - M'!$A$25:$B$150,2,FALSE))^Assumptions!$F$6*'Base Rate'!Q11*IF(Assumptions!$F$8="No Adjustment",1,IF(Assumptions!$F$8="Married",'Marital Status'!CB10,IF(Assumptions!$F$8="Single",'Marital Status'!DI10,"ERROR")))*IF(Assumptions!$F$10="No Adjustment",1,IF(Assumptions!$F$10="Preferred",'Pref-Std'!CB10,IF(Assumptions!$F$10="Standard",'Pref-Std'!DI10,"ERROR")))*IF(Assumptions!$F$12="No Adjustment",1,VLOOKUP($A11+Q$4-1,'Valuation Margin'!$A$5:$C$13,3))</f>
        <v>1.449241103239433</v>
      </c>
      <c r="R11" s="45">
        <f>(1-VLOOKUP($A11+R$4-1,'Projection Scale G2 - M'!$A$25:$B$150,2,FALSE))^Assumptions!$F$6*'Base Rate'!R11*IF(Assumptions!$F$8="No Adjustment",1,IF(Assumptions!$F$8="Married",'Marital Status'!CC10,IF(Assumptions!$F$8="Single",'Marital Status'!DJ10,"ERROR")))*IF(Assumptions!$F$10="No Adjustment",1,IF(Assumptions!$F$10="Preferred",'Pref-Std'!CC10,IF(Assumptions!$F$10="Standard",'Pref-Std'!DJ10,"ERROR")))*IF(Assumptions!$F$12="No Adjustment",1,VLOOKUP($A11+R$4-1,'Valuation Margin'!$A$5:$C$13,3))</f>
        <v>1.6449777014802098</v>
      </c>
      <c r="S11" s="45">
        <f>(1-VLOOKUP($A11+S$4-1,'Projection Scale G2 - M'!$A$25:$B$150,2,FALSE))^Assumptions!$F$6*'Base Rate'!S11*IF(Assumptions!$F$8="No Adjustment",1,IF(Assumptions!$F$8="Married",'Marital Status'!CD10,IF(Assumptions!$F$8="Single",'Marital Status'!DK10,"ERROR")))*IF(Assumptions!$F$10="No Adjustment",1,IF(Assumptions!$F$10="Preferred",'Pref-Std'!CD10,IF(Assumptions!$F$10="Standard",'Pref-Std'!DK10,"ERROR")))*IF(Assumptions!$F$12="No Adjustment",1,VLOOKUP($A11+S$4-1,'Valuation Margin'!$A$5:$C$13,3))</f>
        <v>1.8530626221525139</v>
      </c>
      <c r="T11" s="45">
        <f>(1-VLOOKUP($A11+T$4-1,'Projection Scale G2 - M'!$A$25:$B$150,2,FALSE))^Assumptions!$F$6*'Base Rate'!T11*IF(Assumptions!$F$8="No Adjustment",1,IF(Assumptions!$F$8="Married",'Marital Status'!CE10,IF(Assumptions!$F$8="Single",'Marital Status'!DL10,"ERROR")))*IF(Assumptions!$F$10="No Adjustment",1,IF(Assumptions!$F$10="Preferred",'Pref-Std'!CE10,IF(Assumptions!$F$10="Standard",'Pref-Std'!DL10,"ERROR")))*IF(Assumptions!$F$12="No Adjustment",1,VLOOKUP($A11+T$4-1,'Valuation Margin'!$A$5:$C$13,3))</f>
        <v>2.1073364545347375</v>
      </c>
      <c r="U11" s="46">
        <f>(1-VLOOKUP($A11+U$4-1,'Projection Scale G2 - M'!$A$25:$B$150,2,FALSE))^Assumptions!$F$6*'Base Rate'!U11*IF(Assumptions!$F$8="No Adjustment",1,IF(Assumptions!$F$8="Married",'Marital Status'!CF10,IF(Assumptions!$F$8="Single",'Marital Status'!DM10,"ERROR")))*IF(Assumptions!$F$10="No Adjustment",1,IF(Assumptions!$F$10="Preferred",'Pref-Std'!CF10,IF(Assumptions!$F$10="Standard",'Pref-Std'!DM10,"ERROR")))*IF(Assumptions!$F$12="No Adjustment",1,VLOOKUP($A11+U$4-1,'Valuation Margin'!$A$5:$C$13,3))</f>
        <v>2.3726156024865221</v>
      </c>
      <c r="V11" s="45">
        <f>(1-VLOOKUP($A11+V$4-1,'Projection Scale G2 - M'!$A$25:$B$150,2,FALSE))^Assumptions!$F$6*'Base Rate'!V11*IF(Assumptions!$F$8="No Adjustment",1,IF(Assumptions!$F$8="Married",'Marital Status'!CG10,IF(Assumptions!$F$8="Single",'Marital Status'!DN10,"ERROR")))*IF(Assumptions!$F$10="No Adjustment",1,IF(Assumptions!$F$10="Preferred",'Pref-Std'!CG10,IF(Assumptions!$F$10="Standard",'Pref-Std'!DN10,"ERROR")))*IF(Assumptions!$F$12="No Adjustment",1,VLOOKUP($A11+V$4-1,'Valuation Margin'!$A$5:$C$13,3))</f>
        <v>2.701131412294997</v>
      </c>
      <c r="W11" s="45">
        <f>(1-VLOOKUP($A11+W$4-1,'Projection Scale G2 - M'!$A$25:$B$150,2,FALSE))^Assumptions!$F$6*'Base Rate'!W11*IF(Assumptions!$F$8="No Adjustment",1,IF(Assumptions!$F$8="Married",'Marital Status'!CH10,IF(Assumptions!$F$8="Single",'Marital Status'!DO10,"ERROR")))*IF(Assumptions!$F$10="No Adjustment",1,IF(Assumptions!$F$10="Preferred",'Pref-Std'!CH10,IF(Assumptions!$F$10="Standard",'Pref-Std'!DO10,"ERROR")))*IF(Assumptions!$F$12="No Adjustment",1,VLOOKUP($A11+W$4-1,'Valuation Margin'!$A$5:$C$13,3))</f>
        <v>2.9647247231184051</v>
      </c>
      <c r="X11" s="45">
        <f>(1-VLOOKUP($A11+X$4-1,'Projection Scale G2 - M'!$A$25:$B$150,2,FALSE))^Assumptions!$F$6*'Base Rate'!X11*IF(Assumptions!$F$8="No Adjustment",1,IF(Assumptions!$F$8="Married",'Marital Status'!CI10,IF(Assumptions!$F$8="Single",'Marital Status'!DP10,"ERROR")))*IF(Assumptions!$F$10="No Adjustment",1,IF(Assumptions!$F$10="Preferred",'Pref-Std'!CI10,IF(Assumptions!$F$10="Standard",'Pref-Std'!DP10,"ERROR")))*IF(Assumptions!$F$12="No Adjustment",1,VLOOKUP($A11+X$4-1,'Valuation Margin'!$A$5:$C$13,3))</f>
        <v>3.2852139836497933</v>
      </c>
      <c r="Y11" s="45">
        <f>(1-VLOOKUP($A11+Y$4-1,'Projection Scale G2 - M'!$A$25:$B$150,2,FALSE))^Assumptions!$F$6*'Base Rate'!Y11*IF(Assumptions!$F$8="No Adjustment",1,IF(Assumptions!$F$8="Married",'Marital Status'!CJ10,IF(Assumptions!$F$8="Single",'Marital Status'!DQ10,"ERROR")))*IF(Assumptions!$F$10="No Adjustment",1,IF(Assumptions!$F$10="Preferred",'Pref-Std'!CJ10,IF(Assumptions!$F$10="Standard",'Pref-Std'!DQ10,"ERROR")))*IF(Assumptions!$F$12="No Adjustment",1,VLOOKUP($A11+Y$4-1,'Valuation Margin'!$A$5:$C$13,3))</f>
        <v>3.5920501114079366</v>
      </c>
      <c r="Z11" s="46">
        <f>(1-VLOOKUP($A11+Z$4-1,'Projection Scale G2 - M'!$A$25:$B$150,2,FALSE))^Assumptions!$F$6*'Base Rate'!Z11*IF(Assumptions!$F$8="No Adjustment",1,IF(Assumptions!$F$8="Married",'Marital Status'!CK10,IF(Assumptions!$F$8="Single",'Marital Status'!DR10,"ERROR")))*IF(Assumptions!$F$10="No Adjustment",1,IF(Assumptions!$F$10="Preferred",'Pref-Std'!CK10,IF(Assumptions!$F$10="Standard",'Pref-Std'!DR10,"ERROR")))*IF(Assumptions!$F$12="No Adjustment",1,VLOOKUP($A11+Z$4-1,'Valuation Margin'!$A$5:$C$13,3))</f>
        <v>3.977533923375526</v>
      </c>
      <c r="AA11" s="45">
        <f>(1-VLOOKUP($A11+AA$4-1,'Projection Scale G2 - M'!$A$25:$B$150,2,FALSE))^Assumptions!$F$6*'Base Rate'!AA11*IF(Assumptions!$F$8="No Adjustment",1,IF(Assumptions!$F$8="Married",'Marital Status'!CL10,IF(Assumptions!$F$8="Single",'Marital Status'!DS10,"ERROR")))*IF(Assumptions!$F$10="No Adjustment",1,IF(Assumptions!$F$10="Preferred",'Pref-Std'!CL10,IF(Assumptions!$F$10="Standard",'Pref-Std'!DS10,"ERROR")))*IF(Assumptions!$F$12="No Adjustment",1,VLOOKUP($A11+AA$4-1,'Valuation Margin'!$A$5:$C$13,3))</f>
        <v>4.3884650599324644</v>
      </c>
      <c r="AB11" s="45">
        <f>(1-VLOOKUP($A11+AB$4-1,'Projection Scale G2 - M'!$A$25:$B$150,2,FALSE))^Assumptions!$F$6*'Base Rate'!AB11*IF(Assumptions!$F$8="No Adjustment",1,IF(Assumptions!$F$8="Married",'Marital Status'!CM10,IF(Assumptions!$F$8="Single",'Marital Status'!DT10,"ERROR")))*IF(Assumptions!$F$10="No Adjustment",1,IF(Assumptions!$F$10="Preferred",'Pref-Std'!CM10,IF(Assumptions!$F$10="Standard",'Pref-Std'!DT10,"ERROR")))*IF(Assumptions!$F$12="No Adjustment",1,VLOOKUP($A11+AB$4-1,'Valuation Margin'!$A$5:$C$13,3))</f>
        <v>4.7211567406688024</v>
      </c>
      <c r="AC11" s="45">
        <f>(1-VLOOKUP($A11+AC$4-1,'Projection Scale G2 - M'!$A$25:$B$150,2,FALSE))^Assumptions!$F$6*'Base Rate'!AC11*IF(Assumptions!$F$8="No Adjustment",1,IF(Assumptions!$F$8="Married",'Marital Status'!CN10,IF(Assumptions!$F$8="Single",'Marital Status'!DU10,"ERROR")))*IF(Assumptions!$F$10="No Adjustment",1,IF(Assumptions!$F$10="Preferred",'Pref-Std'!CN10,IF(Assumptions!$F$10="Standard",'Pref-Std'!DU10,"ERROR")))*IF(Assumptions!$F$12="No Adjustment",1,VLOOKUP($A11+AC$4-1,'Valuation Margin'!$A$5:$C$13,3))</f>
        <v>5.063319378802932</v>
      </c>
      <c r="AD11" s="45">
        <f>(1-VLOOKUP($A11+AD$4-1,'Projection Scale G2 - M'!$A$25:$B$150,2,FALSE))^Assumptions!$F$6*'Base Rate'!AD11*IF(Assumptions!$F$8="No Adjustment",1,IF(Assumptions!$F$8="Married",'Marital Status'!CO10,IF(Assumptions!$F$8="Single",'Marital Status'!DV10,"ERROR")))*IF(Assumptions!$F$10="No Adjustment",1,IF(Assumptions!$F$10="Preferred",'Pref-Std'!CO10,IF(Assumptions!$F$10="Standard",'Pref-Std'!DV10,"ERROR")))*IF(Assumptions!$F$12="No Adjustment",1,VLOOKUP($A11+AD$4-1,'Valuation Margin'!$A$5:$C$13,3))</f>
        <v>5.4209744005158873</v>
      </c>
      <c r="AE11" s="46">
        <f>(1-VLOOKUP($A11+AE$4-1,'Projection Scale G2 - M'!$A$25:$B$150,2,FALSE))^Assumptions!$F$6*'Base Rate'!AE11*IF(Assumptions!$F$8="No Adjustment",1,IF(Assumptions!$F$8="Married",'Marital Status'!CP10,IF(Assumptions!$F$8="Single",'Marital Status'!DW10,"ERROR")))*IF(Assumptions!$F$10="No Adjustment",1,IF(Assumptions!$F$10="Preferred",'Pref-Std'!CP10,IF(Assumptions!$F$10="Standard",'Pref-Std'!DW10,"ERROR")))*IF(Assumptions!$F$12="No Adjustment",1,VLOOKUP($A11+AE$4-1,'Valuation Margin'!$A$5:$C$13,3))</f>
        <v>5.830580663721479</v>
      </c>
      <c r="AF11" s="46">
        <f>(1-VLOOKUP($AG11,'Projection Scale G2 - M'!$A$25:$B$150,2,FALSE))^Assumptions!$F$6*'Base Rate'!AF11*IF(Assumptions!$F$8="No Adjustment",1,IF(Assumptions!$F$8="Married",'Marital Status'!CQ10,IF(Assumptions!$F$8="Single",'Marital Status'!DX10,"ERROR")))*IF(Assumptions!$F$10="No Adjustment",1,IF(Assumptions!$F$10="Preferred",'Pref-Std'!CQ10,IF(Assumptions!$F$10="Standard",'Pref-Std'!DX10,"ERROR")))*IF(Assumptions!$F$12="No Adjustment",1,VLOOKUP($AG11,'Valuation Margin'!$A$5:$C$13,3))</f>
        <v>6.295367566138153</v>
      </c>
      <c r="AG11" s="6">
        <f t="shared" si="3"/>
        <v>66</v>
      </c>
      <c r="AI11" s="58">
        <v>6.5510000000000004E-3</v>
      </c>
      <c r="AJ11" s="59">
        <f t="shared" si="4"/>
        <v>0.9609781050432229</v>
      </c>
      <c r="AL11" s="6">
        <f t="shared" si="5"/>
        <v>36</v>
      </c>
      <c r="AM11" s="44">
        <f>(1-VLOOKUP($AL11+AM$4-1,'Projection Scale G2 - F'!$A$25:$B$150,2,FALSE))^Assumptions!$F$6*'Base Rate'!AL11*IF(Assumptions!$F$8="No Adjustment",1,IF(Assumptions!$F$8="Married",'Marital Status'!BM10,IF(Assumptions!$F$8="Single",'Marital Status'!CT10,"ERROR")))*IF(Assumptions!$F$10="No Adjustment",1,IF(Assumptions!$F$10="Preferred",'Pref-Std'!BM10,IF(Assumptions!$F$10="Standard",'Pref-Std'!CT10,"ERROR")))*IF(Assumptions!$F$12="No Adjustment",1,VLOOKUP($AL11+AM$4-1,'Valuation Margin'!$A$5:$D$13,4))</f>
        <v>0.14424705080536759</v>
      </c>
      <c r="AN11" s="45">
        <f>(1-VLOOKUP($AL11+AN$4-1,'Projection Scale G2 - F'!$A$25:$B$150,2,FALSE))^Assumptions!$F$6*'Base Rate'!AM11*IF(Assumptions!$F$8="No Adjustment",1,IF(Assumptions!$F$8="Married",'Marital Status'!BN10,IF(Assumptions!$F$8="Single",'Marital Status'!CU10,"ERROR")))*IF(Assumptions!$F$10="No Adjustment",1,IF(Assumptions!$F$10="Preferred",'Pref-Std'!BN10,IF(Assumptions!$F$10="Standard",'Pref-Std'!CU10,"ERROR")))*IF(Assumptions!$F$12="No Adjustment",1,VLOOKUP($AL11+AN$4-1,'Valuation Margin'!$A$5:$D$13,4))</f>
        <v>0.1914376168575512</v>
      </c>
      <c r="AO11" s="45">
        <f>(1-VLOOKUP($AL11+AO$4-1,'Projection Scale G2 - F'!$A$25:$B$150,2,FALSE))^Assumptions!$F$6*'Base Rate'!AN11*IF(Assumptions!$F$8="No Adjustment",1,IF(Assumptions!$F$8="Married",'Marital Status'!BO10,IF(Assumptions!$F$8="Single",'Marital Status'!CV10,"ERROR")))*IF(Assumptions!$F$10="No Adjustment",1,IF(Assumptions!$F$10="Preferred",'Pref-Std'!BO10,IF(Assumptions!$F$10="Standard",'Pref-Std'!CV10,"ERROR")))*IF(Assumptions!$F$12="No Adjustment",1,VLOOKUP($AL11+AO$4-1,'Valuation Margin'!$A$5:$D$13,4))</f>
        <v>0.23559768983645885</v>
      </c>
      <c r="AP11" s="45">
        <f>(1-VLOOKUP($AL11+AP$4-1,'Projection Scale G2 - F'!$A$25:$B$150,2,FALSE))^Assumptions!$F$6*'Base Rate'!AO11*IF(Assumptions!$F$8="No Adjustment",1,IF(Assumptions!$F$8="Married",'Marital Status'!BP10,IF(Assumptions!$F$8="Single",'Marital Status'!CW10,"ERROR")))*IF(Assumptions!$F$10="No Adjustment",1,IF(Assumptions!$F$10="Preferred",'Pref-Std'!BP10,IF(Assumptions!$F$10="Standard",'Pref-Std'!CW10,"ERROR")))*IF(Assumptions!$F$12="No Adjustment",1,VLOOKUP($AL11+AP$4-1,'Valuation Margin'!$A$5:$D$13,4))</f>
        <v>0.28384584994622281</v>
      </c>
      <c r="AQ11" s="46">
        <f>(1-VLOOKUP($AL11+AQ$4-1,'Projection Scale G2 - F'!$A$25:$B$150,2,FALSE))^Assumptions!$F$6*'Base Rate'!AP11*IF(Assumptions!$F$8="No Adjustment",1,IF(Assumptions!$F$8="Married",'Marital Status'!BQ10,IF(Assumptions!$F$8="Single",'Marital Status'!CX10,"ERROR")))*IF(Assumptions!$F$10="No Adjustment",1,IF(Assumptions!$F$10="Preferred",'Pref-Std'!BQ10,IF(Assumptions!$F$10="Standard",'Pref-Std'!CX10,"ERROR")))*IF(Assumptions!$F$12="No Adjustment",1,VLOOKUP($AL11+AQ$4-1,'Valuation Margin'!$A$5:$D$13,4))</f>
        <v>0.33229537790202279</v>
      </c>
      <c r="AR11" s="45">
        <f>(1-VLOOKUP($AL11+AR$4-1,'Projection Scale G2 - F'!$A$25:$B$150,2,FALSE))^Assumptions!$F$6*'Base Rate'!AQ11*IF(Assumptions!$F$8="No Adjustment",1,IF(Assumptions!$F$8="Married",'Marital Status'!BR10,IF(Assumptions!$F$8="Single",'Marital Status'!CY10,"ERROR")))*IF(Assumptions!$F$10="No Adjustment",1,IF(Assumptions!$F$10="Preferred",'Pref-Std'!BR10,IF(Assumptions!$F$10="Standard",'Pref-Std'!CY10,"ERROR")))*IF(Assumptions!$F$12="No Adjustment",1,VLOOKUP($AL11+AR$4-1,'Valuation Margin'!$A$5:$D$13,4))</f>
        <v>0.3862463387439955</v>
      </c>
      <c r="AS11" s="45">
        <f>(1-VLOOKUP($AL11+AS$4-1,'Projection Scale G2 - F'!$A$25:$B$150,2,FALSE))^Assumptions!$F$6*'Base Rate'!AR11*IF(Assumptions!$F$8="No Adjustment",1,IF(Assumptions!$F$8="Married",'Marital Status'!BS10,IF(Assumptions!$F$8="Single",'Marital Status'!CZ10,"ERROR")))*IF(Assumptions!$F$10="No Adjustment",1,IF(Assumptions!$F$10="Preferred",'Pref-Std'!BS10,IF(Assumptions!$F$10="Standard",'Pref-Std'!CZ10,"ERROR")))*IF(Assumptions!$F$12="No Adjustment",1,VLOOKUP($AL11+AS$4-1,'Valuation Margin'!$A$5:$D$13,4))</f>
        <v>0.43634686709766968</v>
      </c>
      <c r="AT11" s="45">
        <f>(1-VLOOKUP($AL11+AT$4-1,'Projection Scale G2 - F'!$A$25:$B$150,2,FALSE))^Assumptions!$F$6*'Base Rate'!AS11*IF(Assumptions!$F$8="No Adjustment",1,IF(Assumptions!$F$8="Married",'Marital Status'!BT10,IF(Assumptions!$F$8="Single",'Marital Status'!DA10,"ERROR")))*IF(Assumptions!$F$10="No Adjustment",1,IF(Assumptions!$F$10="Preferred",'Pref-Std'!BT10,IF(Assumptions!$F$10="Standard",'Pref-Std'!DA10,"ERROR")))*IF(Assumptions!$F$12="No Adjustment",1,VLOOKUP($AL11+AT$4-1,'Valuation Margin'!$A$5:$D$13,4))</f>
        <v>0.48194627726723671</v>
      </c>
      <c r="AU11" s="45">
        <f>(1-VLOOKUP($AL11+AU$4-1,'Projection Scale G2 - F'!$A$25:$B$150,2,FALSE))^Assumptions!$F$6*'Base Rate'!AT11*IF(Assumptions!$F$8="No Adjustment",1,IF(Assumptions!$F$8="Married",'Marital Status'!BU10,IF(Assumptions!$F$8="Single",'Marital Status'!DB10,"ERROR")))*IF(Assumptions!$F$10="No Adjustment",1,IF(Assumptions!$F$10="Preferred",'Pref-Std'!BU10,IF(Assumptions!$F$10="Standard",'Pref-Std'!DB10,"ERROR")))*IF(Assumptions!$F$12="No Adjustment",1,VLOOKUP($AL11+AU$4-1,'Valuation Margin'!$A$5:$D$13,4))</f>
        <v>0.52803117110361797</v>
      </c>
      <c r="AV11" s="46">
        <f>(1-VLOOKUP($AL11+AV$4-1,'Projection Scale G2 - F'!$A$25:$B$150,2,FALSE))^Assumptions!$F$6*'Base Rate'!AU11*IF(Assumptions!$F$8="No Adjustment",1,IF(Assumptions!$F$8="Married",'Marital Status'!BV10,IF(Assumptions!$F$8="Single",'Marital Status'!DC10,"ERROR")))*IF(Assumptions!$F$10="No Adjustment",1,IF(Assumptions!$F$10="Preferred",'Pref-Std'!BV10,IF(Assumptions!$F$10="Standard",'Pref-Std'!DC10,"ERROR")))*IF(Assumptions!$F$12="No Adjustment",1,VLOOKUP($AL11+AV$4-1,'Valuation Margin'!$A$5:$D$13,4))</f>
        <v>0.57465780705757319</v>
      </c>
      <c r="AW11" s="45">
        <f>(1-VLOOKUP($AL11+AW$4-1,'Projection Scale G2 - F'!$A$25:$B$150,2,FALSE))^Assumptions!$F$6*'Base Rate'!AV11*IF(Assumptions!$F$8="No Adjustment",1,IF(Assumptions!$F$8="Married",'Marital Status'!BW10,IF(Assumptions!$F$8="Single",'Marital Status'!DD10,"ERROR")))*IF(Assumptions!$F$10="No Adjustment",1,IF(Assumptions!$F$10="Preferred",'Pref-Std'!BW10,IF(Assumptions!$F$10="Standard",'Pref-Std'!DD10,"ERROR")))*IF(Assumptions!$F$12="No Adjustment",1,VLOOKUP($AL11+AW$4-1,'Valuation Margin'!$A$5:$D$13,4))</f>
        <v>0.63370310002884478</v>
      </c>
      <c r="AX11" s="45">
        <f>(1-VLOOKUP($AL11+AX$4-1,'Projection Scale G2 - F'!$A$25:$B$150,2,FALSE))^Assumptions!$F$6*'Base Rate'!AW11*IF(Assumptions!$F$8="No Adjustment",1,IF(Assumptions!$F$8="Married",'Marital Status'!BX10,IF(Assumptions!$F$8="Single",'Marital Status'!DE10,"ERROR")))*IF(Assumptions!$F$10="No Adjustment",1,IF(Assumptions!$F$10="Preferred",'Pref-Std'!BX10,IF(Assumptions!$F$10="Standard",'Pref-Std'!DE10,"ERROR")))*IF(Assumptions!$F$12="No Adjustment",1,VLOOKUP($AL11+AX$4-1,'Valuation Margin'!$A$5:$D$13,4))</f>
        <v>0.70008799742111538</v>
      </c>
      <c r="AY11" s="45">
        <f>(1-VLOOKUP($AL11+AY$4-1,'Projection Scale G2 - F'!$A$25:$B$150,2,FALSE))^Assumptions!$F$6*'Base Rate'!AX11*IF(Assumptions!$F$8="No Adjustment",1,IF(Assumptions!$F$8="Married",'Marital Status'!BY10,IF(Assumptions!$F$8="Single",'Marital Status'!DF10,"ERROR")))*IF(Assumptions!$F$10="No Adjustment",1,IF(Assumptions!$F$10="Preferred",'Pref-Std'!BY10,IF(Assumptions!$F$10="Standard",'Pref-Std'!DF10,"ERROR")))*IF(Assumptions!$F$12="No Adjustment",1,VLOOKUP($AL11+AY$4-1,'Valuation Margin'!$A$5:$D$13,4))</f>
        <v>0.78047726623227964</v>
      </c>
      <c r="AZ11" s="45">
        <f>(1-VLOOKUP($AL11+AZ$4-1,'Projection Scale G2 - F'!$A$25:$B$150,2,FALSE))^Assumptions!$F$6*'Base Rate'!AY11*IF(Assumptions!$F$8="No Adjustment",1,IF(Assumptions!$F$8="Married",'Marital Status'!BZ10,IF(Assumptions!$F$8="Single",'Marital Status'!DG10,"ERROR")))*IF(Assumptions!$F$10="No Adjustment",1,IF(Assumptions!$F$10="Preferred",'Pref-Std'!BZ10,IF(Assumptions!$F$10="Standard",'Pref-Std'!DG10,"ERROR")))*IF(Assumptions!$F$12="No Adjustment",1,VLOOKUP($AL11+AZ$4-1,'Valuation Margin'!$A$5:$D$13,4))</f>
        <v>0.88208315809693894</v>
      </c>
      <c r="BA11" s="46">
        <f>(1-VLOOKUP($AL11+BA$4-1,'Projection Scale G2 - F'!$A$25:$B$150,2,FALSE))^Assumptions!$F$6*'Base Rate'!AZ11*IF(Assumptions!$F$8="No Adjustment",1,IF(Assumptions!$F$8="Married",'Marital Status'!CA10,IF(Assumptions!$F$8="Single",'Marital Status'!DH10,"ERROR")))*IF(Assumptions!$F$10="No Adjustment",1,IF(Assumptions!$F$10="Preferred",'Pref-Std'!CA10,IF(Assumptions!$F$10="Standard",'Pref-Std'!DH10,"ERROR")))*IF(Assumptions!$F$12="No Adjustment",1,VLOOKUP($AL11+BA$4-1,'Valuation Margin'!$A$5:$D$13,4))</f>
        <v>0.98647237904947294</v>
      </c>
      <c r="BB11" s="45">
        <f>(1-VLOOKUP($AL11+BB$4-1,'Projection Scale G2 - F'!$A$25:$B$150,2,FALSE))^Assumptions!$F$6*'Base Rate'!BA11*IF(Assumptions!$F$8="No Adjustment",1,IF(Assumptions!$F$8="Married",'Marital Status'!CB10,IF(Assumptions!$F$8="Single",'Marital Status'!DI10,"ERROR")))*IF(Assumptions!$F$10="No Adjustment",1,IF(Assumptions!$F$10="Preferred",'Pref-Std'!CB10,IF(Assumptions!$F$10="Standard",'Pref-Std'!DI10,"ERROR")))*IF(Assumptions!$F$12="No Adjustment",1,VLOOKUP($AL11+BB$4-1,'Valuation Margin'!$A$5:$D$13,4))</f>
        <v>1.1001643603427034</v>
      </c>
      <c r="BC11" s="45">
        <f>(1-VLOOKUP($AL11+BC$4-1,'Projection Scale G2 - F'!$A$25:$B$150,2,FALSE))^Assumptions!$F$6*'Base Rate'!BB11*IF(Assumptions!$F$8="No Adjustment",1,IF(Assumptions!$F$8="Married",'Marital Status'!CC10,IF(Assumptions!$F$8="Single",'Marital Status'!DJ10,"ERROR")))*IF(Assumptions!$F$10="No Adjustment",1,IF(Assumptions!$F$10="Preferred",'Pref-Std'!CC10,IF(Assumptions!$F$10="Standard",'Pref-Std'!DJ10,"ERROR")))*IF(Assumptions!$F$12="No Adjustment",1,VLOOKUP($AL11+BC$4-1,'Valuation Margin'!$A$5:$D$13,4))</f>
        <v>1.2194691559981943</v>
      </c>
      <c r="BD11" s="45">
        <f>(1-VLOOKUP($AL11+BD$4-1,'Projection Scale G2 - F'!$A$25:$B$150,2,FALSE))^Assumptions!$F$6*'Base Rate'!BC11*IF(Assumptions!$F$8="No Adjustment",1,IF(Assumptions!$F$8="Married",'Marital Status'!CD10,IF(Assumptions!$F$8="Single",'Marital Status'!DK10,"ERROR")))*IF(Assumptions!$F$10="No Adjustment",1,IF(Assumptions!$F$10="Preferred",'Pref-Std'!CD10,IF(Assumptions!$F$10="Standard",'Pref-Std'!DK10,"ERROR")))*IF(Assumptions!$F$12="No Adjustment",1,VLOOKUP($AL11+BD$4-1,'Valuation Margin'!$A$5:$D$13,4))</f>
        <v>1.3510539082438962</v>
      </c>
      <c r="BE11" s="45">
        <f>(1-VLOOKUP($AL11+BE$4-1,'Projection Scale G2 - F'!$A$25:$B$150,2,FALSE))^Assumptions!$F$6*'Base Rate'!BD11*IF(Assumptions!$F$8="No Adjustment",1,IF(Assumptions!$F$8="Married",'Marital Status'!CE10,IF(Assumptions!$F$8="Single",'Marital Status'!DL10,"ERROR")))*IF(Assumptions!$F$10="No Adjustment",1,IF(Assumptions!$F$10="Preferred",'Pref-Std'!CE10,IF(Assumptions!$F$10="Standard",'Pref-Std'!DL10,"ERROR")))*IF(Assumptions!$F$12="No Adjustment",1,VLOOKUP($AL11+BE$4-1,'Valuation Margin'!$A$5:$D$13,4))</f>
        <v>1.4819255609988795</v>
      </c>
      <c r="BF11" s="46">
        <f>(1-VLOOKUP($AL11+BF$4-1,'Projection Scale G2 - F'!$A$25:$B$150,2,FALSE))^Assumptions!$F$6*'Base Rate'!BE11*IF(Assumptions!$F$8="No Adjustment",1,IF(Assumptions!$F$8="Married",'Marital Status'!CF10,IF(Assumptions!$F$8="Single",'Marital Status'!DM10,"ERROR")))*IF(Assumptions!$F$10="No Adjustment",1,IF(Assumptions!$F$10="Preferred",'Pref-Std'!CF10,IF(Assumptions!$F$10="Standard",'Pref-Std'!DM10,"ERROR")))*IF(Assumptions!$F$12="No Adjustment",1,VLOOKUP($AL11+BF$4-1,'Valuation Margin'!$A$5:$D$13,4))</f>
        <v>1.6011133859970696</v>
      </c>
      <c r="BG11" s="45">
        <f>(1-VLOOKUP($AL11+BG$4-1,'Projection Scale G2 - F'!$A$25:$B$150,2,FALSE))^Assumptions!$F$6*'Base Rate'!BF11*IF(Assumptions!$F$8="No Adjustment",1,IF(Assumptions!$F$8="Married",'Marital Status'!CG10,IF(Assumptions!$F$8="Single",'Marital Status'!DN10,"ERROR")))*IF(Assumptions!$F$10="No Adjustment",1,IF(Assumptions!$F$10="Preferred",'Pref-Std'!CG10,IF(Assumptions!$F$10="Standard",'Pref-Std'!DN10,"ERROR")))*IF(Assumptions!$F$12="No Adjustment",1,VLOOKUP($AL11+BG$4-1,'Valuation Margin'!$A$5:$D$13,4))</f>
        <v>1.7748998861080356</v>
      </c>
      <c r="BH11" s="45">
        <f>(1-VLOOKUP($AL11+BH$4-1,'Projection Scale G2 - F'!$A$25:$B$150,2,FALSE))^Assumptions!$F$6*'Base Rate'!BG11*IF(Assumptions!$F$8="No Adjustment",1,IF(Assumptions!$F$8="Married",'Marital Status'!CH10,IF(Assumptions!$F$8="Single",'Marital Status'!DO10,"ERROR")))*IF(Assumptions!$F$10="No Adjustment",1,IF(Assumptions!$F$10="Preferred",'Pref-Std'!CH10,IF(Assumptions!$F$10="Standard",'Pref-Std'!DO10,"ERROR")))*IF(Assumptions!$F$12="No Adjustment",1,VLOOKUP($AL11+BH$4-1,'Valuation Margin'!$A$5:$D$13,4))</f>
        <v>1.9313633149989871</v>
      </c>
      <c r="BI11" s="45">
        <f>(1-VLOOKUP($AL11+BI$4-1,'Projection Scale G2 - F'!$A$25:$B$150,2,FALSE))^Assumptions!$F$6*'Base Rate'!BH11*IF(Assumptions!$F$8="No Adjustment",1,IF(Assumptions!$F$8="Married",'Marital Status'!CI10,IF(Assumptions!$F$8="Single",'Marital Status'!DP10,"ERROR")))*IF(Assumptions!$F$10="No Adjustment",1,IF(Assumptions!$F$10="Preferred",'Pref-Std'!CI10,IF(Assumptions!$F$10="Standard",'Pref-Std'!DP10,"ERROR")))*IF(Assumptions!$F$12="No Adjustment",1,VLOOKUP($AL11+BI$4-1,'Valuation Margin'!$A$5:$D$13,4))</f>
        <v>2.1298666756025093</v>
      </c>
      <c r="BJ11" s="45">
        <f>(1-VLOOKUP($AL11+BJ$4-1,'Projection Scale G2 - F'!$A$25:$B$150,2,FALSE))^Assumptions!$F$6*'Base Rate'!BI11*IF(Assumptions!$F$8="No Adjustment",1,IF(Assumptions!$F$8="Married",'Marital Status'!CJ10,IF(Assumptions!$F$8="Single",'Marital Status'!DQ10,"ERROR")))*IF(Assumptions!$F$10="No Adjustment",1,IF(Assumptions!$F$10="Preferred",'Pref-Std'!CJ10,IF(Assumptions!$F$10="Standard",'Pref-Std'!DQ10,"ERROR")))*IF(Assumptions!$F$12="No Adjustment",1,VLOOKUP($AL11+BJ$4-1,'Valuation Margin'!$A$5:$D$13,4))</f>
        <v>2.3368004450354443</v>
      </c>
      <c r="BK11" s="46">
        <f>(1-VLOOKUP($AL11+BK$4-1,'Projection Scale G2 - F'!$A$25:$B$150,2,FALSE))^Assumptions!$F$6*'Base Rate'!BJ11*IF(Assumptions!$F$8="No Adjustment",1,IF(Assumptions!$F$8="Married",'Marital Status'!CK10,IF(Assumptions!$F$8="Single",'Marital Status'!DR10,"ERROR")))*IF(Assumptions!$F$10="No Adjustment",1,IF(Assumptions!$F$10="Preferred",'Pref-Std'!CK10,IF(Assumptions!$F$10="Standard",'Pref-Std'!DR10,"ERROR")))*IF(Assumptions!$F$12="No Adjustment",1,VLOOKUP($AL11+BK$4-1,'Valuation Margin'!$A$5:$D$13,4))</f>
        <v>2.5935102647568211</v>
      </c>
      <c r="BL11" s="45">
        <f>(1-VLOOKUP($AL11+BL$4-1,'Projection Scale G2 - F'!$A$25:$B$150,2,FALSE))^Assumptions!$F$6*'Base Rate'!BK11*IF(Assumptions!$F$8="No Adjustment",1,IF(Assumptions!$F$8="Married",'Marital Status'!CL10,IF(Assumptions!$F$8="Single",'Marital Status'!DS10,"ERROR")))*IF(Assumptions!$F$10="No Adjustment",1,IF(Assumptions!$F$10="Preferred",'Pref-Std'!CL10,IF(Assumptions!$F$10="Standard",'Pref-Std'!DS10,"ERROR")))*IF(Assumptions!$F$12="No Adjustment",1,VLOOKUP($AL11+BL$4-1,'Valuation Margin'!$A$5:$D$13,4))</f>
        <v>2.8929412832850923</v>
      </c>
      <c r="BM11" s="45">
        <f>(1-VLOOKUP($AL11+BM$4-1,'Projection Scale G2 - F'!$A$25:$B$150,2,FALSE))^Assumptions!$F$6*'Base Rate'!BL11*IF(Assumptions!$F$8="No Adjustment",1,IF(Assumptions!$F$8="Married",'Marital Status'!CM10,IF(Assumptions!$F$8="Single",'Marital Status'!DT10,"ERROR")))*IF(Assumptions!$F$10="No Adjustment",1,IF(Assumptions!$F$10="Preferred",'Pref-Std'!CM10,IF(Assumptions!$F$10="Standard",'Pref-Std'!DT10,"ERROR")))*IF(Assumptions!$F$12="No Adjustment",1,VLOOKUP($AL11+BM$4-1,'Valuation Margin'!$A$5:$D$13,4))</f>
        <v>3.1467343165093027</v>
      </c>
      <c r="BN11" s="45">
        <f>(1-VLOOKUP($AL11+BN$4-1,'Projection Scale G2 - F'!$A$25:$B$150,2,FALSE))^Assumptions!$F$6*'Base Rate'!BM11*IF(Assumptions!$F$8="No Adjustment",1,IF(Assumptions!$F$8="Married",'Marital Status'!CN10,IF(Assumptions!$F$8="Single",'Marital Status'!DU10,"ERROR")))*IF(Assumptions!$F$10="No Adjustment",1,IF(Assumptions!$F$10="Preferred",'Pref-Std'!CN10,IF(Assumptions!$F$10="Standard",'Pref-Std'!DU10,"ERROR")))*IF(Assumptions!$F$12="No Adjustment",1,VLOOKUP($AL11+BN$4-1,'Valuation Margin'!$A$5:$D$13,4))</f>
        <v>3.4310457835460002</v>
      </c>
      <c r="BO11" s="45">
        <f>(1-VLOOKUP($AL11+BO$4-1,'Projection Scale G2 - F'!$A$25:$B$150,2,FALSE))^Assumptions!$F$6*'Base Rate'!BN11*IF(Assumptions!$F$8="No Adjustment",1,IF(Assumptions!$F$8="Married",'Marital Status'!CO10,IF(Assumptions!$F$8="Single",'Marital Status'!DV10,"ERROR")))*IF(Assumptions!$F$10="No Adjustment",1,IF(Assumptions!$F$10="Preferred",'Pref-Std'!CO10,IF(Assumptions!$F$10="Standard",'Pref-Std'!DV10,"ERROR")))*IF(Assumptions!$F$12="No Adjustment",1,VLOOKUP($AL11+BO$4-1,'Valuation Margin'!$A$5:$D$13,4))</f>
        <v>3.7354269392870507</v>
      </c>
      <c r="BP11" s="46">
        <f>(1-VLOOKUP($AL11+BP$4-1,'Projection Scale G2 - F'!$A$25:$B$150,2,FALSE))^Assumptions!$F$6*'Base Rate'!BO11*IF(Assumptions!$F$8="No Adjustment",1,IF(Assumptions!$F$8="Married",'Marital Status'!CP10,IF(Assumptions!$F$8="Single",'Marital Status'!DW10,"ERROR")))*IF(Assumptions!$F$10="No Adjustment",1,IF(Assumptions!$F$10="Preferred",'Pref-Std'!CP10,IF(Assumptions!$F$10="Standard",'Pref-Std'!DW10,"ERROR")))*IF(Assumptions!$F$12="No Adjustment",1,VLOOKUP($AL11+BP$4-1,'Valuation Margin'!$A$5:$D$13,4))</f>
        <v>4.0735383201251958</v>
      </c>
      <c r="BQ11" s="46">
        <f>(1-VLOOKUP($BR11,'Projection Scale G2 - F'!$A$25:$B$150,2,FALSE))^Assumptions!$F$6*'Base Rate'!BP11*IF(Assumptions!$F$8="No Adjustment",1,IF(Assumptions!$F$8="Married",'Marital Status'!CQ10,IF(Assumptions!$F$8="Single",'Marital Status'!DX10,"ERROR")))*IF(Assumptions!$F$10="No Adjustment",1,IF(Assumptions!$F$10="Preferred",'Pref-Std'!CQ10,IF(Assumptions!$F$10="Standard",'Pref-Std'!DX10,"ERROR")))*IF(Assumptions!$F$12="No Adjustment",1,VLOOKUP($BR11,'Valuation Margin'!$A$5:$D$13,4))</f>
        <v>4.426694230100062</v>
      </c>
      <c r="BR11" s="6">
        <f t="shared" si="6"/>
        <v>66</v>
      </c>
      <c r="BT11" s="58">
        <v>8.5470000000000008E-3</v>
      </c>
      <c r="BU11" s="59">
        <f t="shared" si="7"/>
        <v>0.51792374284545006</v>
      </c>
      <c r="BV11" s="59">
        <f t="shared" si="8"/>
        <v>0.6818538568586261</v>
      </c>
      <c r="BW11" s="57">
        <f t="shared" si="9"/>
        <v>0.37</v>
      </c>
    </row>
    <row r="12" spans="1:75" x14ac:dyDescent="0.3">
      <c r="A12" s="6">
        <f t="shared" si="2"/>
        <v>37</v>
      </c>
      <c r="B12" s="44">
        <f>(1-VLOOKUP($A12+B$4-1,'Projection Scale G2 - M'!$A$25:$B$150,2,FALSE))^Assumptions!$F$6*'Base Rate'!B12*IF(Assumptions!$F$8="No Adjustment",1,IF(Assumptions!$F$8="Married",'Marital Status'!BM11,IF(Assumptions!$F$8="Single",'Marital Status'!CT11,"ERROR")))*IF(Assumptions!$F$10="No Adjustment",1,IF(Assumptions!$F$10="Preferred",'Pref-Std'!BM11,IF(Assumptions!$F$10="Standard",'Pref-Std'!CT11,"ERROR")))*IF(Assumptions!$F$12="No Adjustment",1,VLOOKUP($A12+B$4-1,'Valuation Margin'!$A$5:$C$13,3))</f>
        <v>0.245754234705441</v>
      </c>
      <c r="C12" s="45">
        <f>(1-VLOOKUP($A12+C$4-1,'Projection Scale G2 - M'!$A$25:$B$150,2,FALSE))^Assumptions!$F$6*'Base Rate'!C12*IF(Assumptions!$F$8="No Adjustment",1,IF(Assumptions!$F$8="Married",'Marital Status'!BN11,IF(Assumptions!$F$8="Single",'Marital Status'!CU11,"ERROR")))*IF(Assumptions!$F$10="No Adjustment",1,IF(Assumptions!$F$10="Preferred",'Pref-Std'!BN11,IF(Assumptions!$F$10="Standard",'Pref-Std'!CU11,"ERROR")))*IF(Assumptions!$F$12="No Adjustment",1,VLOOKUP($A12+C$4-1,'Valuation Margin'!$A$5:$C$13,3))</f>
        <v>0.31773178116148149</v>
      </c>
      <c r="D12" s="45">
        <f>(1-VLOOKUP($A12+D$4-1,'Projection Scale G2 - M'!$A$25:$B$150,2,FALSE))^Assumptions!$F$6*'Base Rate'!D12*IF(Assumptions!$F$8="No Adjustment",1,IF(Assumptions!$F$8="Married",'Marital Status'!BO11,IF(Assumptions!$F$8="Single",'Marital Status'!CV11,"ERROR")))*IF(Assumptions!$F$10="No Adjustment",1,IF(Assumptions!$F$10="Preferred",'Pref-Std'!BO11,IF(Assumptions!$F$10="Standard",'Pref-Std'!CV11,"ERROR")))*IF(Assumptions!$F$12="No Adjustment",1,VLOOKUP($A12+D$4-1,'Valuation Margin'!$A$5:$C$13,3))</f>
        <v>0.38368085817558178</v>
      </c>
      <c r="E12" s="45">
        <f>(1-VLOOKUP($A12+E$4-1,'Projection Scale G2 - M'!$A$25:$B$150,2,FALSE))^Assumptions!$F$6*'Base Rate'!E12*IF(Assumptions!$F$8="No Adjustment",1,IF(Assumptions!$F$8="Married",'Marital Status'!BP11,IF(Assumptions!$F$8="Single",'Marital Status'!CW11,"ERROR")))*IF(Assumptions!$F$10="No Adjustment",1,IF(Assumptions!$F$10="Preferred",'Pref-Std'!BP11,IF(Assumptions!$F$10="Standard",'Pref-Std'!CW11,"ERROR")))*IF(Assumptions!$F$12="No Adjustment",1,VLOOKUP($A12+E$4-1,'Valuation Margin'!$A$5:$C$13,3))</f>
        <v>0.44963425358583475</v>
      </c>
      <c r="F12" s="46">
        <f>(1-VLOOKUP($A12+F$4-1,'Projection Scale G2 - M'!$A$25:$B$150,2,FALSE))^Assumptions!$F$6*'Base Rate'!F12*IF(Assumptions!$F$8="No Adjustment",1,IF(Assumptions!$F$8="Married",'Marital Status'!BQ11,IF(Assumptions!$F$8="Single",'Marital Status'!CX11,"ERROR")))*IF(Assumptions!$F$10="No Adjustment",1,IF(Assumptions!$F$10="Preferred",'Pref-Std'!BQ11,IF(Assumptions!$F$10="Standard",'Pref-Std'!CX11,"ERROR")))*IF(Assumptions!$F$12="No Adjustment",1,VLOOKUP($A12+F$4-1,'Valuation Margin'!$A$5:$C$13,3))</f>
        <v>0.51896352505881715</v>
      </c>
      <c r="G12" s="45">
        <f>(1-VLOOKUP($A12+G$4-1,'Projection Scale G2 - M'!$A$25:$B$150,2,FALSE))^Assumptions!$F$6*'Base Rate'!G12*IF(Assumptions!$F$8="No Adjustment",1,IF(Assumptions!$F$8="Married",'Marital Status'!BR11,IF(Assumptions!$F$8="Single",'Marital Status'!CY11,"ERROR")))*IF(Assumptions!$F$10="No Adjustment",1,IF(Assumptions!$F$10="Preferred",'Pref-Std'!BR11,IF(Assumptions!$F$10="Standard",'Pref-Std'!CY11,"ERROR")))*IF(Assumptions!$F$12="No Adjustment",1,VLOOKUP($A12+G$4-1,'Valuation Margin'!$A$5:$C$13,3))</f>
        <v>0.5884602082816125</v>
      </c>
      <c r="H12" s="45">
        <f>(1-VLOOKUP($A12+H$4-1,'Projection Scale G2 - M'!$A$25:$B$150,2,FALSE))^Assumptions!$F$6*'Base Rate'!H12*IF(Assumptions!$F$8="No Adjustment",1,IF(Assumptions!$F$8="Married",'Marital Status'!BS11,IF(Assumptions!$F$8="Single",'Marital Status'!CZ11,"ERROR")))*IF(Assumptions!$F$10="No Adjustment",1,IF(Assumptions!$F$10="Preferred",'Pref-Std'!BS11,IF(Assumptions!$F$10="Standard",'Pref-Std'!CZ11,"ERROR")))*IF(Assumptions!$F$12="No Adjustment",1,VLOOKUP($A12+H$4-1,'Valuation Margin'!$A$5:$C$13,3))</f>
        <v>0.65852799470194545</v>
      </c>
      <c r="I12" s="45">
        <f>(1-VLOOKUP($A12+I$4-1,'Projection Scale G2 - M'!$A$25:$B$150,2,FALSE))^Assumptions!$F$6*'Base Rate'!I12*IF(Assumptions!$F$8="No Adjustment",1,IF(Assumptions!$F$8="Married",'Marital Status'!BT11,IF(Assumptions!$F$8="Single",'Marital Status'!DA11,"ERROR")))*IF(Assumptions!$F$10="No Adjustment",1,IF(Assumptions!$F$10="Preferred",'Pref-Std'!BT11,IF(Assumptions!$F$10="Standard",'Pref-Std'!DA11,"ERROR")))*IF(Assumptions!$F$12="No Adjustment",1,VLOOKUP($A12+I$4-1,'Valuation Margin'!$A$5:$C$13,3))</f>
        <v>0.72937786909451008</v>
      </c>
      <c r="J12" s="45">
        <f>(1-VLOOKUP($A12+J$4-1,'Projection Scale G2 - M'!$A$25:$B$150,2,FALSE))^Assumptions!$F$6*'Base Rate'!J12*IF(Assumptions!$F$8="No Adjustment",1,IF(Assumptions!$F$8="Married",'Marital Status'!BU11,IF(Assumptions!$F$8="Single",'Marital Status'!DB11,"ERROR")))*IF(Assumptions!$F$10="No Adjustment",1,IF(Assumptions!$F$10="Preferred",'Pref-Std'!BU11,IF(Assumptions!$F$10="Standard",'Pref-Std'!DB11,"ERROR")))*IF(Assumptions!$F$12="No Adjustment",1,VLOOKUP($A12+J$4-1,'Valuation Margin'!$A$5:$C$13,3))</f>
        <v>0.80112321148337751</v>
      </c>
      <c r="K12" s="46">
        <f>(1-VLOOKUP($A12+K$4-1,'Projection Scale G2 - M'!$A$25:$B$150,2,FALSE))^Assumptions!$F$6*'Base Rate'!K12*IF(Assumptions!$F$8="No Adjustment",1,IF(Assumptions!$F$8="Married",'Marital Status'!BV11,IF(Assumptions!$F$8="Single",'Marital Status'!DC11,"ERROR")))*IF(Assumptions!$F$10="No Adjustment",1,IF(Assumptions!$F$10="Preferred",'Pref-Std'!BV11,IF(Assumptions!$F$10="Standard",'Pref-Std'!DC11,"ERROR")))*IF(Assumptions!$F$12="No Adjustment",1,VLOOKUP($A12+K$4-1,'Valuation Margin'!$A$5:$C$13,3))</f>
        <v>0.88547499983584765</v>
      </c>
      <c r="L12" s="45">
        <f>(1-VLOOKUP($A12+L$4-1,'Projection Scale G2 - M'!$A$25:$B$150,2,FALSE))^Assumptions!$F$6*'Base Rate'!L12*IF(Assumptions!$F$8="No Adjustment",1,IF(Assumptions!$F$8="Married",'Marital Status'!BW11,IF(Assumptions!$F$8="Single",'Marital Status'!DD11,"ERROR")))*IF(Assumptions!$F$10="No Adjustment",1,IF(Assumptions!$F$10="Preferred",'Pref-Std'!BW11,IF(Assumptions!$F$10="Standard",'Pref-Std'!DD11,"ERROR")))*IF(Assumptions!$F$12="No Adjustment",1,VLOOKUP($A12+L$4-1,'Valuation Margin'!$A$5:$C$13,3))</f>
        <v>0.97749393415483943</v>
      </c>
      <c r="M12" s="45">
        <f>(1-VLOOKUP($A12+M$4-1,'Projection Scale G2 - M'!$A$25:$B$150,2,FALSE))^Assumptions!$F$6*'Base Rate'!M12*IF(Assumptions!$F$8="No Adjustment",1,IF(Assumptions!$F$8="Married",'Marital Status'!BX11,IF(Assumptions!$F$8="Single",'Marital Status'!DE11,"ERROR")))*IF(Assumptions!$F$10="No Adjustment",1,IF(Assumptions!$F$10="Preferred",'Pref-Std'!BX11,IF(Assumptions!$F$10="Standard",'Pref-Std'!DE11,"ERROR")))*IF(Assumptions!$F$12="No Adjustment",1,VLOOKUP($A12+M$4-1,'Valuation Margin'!$A$5:$C$13,3))</f>
        <v>1.0714524653255759</v>
      </c>
      <c r="N12" s="45">
        <f>(1-VLOOKUP($A12+N$4-1,'Projection Scale G2 - M'!$A$25:$B$150,2,FALSE))^Assumptions!$F$6*'Base Rate'!N12*IF(Assumptions!$F$8="No Adjustment",1,IF(Assumptions!$F$8="Married",'Marital Status'!BY11,IF(Assumptions!$F$8="Single",'Marital Status'!DF11,"ERROR")))*IF(Assumptions!$F$10="No Adjustment",1,IF(Assumptions!$F$10="Preferred",'Pref-Std'!BY11,IF(Assumptions!$F$10="Standard",'Pref-Std'!DF11,"ERROR")))*IF(Assumptions!$F$12="No Adjustment",1,VLOOKUP($A12+N$4-1,'Valuation Margin'!$A$5:$C$13,3))</f>
        <v>1.1798903780668084</v>
      </c>
      <c r="O12" s="45">
        <f>(1-VLOOKUP($A12+O$4-1,'Projection Scale G2 - M'!$A$25:$B$150,2,FALSE))^Assumptions!$F$6*'Base Rate'!O12*IF(Assumptions!$F$8="No Adjustment",1,IF(Assumptions!$F$8="Married",'Marital Status'!BZ11,IF(Assumptions!$F$8="Single",'Marital Status'!DG11,"ERROR")))*IF(Assumptions!$F$10="No Adjustment",1,IF(Assumptions!$F$10="Preferred",'Pref-Std'!BZ11,IF(Assumptions!$F$10="Standard",'Pref-Std'!DG11,"ERROR")))*IF(Assumptions!$F$12="No Adjustment",1,VLOOKUP($A12+O$4-1,'Valuation Margin'!$A$5:$C$13,3))</f>
        <v>1.3035978414008487</v>
      </c>
      <c r="P12" s="46">
        <f>(1-VLOOKUP($A12+P$4-1,'Projection Scale G2 - M'!$A$25:$B$150,2,FALSE))^Assumptions!$F$6*'Base Rate'!P12*IF(Assumptions!$F$8="No Adjustment",1,IF(Assumptions!$F$8="Married",'Marital Status'!CA11,IF(Assumptions!$F$8="Single",'Marital Status'!DH11,"ERROR")))*IF(Assumptions!$F$10="No Adjustment",1,IF(Assumptions!$F$10="Preferred",'Pref-Std'!CA11,IF(Assumptions!$F$10="Standard",'Pref-Std'!DH11,"ERROR")))*IF(Assumptions!$F$12="No Adjustment",1,VLOOKUP($A12+P$4-1,'Valuation Margin'!$A$5:$C$13,3))</f>
        <v>1.420813756823005</v>
      </c>
      <c r="Q12" s="45">
        <f>(1-VLOOKUP($A12+Q$4-1,'Projection Scale G2 - M'!$A$25:$B$150,2,FALSE))^Assumptions!$F$6*'Base Rate'!Q12*IF(Assumptions!$F$8="No Adjustment",1,IF(Assumptions!$F$8="Married",'Marital Status'!CB11,IF(Assumptions!$F$8="Single",'Marital Status'!DI11,"ERROR")))*IF(Assumptions!$F$10="No Adjustment",1,IF(Assumptions!$F$10="Preferred",'Pref-Std'!CB11,IF(Assumptions!$F$10="Standard",'Pref-Std'!DI11,"ERROR")))*IF(Assumptions!$F$12="No Adjustment",1,VLOOKUP($A12+Q$4-1,'Valuation Margin'!$A$5:$C$13,3))</f>
        <v>1.5752763856369845</v>
      </c>
      <c r="R12" s="45">
        <f>(1-VLOOKUP($A12+R$4-1,'Projection Scale G2 - M'!$A$25:$B$150,2,FALSE))^Assumptions!$F$6*'Base Rate'!R12*IF(Assumptions!$F$8="No Adjustment",1,IF(Assumptions!$F$8="Married",'Marital Status'!CC11,IF(Assumptions!$F$8="Single",'Marital Status'!DJ11,"ERROR")))*IF(Assumptions!$F$10="No Adjustment",1,IF(Assumptions!$F$10="Preferred",'Pref-Std'!CC11,IF(Assumptions!$F$10="Standard",'Pref-Std'!DJ11,"ERROR")))*IF(Assumptions!$F$12="No Adjustment",1,VLOOKUP($A12+R$4-1,'Valuation Margin'!$A$5:$C$13,3))</f>
        <v>1.7775008836749389</v>
      </c>
      <c r="S12" s="45">
        <f>(1-VLOOKUP($A12+S$4-1,'Projection Scale G2 - M'!$A$25:$B$150,2,FALSE))^Assumptions!$F$6*'Base Rate'!S12*IF(Assumptions!$F$8="No Adjustment",1,IF(Assumptions!$F$8="Married",'Marital Status'!CD11,IF(Assumptions!$F$8="Single",'Marital Status'!DK11,"ERROR")))*IF(Assumptions!$F$10="No Adjustment",1,IF(Assumptions!$F$10="Preferred",'Pref-Std'!CD11,IF(Assumptions!$F$10="Standard",'Pref-Std'!DK11,"ERROR")))*IF(Assumptions!$F$12="No Adjustment",1,VLOOKUP($A12+S$4-1,'Valuation Margin'!$A$5:$C$13,3))</f>
        <v>2.0244848049463702</v>
      </c>
      <c r="T12" s="45">
        <f>(1-VLOOKUP($A12+T$4-1,'Projection Scale G2 - M'!$A$25:$B$150,2,FALSE))^Assumptions!$F$6*'Base Rate'!T12*IF(Assumptions!$F$8="No Adjustment",1,IF(Assumptions!$F$8="Married",'Marital Status'!CE11,IF(Assumptions!$F$8="Single",'Marital Status'!DL11,"ERROR")))*IF(Assumptions!$F$10="No Adjustment",1,IF(Assumptions!$F$10="Preferred",'Pref-Std'!CE11,IF(Assumptions!$F$10="Standard",'Pref-Std'!DL11,"ERROR")))*IF(Assumptions!$F$12="No Adjustment",1,VLOOKUP($A12+T$4-1,'Valuation Margin'!$A$5:$C$13,3))</f>
        <v>2.2825241019651741</v>
      </c>
      <c r="U12" s="46">
        <f>(1-VLOOKUP($A12+U$4-1,'Projection Scale G2 - M'!$A$25:$B$150,2,FALSE))^Assumptions!$F$6*'Base Rate'!U12*IF(Assumptions!$F$8="No Adjustment",1,IF(Assumptions!$F$8="Married",'Marital Status'!CF11,IF(Assumptions!$F$8="Single",'Marital Status'!DM11,"ERROR")))*IF(Assumptions!$F$10="No Adjustment",1,IF(Assumptions!$F$10="Preferred",'Pref-Std'!CF11,IF(Assumptions!$F$10="Standard",'Pref-Std'!DM11,"ERROR")))*IF(Assumptions!$F$12="No Adjustment",1,VLOOKUP($A12+U$4-1,'Valuation Margin'!$A$5:$C$13,3))</f>
        <v>2.6019228996494372</v>
      </c>
      <c r="V12" s="45">
        <f>(1-VLOOKUP($A12+V$4-1,'Projection Scale G2 - M'!$A$25:$B$150,2,FALSE))^Assumptions!$F$6*'Base Rate'!V12*IF(Assumptions!$F$8="No Adjustment",1,IF(Assumptions!$F$8="Married",'Marital Status'!CG11,IF(Assumptions!$F$8="Single",'Marital Status'!DN11,"ERROR")))*IF(Assumptions!$F$10="No Adjustment",1,IF(Assumptions!$F$10="Preferred",'Pref-Std'!CG11,IF(Assumptions!$F$10="Standard",'Pref-Std'!DN11,"ERROR")))*IF(Assumptions!$F$12="No Adjustment",1,VLOOKUP($A12+V$4-1,'Valuation Margin'!$A$5:$C$13,3))</f>
        <v>2.9222847124481346</v>
      </c>
      <c r="W12" s="45">
        <f>(1-VLOOKUP($A12+W$4-1,'Projection Scale G2 - M'!$A$25:$B$150,2,FALSE))^Assumptions!$F$6*'Base Rate'!W12*IF(Assumptions!$F$8="No Adjustment",1,IF(Assumptions!$F$8="Married",'Marital Status'!CH11,IF(Assumptions!$F$8="Single",'Marital Status'!DO11,"ERROR")))*IF(Assumptions!$F$10="No Adjustment",1,IF(Assumptions!$F$10="Preferred",'Pref-Std'!CH11,IF(Assumptions!$F$10="Standard",'Pref-Std'!DO11,"ERROR")))*IF(Assumptions!$F$12="No Adjustment",1,VLOOKUP($A12+W$4-1,'Valuation Margin'!$A$5:$C$13,3))</f>
        <v>3.2433706015243255</v>
      </c>
      <c r="X12" s="45">
        <f>(1-VLOOKUP($A12+X$4-1,'Projection Scale G2 - M'!$A$25:$B$150,2,FALSE))^Assumptions!$F$6*'Base Rate'!X12*IF(Assumptions!$F$8="No Adjustment",1,IF(Assumptions!$F$8="Married",'Marital Status'!CI11,IF(Assumptions!$F$8="Single",'Marital Status'!DP11,"ERROR")))*IF(Assumptions!$F$10="No Adjustment",1,IF(Assumptions!$F$10="Preferred",'Pref-Std'!CI11,IF(Assumptions!$F$10="Standard",'Pref-Std'!DP11,"ERROR")))*IF(Assumptions!$F$12="No Adjustment",1,VLOOKUP($A12+X$4-1,'Valuation Margin'!$A$5:$C$13,3))</f>
        <v>3.5517922644821724</v>
      </c>
      <c r="Y12" s="45">
        <f>(1-VLOOKUP($A12+Y$4-1,'Projection Scale G2 - M'!$A$25:$B$150,2,FALSE))^Assumptions!$F$6*'Base Rate'!Y12*IF(Assumptions!$F$8="No Adjustment",1,IF(Assumptions!$F$8="Married",'Marital Status'!CJ11,IF(Assumptions!$F$8="Single",'Marital Status'!DQ11,"ERROR")))*IF(Assumptions!$F$10="No Adjustment",1,IF(Assumptions!$F$10="Preferred",'Pref-Std'!CJ11,IF(Assumptions!$F$10="Standard",'Pref-Std'!DQ11,"ERROR")))*IF(Assumptions!$F$12="No Adjustment",1,VLOOKUP($A12+Y$4-1,'Valuation Margin'!$A$5:$C$13,3))</f>
        <v>3.9388812914472799</v>
      </c>
      <c r="Z12" s="46">
        <f>(1-VLOOKUP($A12+Z$4-1,'Projection Scale G2 - M'!$A$25:$B$150,2,FALSE))^Assumptions!$F$6*'Base Rate'!Z12*IF(Assumptions!$F$8="No Adjustment",1,IF(Assumptions!$F$8="Married",'Marital Status'!CK11,IF(Assumptions!$F$8="Single",'Marital Status'!DR11,"ERROR")))*IF(Assumptions!$F$10="No Adjustment",1,IF(Assumptions!$F$10="Preferred",'Pref-Std'!CK11,IF(Assumptions!$F$10="Standard",'Pref-Std'!DR11,"ERROR")))*IF(Assumptions!$F$12="No Adjustment",1,VLOOKUP($A12+Z$4-1,'Valuation Margin'!$A$5:$C$13,3))</f>
        <v>4.3522185560667683</v>
      </c>
      <c r="AA12" s="45">
        <f>(1-VLOOKUP($A12+AA$4-1,'Projection Scale G2 - M'!$A$25:$B$150,2,FALSE))^Assumptions!$F$6*'Base Rate'!AA12*IF(Assumptions!$F$8="No Adjustment",1,IF(Assumptions!$F$8="Married",'Marital Status'!CL11,IF(Assumptions!$F$8="Single",'Marital Status'!DS11,"ERROR")))*IF(Assumptions!$F$10="No Adjustment",1,IF(Assumptions!$F$10="Preferred",'Pref-Std'!CL11,IF(Assumptions!$F$10="Standard",'Pref-Std'!DS11,"ERROR")))*IF(Assumptions!$F$12="No Adjustment",1,VLOOKUP($A12+AA$4-1,'Valuation Margin'!$A$5:$C$13,3))</f>
        <v>4.7827120287557898</v>
      </c>
      <c r="AB12" s="45">
        <f>(1-VLOOKUP($A12+AB$4-1,'Projection Scale G2 - M'!$A$25:$B$150,2,FALSE))^Assumptions!$F$6*'Base Rate'!AB12*IF(Assumptions!$F$8="No Adjustment",1,IF(Assumptions!$F$8="Married",'Marital Status'!CM11,IF(Assumptions!$F$8="Single",'Marital Status'!DT11,"ERROR")))*IF(Assumptions!$F$10="No Adjustment",1,IF(Assumptions!$F$10="Preferred",'Pref-Std'!CM11,IF(Assumptions!$F$10="Standard",'Pref-Std'!DT11,"ERROR")))*IF(Assumptions!$F$12="No Adjustment",1,VLOOKUP($A12+AB$4-1,'Valuation Margin'!$A$5:$C$13,3))</f>
        <v>5.1346793230189984</v>
      </c>
      <c r="AC12" s="45">
        <f>(1-VLOOKUP($A12+AC$4-1,'Projection Scale G2 - M'!$A$25:$B$150,2,FALSE))^Assumptions!$F$6*'Base Rate'!AC12*IF(Assumptions!$F$8="No Adjustment",1,IF(Assumptions!$F$8="Married",'Marital Status'!CN11,IF(Assumptions!$F$8="Single",'Marital Status'!DU11,"ERROR")))*IF(Assumptions!$F$10="No Adjustment",1,IF(Assumptions!$F$10="Preferred",'Pref-Std'!CN11,IF(Assumptions!$F$10="Standard",'Pref-Std'!DU11,"ERROR")))*IF(Assumptions!$F$12="No Adjustment",1,VLOOKUP($A12+AC$4-1,'Valuation Margin'!$A$5:$C$13,3))</f>
        <v>5.5031125603794946</v>
      </c>
      <c r="AD12" s="45">
        <f>(1-VLOOKUP($A12+AD$4-1,'Projection Scale G2 - M'!$A$25:$B$150,2,FALSE))^Assumptions!$F$6*'Base Rate'!AD12*IF(Assumptions!$F$8="No Adjustment",1,IF(Assumptions!$F$8="Married",'Marital Status'!CO11,IF(Assumptions!$F$8="Single",'Marital Status'!DV11,"ERROR")))*IF(Assumptions!$F$10="No Adjustment",1,IF(Assumptions!$F$10="Preferred",'Pref-Std'!CO11,IF(Assumptions!$F$10="Standard",'Pref-Std'!DV11,"ERROR")))*IF(Assumptions!$F$12="No Adjustment",1,VLOOKUP($A12+AD$4-1,'Valuation Margin'!$A$5:$C$13,3))</f>
        <v>5.9251469032043778</v>
      </c>
      <c r="AE12" s="46">
        <f>(1-VLOOKUP($A12+AE$4-1,'Projection Scale G2 - M'!$A$25:$B$150,2,FALSE))^Assumptions!$F$6*'Base Rate'!AE12*IF(Assumptions!$F$8="No Adjustment",1,IF(Assumptions!$F$8="Married",'Marital Status'!CP11,IF(Assumptions!$F$8="Single",'Marital Status'!DW11,"ERROR")))*IF(Assumptions!$F$10="No Adjustment",1,IF(Assumptions!$F$10="Preferred",'Pref-Std'!CP11,IF(Assumptions!$F$10="Standard",'Pref-Std'!DW11,"ERROR")))*IF(Assumptions!$F$12="No Adjustment",1,VLOOKUP($A12+AE$4-1,'Valuation Margin'!$A$5:$C$13,3))</f>
        <v>6.4042792455420399</v>
      </c>
      <c r="AF12" s="46">
        <f>(1-VLOOKUP($AG12,'Projection Scale G2 - M'!$A$25:$B$150,2,FALSE))^Assumptions!$F$6*'Base Rate'!AF12*IF(Assumptions!$F$8="No Adjustment",1,IF(Assumptions!$F$8="Married",'Marital Status'!CQ11,IF(Assumptions!$F$8="Single",'Marital Status'!DX11,"ERROR")))*IF(Assumptions!$F$10="No Adjustment",1,IF(Assumptions!$F$10="Preferred",'Pref-Std'!CQ11,IF(Assumptions!$F$10="Standard",'Pref-Std'!DX11,"ERROR")))*IF(Assumptions!$F$12="No Adjustment",1,VLOOKUP($AG12,'Valuation Margin'!$A$5:$C$13,3))</f>
        <v>6.9508174580121009</v>
      </c>
      <c r="AG12" s="6">
        <f t="shared" si="3"/>
        <v>67</v>
      </c>
      <c r="AI12" s="58">
        <v>7.0390000000000001E-3</v>
      </c>
      <c r="AJ12" s="59">
        <f t="shared" si="4"/>
        <v>0.98747229123626945</v>
      </c>
      <c r="AL12" s="6">
        <f t="shared" si="5"/>
        <v>37</v>
      </c>
      <c r="AM12" s="44">
        <f>(1-VLOOKUP($AL12+AM$4-1,'Projection Scale G2 - F'!$A$25:$B$150,2,FALSE))^Assumptions!$F$6*'Base Rate'!AL12*IF(Assumptions!$F$8="No Adjustment",1,IF(Assumptions!$F$8="Married",'Marital Status'!BM11,IF(Assumptions!$F$8="Single",'Marital Status'!CT11,"ERROR")))*IF(Assumptions!$F$10="No Adjustment",1,IF(Assumptions!$F$10="Preferred",'Pref-Std'!BM11,IF(Assumptions!$F$10="Standard",'Pref-Std'!CT11,"ERROR")))*IF(Assumptions!$F$12="No Adjustment",1,VLOOKUP($AL12+AM$4-1,'Valuation Margin'!$A$5:$D$13,4))</f>
        <v>0.15258132485189996</v>
      </c>
      <c r="AN12" s="45">
        <f>(1-VLOOKUP($AL12+AN$4-1,'Projection Scale G2 - F'!$A$25:$B$150,2,FALSE))^Assumptions!$F$6*'Base Rate'!AM12*IF(Assumptions!$F$8="No Adjustment",1,IF(Assumptions!$F$8="Married",'Marital Status'!BN11,IF(Assumptions!$F$8="Single",'Marital Status'!CU11,"ERROR")))*IF(Assumptions!$F$10="No Adjustment",1,IF(Assumptions!$F$10="Preferred",'Pref-Std'!BN11,IF(Assumptions!$F$10="Standard",'Pref-Std'!CU11,"ERROR")))*IF(Assumptions!$F$12="No Adjustment",1,VLOOKUP($AL12+AN$4-1,'Valuation Margin'!$A$5:$D$13,4))</f>
        <v>0.20429350794885812</v>
      </c>
      <c r="AO12" s="45">
        <f>(1-VLOOKUP($AL12+AO$4-1,'Projection Scale G2 - F'!$A$25:$B$150,2,FALSE))^Assumptions!$F$6*'Base Rate'!AN12*IF(Assumptions!$F$8="No Adjustment",1,IF(Assumptions!$F$8="Married",'Marital Status'!BO11,IF(Assumptions!$F$8="Single",'Marital Status'!CV11,"ERROR")))*IF(Assumptions!$F$10="No Adjustment",1,IF(Assumptions!$F$10="Preferred",'Pref-Std'!BO11,IF(Assumptions!$F$10="Standard",'Pref-Std'!CV11,"ERROR")))*IF(Assumptions!$F$12="No Adjustment",1,VLOOKUP($AL12+AO$4-1,'Valuation Margin'!$A$5:$D$13,4))</f>
        <v>0.25601519868895839</v>
      </c>
      <c r="AP12" s="45">
        <f>(1-VLOOKUP($AL12+AP$4-1,'Projection Scale G2 - F'!$A$25:$B$150,2,FALSE))^Assumptions!$F$6*'Base Rate'!AO12*IF(Assumptions!$F$8="No Adjustment",1,IF(Assumptions!$F$8="Married",'Marital Status'!BP11,IF(Assumptions!$F$8="Single",'Marital Status'!CW11,"ERROR")))*IF(Assumptions!$F$10="No Adjustment",1,IF(Assumptions!$F$10="Preferred",'Pref-Std'!BP11,IF(Assumptions!$F$10="Standard",'Pref-Std'!CW11,"ERROR")))*IF(Assumptions!$F$12="No Adjustment",1,VLOOKUP($AL12+AP$4-1,'Valuation Margin'!$A$5:$D$13,4))</f>
        <v>0.30635556430138128</v>
      </c>
      <c r="AQ12" s="46">
        <f>(1-VLOOKUP($AL12+AQ$4-1,'Projection Scale G2 - F'!$A$25:$B$150,2,FALSE))^Assumptions!$F$6*'Base Rate'!AP12*IF(Assumptions!$F$8="No Adjustment",1,IF(Assumptions!$F$8="Married",'Marital Status'!BQ11,IF(Assumptions!$F$8="Single",'Marital Status'!CX11,"ERROR")))*IF(Assumptions!$F$10="No Adjustment",1,IF(Assumptions!$F$10="Preferred",'Pref-Std'!BQ11,IF(Assumptions!$F$10="Standard",'Pref-Std'!CX11,"ERROR")))*IF(Assumptions!$F$12="No Adjustment",1,VLOOKUP($AL12+AQ$4-1,'Valuation Margin'!$A$5:$D$13,4))</f>
        <v>0.36114347729456658</v>
      </c>
      <c r="AR12" s="45">
        <f>(1-VLOOKUP($AL12+AR$4-1,'Projection Scale G2 - F'!$A$25:$B$150,2,FALSE))^Assumptions!$F$6*'Base Rate'!AQ12*IF(Assumptions!$F$8="No Adjustment",1,IF(Assumptions!$F$8="Married",'Marital Status'!BR11,IF(Assumptions!$F$8="Single",'Marital Status'!CY11,"ERROR")))*IF(Assumptions!$F$10="No Adjustment",1,IF(Assumptions!$F$10="Preferred",'Pref-Std'!BR11,IF(Assumptions!$F$10="Standard",'Pref-Std'!CY11,"ERROR")))*IF(Assumptions!$F$12="No Adjustment",1,VLOOKUP($AL12+AR$4-1,'Valuation Margin'!$A$5:$D$13,4))</f>
        <v>0.4120317659590283</v>
      </c>
      <c r="AS12" s="45">
        <f>(1-VLOOKUP($AL12+AS$4-1,'Projection Scale G2 - F'!$A$25:$B$150,2,FALSE))^Assumptions!$F$6*'Base Rate'!AR12*IF(Assumptions!$F$8="No Adjustment",1,IF(Assumptions!$F$8="Married",'Marital Status'!BS11,IF(Assumptions!$F$8="Single",'Marital Status'!CZ11,"ERROR")))*IF(Assumptions!$F$10="No Adjustment",1,IF(Assumptions!$F$10="Preferred",'Pref-Std'!BS11,IF(Assumptions!$F$10="Standard",'Pref-Std'!CZ11,"ERROR")))*IF(Assumptions!$F$12="No Adjustment",1,VLOOKUP($AL12+AS$4-1,'Valuation Margin'!$A$5:$D$13,4))</f>
        <v>0.4584369739126854</v>
      </c>
      <c r="AT12" s="45">
        <f>(1-VLOOKUP($AL12+AT$4-1,'Projection Scale G2 - F'!$A$25:$B$150,2,FALSE))^Assumptions!$F$6*'Base Rate'!AS12*IF(Assumptions!$F$8="No Adjustment",1,IF(Assumptions!$F$8="Married",'Marital Status'!BT11,IF(Assumptions!$F$8="Single",'Marital Status'!DA11,"ERROR")))*IF(Assumptions!$F$10="No Adjustment",1,IF(Assumptions!$F$10="Preferred",'Pref-Std'!BT11,IF(Assumptions!$F$10="Standard",'Pref-Std'!DA11,"ERROR")))*IF(Assumptions!$F$12="No Adjustment",1,VLOOKUP($AL12+AT$4-1,'Valuation Margin'!$A$5:$D$13,4))</f>
        <v>0.50513428052908937</v>
      </c>
      <c r="AU12" s="45">
        <f>(1-VLOOKUP($AL12+AU$4-1,'Projection Scale G2 - F'!$A$25:$B$150,2,FALSE))^Assumptions!$F$6*'Base Rate'!AT12*IF(Assumptions!$F$8="No Adjustment",1,IF(Assumptions!$F$8="Married",'Marital Status'!BU11,IF(Assumptions!$F$8="Single",'Marital Status'!DB11,"ERROR")))*IF(Assumptions!$F$10="No Adjustment",1,IF(Assumptions!$F$10="Preferred",'Pref-Std'!BU11,IF(Assumptions!$F$10="Standard",'Pref-Std'!DB11,"ERROR")))*IF(Assumptions!$F$12="No Adjustment",1,VLOOKUP($AL12+AU$4-1,'Valuation Margin'!$A$5:$D$13,4))</f>
        <v>0.55224306595902128</v>
      </c>
      <c r="AV12" s="46">
        <f>(1-VLOOKUP($AL12+AV$4-1,'Projection Scale G2 - F'!$A$25:$B$150,2,FALSE))^Assumptions!$F$6*'Base Rate'!AU12*IF(Assumptions!$F$8="No Adjustment",1,IF(Assumptions!$F$8="Married",'Marital Status'!BV11,IF(Assumptions!$F$8="Single",'Marital Status'!DC11,"ERROR")))*IF(Assumptions!$F$10="No Adjustment",1,IF(Assumptions!$F$10="Preferred",'Pref-Std'!BV11,IF(Assumptions!$F$10="Standard",'Pref-Std'!DC11,"ERROR")))*IF(Assumptions!$F$12="No Adjustment",1,VLOOKUP($AL12+AV$4-1,'Valuation Margin'!$A$5:$D$13,4))</f>
        <v>0.61126062714292051</v>
      </c>
      <c r="AW12" s="45">
        <f>(1-VLOOKUP($AL12+AW$4-1,'Projection Scale G2 - F'!$A$25:$B$150,2,FALSE))^Assumptions!$F$6*'Base Rate'!AV12*IF(Assumptions!$F$8="No Adjustment",1,IF(Assumptions!$F$8="Married",'Marital Status'!BW11,IF(Assumptions!$F$8="Single",'Marital Status'!DD11,"ERROR")))*IF(Assumptions!$F$10="No Adjustment",1,IF(Assumptions!$F$10="Preferred",'Pref-Std'!BW11,IF(Assumptions!$F$10="Standard",'Pref-Std'!DD11,"ERROR")))*IF(Assumptions!$F$12="No Adjustment",1,VLOOKUP($AL12+AW$4-1,'Valuation Margin'!$A$5:$D$13,4))</f>
        <v>0.67740663486877795</v>
      </c>
      <c r="AX12" s="45">
        <f>(1-VLOOKUP($AL12+AX$4-1,'Projection Scale G2 - F'!$A$25:$B$150,2,FALSE))^Assumptions!$F$6*'Base Rate'!AW12*IF(Assumptions!$F$8="No Adjustment",1,IF(Assumptions!$F$8="Married",'Marital Status'!BX11,IF(Assumptions!$F$8="Single",'Marital Status'!DE11,"ERROR")))*IF(Assumptions!$F$10="No Adjustment",1,IF(Assumptions!$F$10="Preferred",'Pref-Std'!BX11,IF(Assumptions!$F$10="Standard",'Pref-Std'!DE11,"ERROR")))*IF(Assumptions!$F$12="No Adjustment",1,VLOOKUP($AL12+AX$4-1,'Valuation Margin'!$A$5:$D$13,4))</f>
        <v>0.75720199208694206</v>
      </c>
      <c r="AY12" s="45">
        <f>(1-VLOOKUP($AL12+AY$4-1,'Projection Scale G2 - F'!$A$25:$B$150,2,FALSE))^Assumptions!$F$6*'Base Rate'!AX12*IF(Assumptions!$F$8="No Adjustment",1,IF(Assumptions!$F$8="Married",'Marital Status'!BY11,IF(Assumptions!$F$8="Single",'Marital Status'!DF11,"ERROR")))*IF(Assumptions!$F$10="No Adjustment",1,IF(Assumptions!$F$10="Preferred",'Pref-Std'!BY11,IF(Assumptions!$F$10="Standard",'Pref-Std'!DF11,"ERROR")))*IF(Assumptions!$F$12="No Adjustment",1,VLOOKUP($AL12+AY$4-1,'Valuation Margin'!$A$5:$D$13,4))</f>
        <v>0.85774433141800721</v>
      </c>
      <c r="AZ12" s="45">
        <f>(1-VLOOKUP($AL12+AZ$4-1,'Projection Scale G2 - F'!$A$25:$B$150,2,FALSE))^Assumptions!$F$6*'Base Rate'!AY12*IF(Assumptions!$F$8="No Adjustment",1,IF(Assumptions!$F$8="Married",'Marital Status'!BZ11,IF(Assumptions!$F$8="Single",'Marital Status'!DG11,"ERROR")))*IF(Assumptions!$F$10="No Adjustment",1,IF(Assumptions!$F$10="Preferred",'Pref-Std'!BZ11,IF(Assumptions!$F$10="Standard",'Pref-Std'!DG11,"ERROR")))*IF(Assumptions!$F$12="No Adjustment",1,VLOOKUP($AL12+AZ$4-1,'Valuation Margin'!$A$5:$D$13,4))</f>
        <v>0.96117847373708987</v>
      </c>
      <c r="BA12" s="46">
        <f>(1-VLOOKUP($AL12+BA$4-1,'Projection Scale G2 - F'!$A$25:$B$150,2,FALSE))^Assumptions!$F$6*'Base Rate'!AZ12*IF(Assumptions!$F$8="No Adjustment",1,IF(Assumptions!$F$8="Married",'Marital Status'!CA11,IF(Assumptions!$F$8="Single",'Marital Status'!DH11,"ERROR")))*IF(Assumptions!$F$10="No Adjustment",1,IF(Assumptions!$F$10="Preferred",'Pref-Std'!CA11,IF(Assumptions!$F$10="Standard",'Pref-Std'!DH11,"ERROR")))*IF(Assumptions!$F$12="No Adjustment",1,VLOOKUP($AL12+BA$4-1,'Valuation Margin'!$A$5:$D$13,4))</f>
        <v>1.0738536231838991</v>
      </c>
      <c r="BB12" s="45">
        <f>(1-VLOOKUP($AL12+BB$4-1,'Projection Scale G2 - F'!$A$25:$B$150,2,FALSE))^Assumptions!$F$6*'Base Rate'!BA12*IF(Assumptions!$F$8="No Adjustment",1,IF(Assumptions!$F$8="Married",'Marital Status'!CB11,IF(Assumptions!$F$8="Single",'Marital Status'!DI11,"ERROR")))*IF(Assumptions!$F$10="No Adjustment",1,IF(Assumptions!$F$10="Preferred",'Pref-Std'!CB11,IF(Assumptions!$F$10="Standard",'Pref-Std'!DI11,"ERROR")))*IF(Assumptions!$F$12="No Adjustment",1,VLOOKUP($AL12+BB$4-1,'Valuation Margin'!$A$5:$D$13,4))</f>
        <v>1.1631039524419404</v>
      </c>
      <c r="BC12" s="45">
        <f>(1-VLOOKUP($AL12+BC$4-1,'Projection Scale G2 - F'!$A$25:$B$150,2,FALSE))^Assumptions!$F$6*'Base Rate'!BB12*IF(Assumptions!$F$8="No Adjustment",1,IF(Assumptions!$F$8="Married",'Marital Status'!CC11,IF(Assumptions!$F$8="Single",'Marital Status'!DJ11,"ERROR")))*IF(Assumptions!$F$10="No Adjustment",1,IF(Assumptions!$F$10="Preferred",'Pref-Std'!CC11,IF(Assumptions!$F$10="Standard",'Pref-Std'!DJ11,"ERROR")))*IF(Assumptions!$F$12="No Adjustment",1,VLOOKUP($AL12+BC$4-1,'Valuation Margin'!$A$5:$D$13,4))</f>
        <v>1.2911969895759918</v>
      </c>
      <c r="BD12" s="45">
        <f>(1-VLOOKUP($AL12+BD$4-1,'Projection Scale G2 - F'!$A$25:$B$150,2,FALSE))^Assumptions!$F$6*'Base Rate'!BC12*IF(Assumptions!$F$8="No Adjustment",1,IF(Assumptions!$F$8="Married",'Marital Status'!CD11,IF(Assumptions!$F$8="Single",'Marital Status'!DK11,"ERROR")))*IF(Assumptions!$F$10="No Adjustment",1,IF(Assumptions!$F$10="Preferred",'Pref-Std'!CD11,IF(Assumptions!$F$10="Standard",'Pref-Std'!DK11,"ERROR")))*IF(Assumptions!$F$12="No Adjustment",1,VLOOKUP($AL12+BD$4-1,'Valuation Margin'!$A$5:$D$13,4))</f>
        <v>1.418883664577508</v>
      </c>
      <c r="BE12" s="45">
        <f>(1-VLOOKUP($AL12+BE$4-1,'Projection Scale G2 - F'!$A$25:$B$150,2,FALSE))^Assumptions!$F$6*'Base Rate'!BD12*IF(Assumptions!$F$8="No Adjustment",1,IF(Assumptions!$F$8="Married",'Marital Status'!CE11,IF(Assumptions!$F$8="Single",'Marital Status'!DL11,"ERROR")))*IF(Assumptions!$F$10="No Adjustment",1,IF(Assumptions!$F$10="Preferred",'Pref-Std'!CE11,IF(Assumptions!$F$10="Standard",'Pref-Std'!DL11,"ERROR")))*IF(Assumptions!$F$12="No Adjustment",1,VLOOKUP($AL12+BE$4-1,'Valuation Margin'!$A$5:$D$13,4))</f>
        <v>1.5356107425884618</v>
      </c>
      <c r="BF12" s="46">
        <f>(1-VLOOKUP($AL12+BF$4-1,'Projection Scale G2 - F'!$A$25:$B$150,2,FALSE))^Assumptions!$F$6*'Base Rate'!BE12*IF(Assumptions!$F$8="No Adjustment",1,IF(Assumptions!$F$8="Married",'Marital Status'!CF11,IF(Assumptions!$F$8="Single",'Marital Status'!DM11,"ERROR")))*IF(Assumptions!$F$10="No Adjustment",1,IF(Assumptions!$F$10="Preferred",'Pref-Std'!CF11,IF(Assumptions!$F$10="Standard",'Pref-Std'!DM11,"ERROR")))*IF(Assumptions!$F$12="No Adjustment",1,VLOOKUP($AL12+BF$4-1,'Valuation Margin'!$A$5:$D$13,4))</f>
        <v>1.7049730373862122</v>
      </c>
      <c r="BG12" s="45">
        <f>(1-VLOOKUP($AL12+BG$4-1,'Projection Scale G2 - F'!$A$25:$B$150,2,FALSE))^Assumptions!$F$6*'Base Rate'!BF12*IF(Assumptions!$F$8="No Adjustment",1,IF(Assumptions!$F$8="Married",'Marital Status'!CG11,IF(Assumptions!$F$8="Single",'Marital Status'!DN11,"ERROR")))*IF(Assumptions!$F$10="No Adjustment",1,IF(Assumptions!$F$10="Preferred",'Pref-Std'!CG11,IF(Assumptions!$F$10="Standard",'Pref-Std'!DN11,"ERROR")))*IF(Assumptions!$F$12="No Adjustment",1,VLOOKUP($AL12+BG$4-1,'Valuation Margin'!$A$5:$D$13,4))</f>
        <v>1.8989534360451896</v>
      </c>
      <c r="BH12" s="45">
        <f>(1-VLOOKUP($AL12+BH$4-1,'Projection Scale G2 - F'!$A$25:$B$150,2,FALSE))^Assumptions!$F$6*'Base Rate'!BG12*IF(Assumptions!$F$8="No Adjustment",1,IF(Assumptions!$F$8="Married",'Marital Status'!CH11,IF(Assumptions!$F$8="Single",'Marital Status'!DO11,"ERROR")))*IF(Assumptions!$F$10="No Adjustment",1,IF(Assumptions!$F$10="Preferred",'Pref-Std'!CH11,IF(Assumptions!$F$10="Standard",'Pref-Std'!DO11,"ERROR")))*IF(Assumptions!$F$12="No Adjustment",1,VLOOKUP($AL12+BH$4-1,'Valuation Margin'!$A$5:$D$13,4))</f>
        <v>2.0980159736145612</v>
      </c>
      <c r="BI12" s="45">
        <f>(1-VLOOKUP($AL12+BI$4-1,'Projection Scale G2 - F'!$A$25:$B$150,2,FALSE))^Assumptions!$F$6*'Base Rate'!BH12*IF(Assumptions!$F$8="No Adjustment",1,IF(Assumptions!$F$8="Married",'Marital Status'!CI11,IF(Assumptions!$F$8="Single",'Marital Status'!DP11,"ERROR")))*IF(Assumptions!$F$10="No Adjustment",1,IF(Assumptions!$F$10="Preferred",'Pref-Std'!CI11,IF(Assumptions!$F$10="Standard",'Pref-Std'!DP11,"ERROR")))*IF(Assumptions!$F$12="No Adjustment",1,VLOOKUP($AL12+BI$4-1,'Valuation Margin'!$A$5:$D$13,4))</f>
        <v>2.3059831566646345</v>
      </c>
      <c r="BJ12" s="45">
        <f>(1-VLOOKUP($AL12+BJ$4-1,'Projection Scale G2 - F'!$A$25:$B$150,2,FALSE))^Assumptions!$F$6*'Base Rate'!BI12*IF(Assumptions!$F$8="No Adjustment",1,IF(Assumptions!$F$8="Married",'Marital Status'!CJ11,IF(Assumptions!$F$8="Single",'Marital Status'!DQ11,"ERROR")))*IF(Assumptions!$F$10="No Adjustment",1,IF(Assumptions!$F$10="Preferred",'Pref-Std'!CJ11,IF(Assumptions!$F$10="Standard",'Pref-Std'!DQ11,"ERROR")))*IF(Assumptions!$F$12="No Adjustment",1,VLOOKUP($AL12+BJ$4-1,'Valuation Margin'!$A$5:$D$13,4))</f>
        <v>2.5637594699689261</v>
      </c>
      <c r="BK12" s="46">
        <f>(1-VLOOKUP($AL12+BK$4-1,'Projection Scale G2 - F'!$A$25:$B$150,2,FALSE))^Assumptions!$F$6*'Base Rate'!BJ12*IF(Assumptions!$F$8="No Adjustment",1,IF(Assumptions!$F$8="Married",'Marital Status'!CK11,IF(Assumptions!$F$8="Single",'Marital Status'!DR11,"ERROR")))*IF(Assumptions!$F$10="No Adjustment",1,IF(Assumptions!$F$10="Preferred",'Pref-Std'!CK11,IF(Assumptions!$F$10="Standard",'Pref-Std'!DR11,"ERROR")))*IF(Assumptions!$F$12="No Adjustment",1,VLOOKUP($AL12+BK$4-1,'Valuation Margin'!$A$5:$D$13,4))</f>
        <v>2.8646032267604356</v>
      </c>
      <c r="BL12" s="45">
        <f>(1-VLOOKUP($AL12+BL$4-1,'Projection Scale G2 - F'!$A$25:$B$150,2,FALSE))^Assumptions!$F$6*'Base Rate'!BK12*IF(Assumptions!$F$8="No Adjustment",1,IF(Assumptions!$F$8="Married",'Marital Status'!CL11,IF(Assumptions!$F$8="Single",'Marital Status'!DS11,"ERROR")))*IF(Assumptions!$F$10="No Adjustment",1,IF(Assumptions!$F$10="Preferred",'Pref-Std'!CL11,IF(Assumptions!$F$10="Standard",'Pref-Std'!DS11,"ERROR")))*IF(Assumptions!$F$12="No Adjustment",1,VLOOKUP($AL12+BL$4-1,'Valuation Margin'!$A$5:$D$13,4))</f>
        <v>3.1835018025561506</v>
      </c>
      <c r="BM12" s="45">
        <f>(1-VLOOKUP($AL12+BM$4-1,'Projection Scale G2 - F'!$A$25:$B$150,2,FALSE))^Assumptions!$F$6*'Base Rate'!BL12*IF(Assumptions!$F$8="No Adjustment",1,IF(Assumptions!$F$8="Married",'Marital Status'!CM11,IF(Assumptions!$F$8="Single",'Marital Status'!DT11,"ERROR")))*IF(Assumptions!$F$10="No Adjustment",1,IF(Assumptions!$F$10="Preferred",'Pref-Std'!CM11,IF(Assumptions!$F$10="Standard",'Pref-Std'!DT11,"ERROR")))*IF(Assumptions!$F$12="No Adjustment",1,VLOOKUP($AL12+BM$4-1,'Valuation Margin'!$A$5:$D$13,4))</f>
        <v>3.4754605743309281</v>
      </c>
      <c r="BN12" s="45">
        <f>(1-VLOOKUP($AL12+BN$4-1,'Projection Scale G2 - F'!$A$25:$B$150,2,FALSE))^Assumptions!$F$6*'Base Rate'!BM12*IF(Assumptions!$F$8="No Adjustment",1,IF(Assumptions!$F$8="Married",'Marital Status'!CN11,IF(Assumptions!$F$8="Single",'Marital Status'!DU11,"ERROR")))*IF(Assumptions!$F$10="No Adjustment",1,IF(Assumptions!$F$10="Preferred",'Pref-Std'!CN11,IF(Assumptions!$F$10="Standard",'Pref-Std'!DU11,"ERROR")))*IF(Assumptions!$F$12="No Adjustment",1,VLOOKUP($AL12+BN$4-1,'Valuation Margin'!$A$5:$D$13,4))</f>
        <v>3.7884739222011659</v>
      </c>
      <c r="BO12" s="45">
        <f>(1-VLOOKUP($AL12+BO$4-1,'Projection Scale G2 - F'!$A$25:$B$150,2,FALSE))^Assumptions!$F$6*'Base Rate'!BN12*IF(Assumptions!$F$8="No Adjustment",1,IF(Assumptions!$F$8="Married",'Marital Status'!CO11,IF(Assumptions!$F$8="Single",'Marital Status'!DV11,"ERROR")))*IF(Assumptions!$F$10="No Adjustment",1,IF(Assumptions!$F$10="Preferred",'Pref-Std'!CO11,IF(Assumptions!$F$10="Standard",'Pref-Std'!DV11,"ERROR")))*IF(Assumptions!$F$12="No Adjustment",1,VLOOKUP($AL12+BO$4-1,'Valuation Margin'!$A$5:$D$13,4))</f>
        <v>4.1365101167771892</v>
      </c>
      <c r="BP12" s="46">
        <f>(1-VLOOKUP($AL12+BP$4-1,'Projection Scale G2 - F'!$A$25:$B$150,2,FALSE))^Assumptions!$F$6*'Base Rate'!BO12*IF(Assumptions!$F$8="No Adjustment",1,IF(Assumptions!$F$8="Married",'Marital Status'!CP11,IF(Assumptions!$F$8="Single",'Marital Status'!DW11,"ERROR")))*IF(Assumptions!$F$10="No Adjustment",1,IF(Assumptions!$F$10="Preferred",'Pref-Std'!CP11,IF(Assumptions!$F$10="Standard",'Pref-Std'!DW11,"ERROR")))*IF(Assumptions!$F$12="No Adjustment",1,VLOOKUP($AL12+BP$4-1,'Valuation Margin'!$A$5:$D$13,4))</f>
        <v>4.5007266474944423</v>
      </c>
      <c r="BQ12" s="46">
        <f>(1-VLOOKUP($BR12,'Projection Scale G2 - F'!$A$25:$B$150,2,FALSE))^Assumptions!$F$6*'Base Rate'!BP12*IF(Assumptions!$F$8="No Adjustment",1,IF(Assumptions!$F$8="Married",'Marital Status'!CQ11,IF(Assumptions!$F$8="Single",'Marital Status'!DX11,"ERROR")))*IF(Assumptions!$F$10="No Adjustment",1,IF(Assumptions!$F$10="Preferred",'Pref-Std'!CQ11,IF(Assumptions!$F$10="Standard",'Pref-Std'!DX11,"ERROR")))*IF(Assumptions!$F$12="No Adjustment",1,VLOOKUP($BR12,'Valuation Margin'!$A$5:$D$13,4))</f>
        <v>4.8943027755331672</v>
      </c>
      <c r="BR12" s="6">
        <f t="shared" si="6"/>
        <v>67</v>
      </c>
      <c r="BT12" s="58">
        <v>9.077E-3</v>
      </c>
      <c r="BU12" s="59">
        <f t="shared" si="7"/>
        <v>0.53919827867502113</v>
      </c>
      <c r="BV12" s="59">
        <f t="shared" si="8"/>
        <v>0.70281829325987677</v>
      </c>
      <c r="BW12" s="57">
        <f t="shared" si="9"/>
        <v>0.36499999999999999</v>
      </c>
    </row>
    <row r="13" spans="1:75" x14ac:dyDescent="0.3">
      <c r="A13" s="6">
        <f t="shared" si="2"/>
        <v>38</v>
      </c>
      <c r="B13" s="44">
        <f>(1-VLOOKUP($A13+B$4-1,'Projection Scale G2 - M'!$A$25:$B$150,2,FALSE))^Assumptions!$F$6*'Base Rate'!B13*IF(Assumptions!$F$8="No Adjustment",1,IF(Assumptions!$F$8="Married",'Marital Status'!BM12,IF(Assumptions!$F$8="Single",'Marital Status'!CT12,"ERROR")))*IF(Assumptions!$F$10="No Adjustment",1,IF(Assumptions!$F$10="Preferred",'Pref-Std'!BM12,IF(Assumptions!$F$10="Standard",'Pref-Std'!CT12,"ERROR")))*IF(Assumptions!$F$12="No Adjustment",1,VLOOKUP($A13+B$4-1,'Valuation Margin'!$A$5:$C$13,3))</f>
        <v>0.25643920143176457</v>
      </c>
      <c r="C13" s="45">
        <f>(1-VLOOKUP($A13+C$4-1,'Projection Scale G2 - M'!$A$25:$B$150,2,FALSE))^Assumptions!$F$6*'Base Rate'!C13*IF(Assumptions!$F$8="No Adjustment",1,IF(Assumptions!$F$8="Married",'Marital Status'!BN12,IF(Assumptions!$F$8="Single",'Marital Status'!CU12,"ERROR")))*IF(Assumptions!$F$10="No Adjustment",1,IF(Assumptions!$F$10="Preferred",'Pref-Std'!BN12,IF(Assumptions!$F$10="Standard",'Pref-Std'!CU12,"ERROR")))*IF(Assumptions!$F$12="No Adjustment",1,VLOOKUP($A13+C$4-1,'Valuation Margin'!$A$5:$C$13,3))</f>
        <v>0.33822590433669442</v>
      </c>
      <c r="D13" s="45">
        <f>(1-VLOOKUP($A13+D$4-1,'Projection Scale G2 - M'!$A$25:$B$150,2,FALSE))^Assumptions!$F$6*'Base Rate'!D13*IF(Assumptions!$F$8="No Adjustment",1,IF(Assumptions!$F$8="Married",'Marital Status'!BO12,IF(Assumptions!$F$8="Single",'Marital Status'!CV12,"ERROR")))*IF(Assumptions!$F$10="No Adjustment",1,IF(Assumptions!$F$10="Preferred",'Pref-Std'!BO12,IF(Assumptions!$F$10="Standard",'Pref-Std'!CV12,"ERROR")))*IF(Assumptions!$F$12="No Adjustment",1,VLOOKUP($A13+D$4-1,'Valuation Margin'!$A$5:$C$13,3))</f>
        <v>0.41099351182252442</v>
      </c>
      <c r="E13" s="45">
        <f>(1-VLOOKUP($A13+E$4-1,'Projection Scale G2 - M'!$A$25:$B$150,2,FALSE))^Assumptions!$F$6*'Base Rate'!E13*IF(Assumptions!$F$8="No Adjustment",1,IF(Assumptions!$F$8="Married",'Marital Status'!BP12,IF(Assumptions!$F$8="Single",'Marital Status'!CW12,"ERROR")))*IF(Assumptions!$F$10="No Adjustment",1,IF(Assumptions!$F$10="Preferred",'Pref-Std'!BP12,IF(Assumptions!$F$10="Standard",'Pref-Std'!CW12,"ERROR")))*IF(Assumptions!$F$12="No Adjustment",1,VLOOKUP($A13+E$4-1,'Valuation Margin'!$A$5:$C$13,3))</f>
        <v>0.48391022490608587</v>
      </c>
      <c r="F13" s="46">
        <f>(1-VLOOKUP($A13+F$4-1,'Projection Scale G2 - M'!$A$25:$B$150,2,FALSE))^Assumptions!$F$6*'Base Rate'!F13*IF(Assumptions!$F$8="No Adjustment",1,IF(Assumptions!$F$8="Married",'Marital Status'!BQ12,IF(Assumptions!$F$8="Single",'Marital Status'!CX12,"ERROR")))*IF(Assumptions!$F$10="No Adjustment",1,IF(Assumptions!$F$10="Preferred",'Pref-Std'!BQ12,IF(Assumptions!$F$10="Standard",'Pref-Std'!CX12,"ERROR")))*IF(Assumptions!$F$12="No Adjustment",1,VLOOKUP($A13+F$4-1,'Valuation Margin'!$A$5:$C$13,3))</f>
        <v>0.55569402102034682</v>
      </c>
      <c r="G13" s="45">
        <f>(1-VLOOKUP($A13+G$4-1,'Projection Scale G2 - M'!$A$25:$B$150,2,FALSE))^Assumptions!$F$6*'Base Rate'!G13*IF(Assumptions!$F$8="No Adjustment",1,IF(Assumptions!$F$8="Married",'Marital Status'!BR12,IF(Assumptions!$F$8="Single",'Marital Status'!CY12,"ERROR")))*IF(Assumptions!$F$10="No Adjustment",1,IF(Assumptions!$F$10="Preferred",'Pref-Std'!BR12,IF(Assumptions!$F$10="Standard",'Pref-Std'!CY12,"ERROR")))*IF(Assumptions!$F$12="No Adjustment",1,VLOOKUP($A13+G$4-1,'Valuation Margin'!$A$5:$C$13,3))</f>
        <v>0.62732730567533335</v>
      </c>
      <c r="H13" s="45">
        <f>(1-VLOOKUP($A13+H$4-1,'Projection Scale G2 - M'!$A$25:$B$150,2,FALSE))^Assumptions!$F$6*'Base Rate'!H13*IF(Assumptions!$F$8="No Adjustment",1,IF(Assumptions!$F$8="Married",'Marital Status'!BS12,IF(Assumptions!$F$8="Single",'Marital Status'!CZ12,"ERROR")))*IF(Assumptions!$F$10="No Adjustment",1,IF(Assumptions!$F$10="Preferred",'Pref-Std'!BS12,IF(Assumptions!$F$10="Standard",'Pref-Std'!CZ12,"ERROR")))*IF(Assumptions!$F$12="No Adjustment",1,VLOOKUP($A13+H$4-1,'Valuation Margin'!$A$5:$C$13,3))</f>
        <v>0.69930048439621428</v>
      </c>
      <c r="I13" s="45">
        <f>(1-VLOOKUP($A13+I$4-1,'Projection Scale G2 - M'!$A$25:$B$150,2,FALSE))^Assumptions!$F$6*'Base Rate'!I13*IF(Assumptions!$F$8="No Adjustment",1,IF(Assumptions!$F$8="Married",'Marital Status'!BT12,IF(Assumptions!$F$8="Single",'Marital Status'!DA12,"ERROR")))*IF(Assumptions!$F$10="No Adjustment",1,IF(Assumptions!$F$10="Preferred",'Pref-Std'!BT12,IF(Assumptions!$F$10="Standard",'Pref-Std'!DA12,"ERROR")))*IF(Assumptions!$F$12="No Adjustment",1,VLOOKUP($A13+I$4-1,'Valuation Margin'!$A$5:$C$13,3))</f>
        <v>0.77187915046323252</v>
      </c>
      <c r="J13" s="45">
        <f>(1-VLOOKUP($A13+J$4-1,'Projection Scale G2 - M'!$A$25:$B$150,2,FALSE))^Assumptions!$F$6*'Base Rate'!J13*IF(Assumptions!$F$8="No Adjustment",1,IF(Assumptions!$F$8="Married",'Marital Status'!BU12,IF(Assumptions!$F$8="Single",'Marital Status'!DB12,"ERROR")))*IF(Assumptions!$F$10="No Adjustment",1,IF(Assumptions!$F$10="Preferred",'Pref-Std'!BU12,IF(Assumptions!$F$10="Standard",'Pref-Std'!DB12,"ERROR")))*IF(Assumptions!$F$12="No Adjustment",1,VLOOKUP($A13+J$4-1,'Valuation Margin'!$A$5:$C$13,3))</f>
        <v>0.85648303914669621</v>
      </c>
      <c r="K13" s="46">
        <f>(1-VLOOKUP($A13+K$4-1,'Projection Scale G2 - M'!$A$25:$B$150,2,FALSE))^Assumptions!$F$6*'Base Rate'!K13*IF(Assumptions!$F$8="No Adjustment",1,IF(Assumptions!$F$8="Married",'Marital Status'!BV12,IF(Assumptions!$F$8="Single",'Marital Status'!DC12,"ERROR")))*IF(Assumptions!$F$10="No Adjustment",1,IF(Assumptions!$F$10="Preferred",'Pref-Std'!BV12,IF(Assumptions!$F$10="Standard",'Pref-Std'!DC12,"ERROR")))*IF(Assumptions!$F$12="No Adjustment",1,VLOOKUP($A13+K$4-1,'Valuation Margin'!$A$5:$C$13,3))</f>
        <v>0.94848435856598101</v>
      </c>
      <c r="L13" s="45">
        <f>(1-VLOOKUP($A13+L$4-1,'Projection Scale G2 - M'!$A$25:$B$150,2,FALSE))^Assumptions!$F$6*'Base Rate'!L13*IF(Assumptions!$F$8="No Adjustment",1,IF(Assumptions!$F$8="Married",'Marital Status'!BW12,IF(Assumptions!$F$8="Single",'Marital Status'!DD12,"ERROR")))*IF(Assumptions!$F$10="No Adjustment",1,IF(Assumptions!$F$10="Preferred",'Pref-Std'!BW12,IF(Assumptions!$F$10="Standard",'Pref-Std'!DD12,"ERROR")))*IF(Assumptions!$F$12="No Adjustment",1,VLOOKUP($A13+L$4-1,'Valuation Margin'!$A$5:$C$13,3))</f>
        <v>1.0423818917153627</v>
      </c>
      <c r="M13" s="45">
        <f>(1-VLOOKUP($A13+M$4-1,'Projection Scale G2 - M'!$A$25:$B$150,2,FALSE))^Assumptions!$F$6*'Base Rate'!M13*IF(Assumptions!$F$8="No Adjustment",1,IF(Assumptions!$F$8="Married",'Marital Status'!BX12,IF(Assumptions!$F$8="Single",'Marital Status'!DE12,"ERROR")))*IF(Assumptions!$F$10="No Adjustment",1,IF(Assumptions!$F$10="Preferred",'Pref-Std'!BX12,IF(Assumptions!$F$10="Standard",'Pref-Std'!DE12,"ERROR")))*IF(Assumptions!$F$12="No Adjustment",1,VLOOKUP($A13+M$4-1,'Valuation Margin'!$A$5:$C$13,3))</f>
        <v>1.1504138593163535</v>
      </c>
      <c r="N13" s="45">
        <f>(1-VLOOKUP($A13+N$4-1,'Projection Scale G2 - M'!$A$25:$B$150,2,FALSE))^Assumptions!$F$6*'Base Rate'!N13*IF(Assumptions!$F$8="No Adjustment",1,IF(Assumptions!$F$8="Married",'Marital Status'!BY12,IF(Assumptions!$F$8="Single",'Marital Status'!DF12,"ERROR")))*IF(Assumptions!$F$10="No Adjustment",1,IF(Assumptions!$F$10="Preferred",'Pref-Std'!BY12,IF(Assumptions!$F$10="Standard",'Pref-Std'!DF12,"ERROR")))*IF(Assumptions!$F$12="No Adjustment",1,VLOOKUP($A13+N$4-1,'Valuation Margin'!$A$5:$C$13,3))</f>
        <v>1.2734295896634349</v>
      </c>
      <c r="O13" s="45">
        <f>(1-VLOOKUP($A13+O$4-1,'Projection Scale G2 - M'!$A$25:$B$150,2,FALSE))^Assumptions!$F$6*'Base Rate'!O13*IF(Assumptions!$F$8="No Adjustment",1,IF(Assumptions!$F$8="Married",'Marital Status'!BZ12,IF(Assumptions!$F$8="Single",'Marital Status'!DG12,"ERROR")))*IF(Assumptions!$F$10="No Adjustment",1,IF(Assumptions!$F$10="Preferred",'Pref-Std'!BZ12,IF(Assumptions!$F$10="Standard",'Pref-Std'!DG12,"ERROR")))*IF(Assumptions!$F$12="No Adjustment",1,VLOOKUP($A13+O$4-1,'Valuation Margin'!$A$5:$C$13,3))</f>
        <v>1.3901973090398634</v>
      </c>
      <c r="P13" s="46">
        <f>(1-VLOOKUP($A13+P$4-1,'Projection Scale G2 - M'!$A$25:$B$150,2,FALSE))^Assumptions!$F$6*'Base Rate'!P13*IF(Assumptions!$F$8="No Adjustment",1,IF(Assumptions!$F$8="Married",'Marital Status'!CA12,IF(Assumptions!$F$8="Single",'Marital Status'!DH12,"ERROR")))*IF(Assumptions!$F$10="No Adjustment",1,IF(Assumptions!$F$10="Preferred",'Pref-Std'!CA12,IF(Assumptions!$F$10="Standard",'Pref-Std'!DH12,"ERROR")))*IF(Assumptions!$F$12="No Adjustment",1,VLOOKUP($A13+P$4-1,'Valuation Margin'!$A$5:$C$13,3))</f>
        <v>1.5435280093219874</v>
      </c>
      <c r="Q13" s="45">
        <f>(1-VLOOKUP($A13+Q$4-1,'Projection Scale G2 - M'!$A$25:$B$150,2,FALSE))^Assumptions!$F$6*'Base Rate'!Q13*IF(Assumptions!$F$8="No Adjustment",1,IF(Assumptions!$F$8="Married",'Marital Status'!CB12,IF(Assumptions!$F$8="Single",'Marital Status'!DI12,"ERROR")))*IF(Assumptions!$F$10="No Adjustment",1,IF(Assumptions!$F$10="Preferred",'Pref-Std'!CB12,IF(Assumptions!$F$10="Standard",'Pref-Std'!DI12,"ERROR")))*IF(Assumptions!$F$12="No Adjustment",1,VLOOKUP($A13+Q$4-1,'Valuation Margin'!$A$5:$C$13,3))</f>
        <v>1.7013310651243228</v>
      </c>
      <c r="R13" s="45">
        <f>(1-VLOOKUP($A13+R$4-1,'Projection Scale G2 - M'!$A$25:$B$150,2,FALSE))^Assumptions!$F$6*'Base Rate'!R13*IF(Assumptions!$F$8="No Adjustment",1,IF(Assumptions!$F$8="Married",'Marital Status'!CC12,IF(Assumptions!$F$8="Single",'Marital Status'!DJ12,"ERROR")))*IF(Assumptions!$F$10="No Adjustment",1,IF(Assumptions!$F$10="Preferred",'Pref-Std'!CC12,IF(Assumptions!$F$10="Standard",'Pref-Std'!DJ12,"ERROR")))*IF(Assumptions!$F$12="No Adjustment",1,VLOOKUP($A13+R$4-1,'Valuation Margin'!$A$5:$C$13,3))</f>
        <v>1.9410477933912991</v>
      </c>
      <c r="S13" s="45">
        <f>(1-VLOOKUP($A13+S$4-1,'Projection Scale G2 - M'!$A$25:$B$150,2,FALSE))^Assumptions!$F$6*'Base Rate'!S13*IF(Assumptions!$F$8="No Adjustment",1,IF(Assumptions!$F$8="Married",'Marital Status'!CD12,IF(Assumptions!$F$8="Single",'Marital Status'!DK12,"ERROR")))*IF(Assumptions!$F$10="No Adjustment",1,IF(Assumptions!$F$10="Preferred",'Pref-Std'!CD12,IF(Assumptions!$F$10="Standard",'Pref-Std'!DK12,"ERROR")))*IF(Assumptions!$F$12="No Adjustment",1,VLOOKUP($A13+S$4-1,'Valuation Margin'!$A$5:$C$13,3))</f>
        <v>2.1918789358347595</v>
      </c>
      <c r="T13" s="45">
        <f>(1-VLOOKUP($A13+T$4-1,'Projection Scale G2 - M'!$A$25:$B$150,2,FALSE))^Assumptions!$F$6*'Base Rate'!T13*IF(Assumptions!$F$8="No Adjustment",1,IF(Assumptions!$F$8="Married",'Marital Status'!CE12,IF(Assumptions!$F$8="Single",'Marital Status'!DL12,"ERROR")))*IF(Assumptions!$F$10="No Adjustment",1,IF(Assumptions!$F$10="Preferred",'Pref-Std'!CE12,IF(Assumptions!$F$10="Standard",'Pref-Std'!DL12,"ERROR")))*IF(Assumptions!$F$12="No Adjustment",1,VLOOKUP($A13+T$4-1,'Valuation Margin'!$A$5:$C$13,3))</f>
        <v>2.5021913173710169</v>
      </c>
      <c r="U13" s="46">
        <f>(1-VLOOKUP($A13+U$4-1,'Projection Scale G2 - M'!$A$25:$B$150,2,FALSE))^Assumptions!$F$6*'Base Rate'!U13*IF(Assumptions!$F$8="No Adjustment",1,IF(Assumptions!$F$8="Married",'Marital Status'!CF12,IF(Assumptions!$F$8="Single",'Marital Status'!DM12,"ERROR")))*IF(Assumptions!$F$10="No Adjustment",1,IF(Assumptions!$F$10="Preferred",'Pref-Std'!CF12,IF(Assumptions!$F$10="Standard",'Pref-Std'!DM12,"ERROR")))*IF(Assumptions!$F$12="No Adjustment",1,VLOOKUP($A13+U$4-1,'Valuation Margin'!$A$5:$C$13,3))</f>
        <v>2.8140121612189533</v>
      </c>
      <c r="V13" s="45">
        <f>(1-VLOOKUP($A13+V$4-1,'Projection Scale G2 - M'!$A$25:$B$150,2,FALSE))^Assumptions!$F$6*'Base Rate'!V13*IF(Assumptions!$F$8="No Adjustment",1,IF(Assumptions!$F$8="Married",'Marital Status'!CG12,IF(Assumptions!$F$8="Single",'Marital Status'!DN12,"ERROR")))*IF(Assumptions!$F$10="No Adjustment",1,IF(Assumptions!$F$10="Preferred",'Pref-Std'!CG12,IF(Assumptions!$F$10="Standard",'Pref-Std'!DN12,"ERROR")))*IF(Assumptions!$F$12="No Adjustment",1,VLOOKUP($A13+V$4-1,'Valuation Margin'!$A$5:$C$13,3))</f>
        <v>3.1959889652315443</v>
      </c>
      <c r="W13" s="45">
        <f>(1-VLOOKUP($A13+W$4-1,'Projection Scale G2 - M'!$A$25:$B$150,2,FALSE))^Assumptions!$F$6*'Base Rate'!W13*IF(Assumptions!$F$8="No Adjustment",1,IF(Assumptions!$F$8="Married",'Marital Status'!CH12,IF(Assumptions!$F$8="Single",'Marital Status'!DO12,"ERROR")))*IF(Assumptions!$F$10="No Adjustment",1,IF(Assumptions!$F$10="Preferred",'Pref-Std'!CH12,IF(Assumptions!$F$10="Standard",'Pref-Std'!DO12,"ERROR")))*IF(Assumptions!$F$12="No Adjustment",1,VLOOKUP($A13+W$4-1,'Valuation Margin'!$A$5:$C$13,3))</f>
        <v>3.5056300089884802</v>
      </c>
      <c r="X13" s="45">
        <f>(1-VLOOKUP($A13+X$4-1,'Projection Scale G2 - M'!$A$25:$B$150,2,FALSE))^Assumptions!$F$6*'Base Rate'!X13*IF(Assumptions!$F$8="No Adjustment",1,IF(Assumptions!$F$8="Married",'Marital Status'!CI12,IF(Assumptions!$F$8="Single",'Marital Status'!DP12,"ERROR")))*IF(Assumptions!$F$10="No Adjustment",1,IF(Assumptions!$F$10="Preferred",'Pref-Std'!CI12,IF(Assumptions!$F$10="Standard",'Pref-Std'!DP12,"ERROR")))*IF(Assumptions!$F$12="No Adjustment",1,VLOOKUP($A13+X$4-1,'Valuation Margin'!$A$5:$C$13,3))</f>
        <v>3.8938395740341742</v>
      </c>
      <c r="Y13" s="45">
        <f>(1-VLOOKUP($A13+Y$4-1,'Projection Scale G2 - M'!$A$25:$B$150,2,FALSE))^Assumptions!$F$6*'Base Rate'!Y13*IF(Assumptions!$F$8="No Adjustment",1,IF(Assumptions!$F$8="Married",'Marital Status'!CJ12,IF(Assumptions!$F$8="Single",'Marital Status'!DQ12,"ERROR")))*IF(Assumptions!$F$10="No Adjustment",1,IF(Assumptions!$F$10="Preferred",'Pref-Std'!CJ12,IF(Assumptions!$F$10="Standard",'Pref-Std'!DQ12,"ERROR")))*IF(Assumptions!$F$12="No Adjustment",1,VLOOKUP($A13+Y$4-1,'Valuation Margin'!$A$5:$C$13,3))</f>
        <v>4.3090690330836887</v>
      </c>
      <c r="Z13" s="46">
        <f>(1-VLOOKUP($A13+Z$4-1,'Projection Scale G2 - M'!$A$25:$B$150,2,FALSE))^Assumptions!$F$6*'Base Rate'!Z13*IF(Assumptions!$F$8="No Adjustment",1,IF(Assumptions!$F$8="Married",'Marital Status'!CK12,IF(Assumptions!$F$8="Single",'Marital Status'!DR12,"ERROR")))*IF(Assumptions!$F$10="No Adjustment",1,IF(Assumptions!$F$10="Preferred",'Pref-Std'!CK12,IF(Assumptions!$F$10="Standard",'Pref-Std'!DR12,"ERROR")))*IF(Assumptions!$F$12="No Adjustment",1,VLOOKUP($A13+Z$4-1,'Valuation Margin'!$A$5:$C$13,3))</f>
        <v>4.7424114786007605</v>
      </c>
      <c r="AA13" s="45">
        <f>(1-VLOOKUP($A13+AA$4-1,'Projection Scale G2 - M'!$A$25:$B$150,2,FALSE))^Assumptions!$F$6*'Base Rate'!AA13*IF(Assumptions!$F$8="No Adjustment",1,IF(Assumptions!$F$8="Married",'Marital Status'!CL12,IF(Assumptions!$F$8="Single",'Marital Status'!DS12,"ERROR")))*IF(Assumptions!$F$10="No Adjustment",1,IF(Assumptions!$F$10="Preferred",'Pref-Std'!CL12,IF(Assumptions!$F$10="Standard",'Pref-Std'!DS12,"ERROR")))*IF(Assumptions!$F$12="No Adjustment",1,VLOOKUP($A13+AA$4-1,'Valuation Margin'!$A$5:$C$13,3))</f>
        <v>5.2009030510245422</v>
      </c>
      <c r="AB13" s="45">
        <f>(1-VLOOKUP($A13+AB$4-1,'Projection Scale G2 - M'!$A$25:$B$150,2,FALSE))^Assumptions!$F$6*'Base Rate'!AB13*IF(Assumptions!$F$8="No Adjustment",1,IF(Assumptions!$F$8="Married",'Marital Status'!CM12,IF(Assumptions!$F$8="Single",'Marital Status'!DT12,"ERROR")))*IF(Assumptions!$F$10="No Adjustment",1,IF(Assumptions!$F$10="Preferred",'Pref-Std'!CM12,IF(Assumptions!$F$10="Standard",'Pref-Std'!DT12,"ERROR")))*IF(Assumptions!$F$12="No Adjustment",1,VLOOKUP($A13+AB$4-1,'Valuation Margin'!$A$5:$C$13,3))</f>
        <v>5.5800514629706885</v>
      </c>
      <c r="AC13" s="45">
        <f>(1-VLOOKUP($A13+AC$4-1,'Projection Scale G2 - M'!$A$25:$B$150,2,FALSE))^Assumptions!$F$6*'Base Rate'!AC13*IF(Assumptions!$F$8="No Adjustment",1,IF(Assumptions!$F$8="Married",'Marital Status'!CN12,IF(Assumptions!$F$8="Single",'Marital Status'!DU12,"ERROR")))*IF(Assumptions!$F$10="No Adjustment",1,IF(Assumptions!$F$10="Preferred",'Pref-Std'!CN12,IF(Assumptions!$F$10="Standard",'Pref-Std'!DU12,"ERROR")))*IF(Assumptions!$F$12="No Adjustment",1,VLOOKUP($A13+AC$4-1,'Valuation Margin'!$A$5:$C$13,3))</f>
        <v>6.0144193262432522</v>
      </c>
      <c r="AD13" s="45">
        <f>(1-VLOOKUP($A13+AD$4-1,'Projection Scale G2 - M'!$A$25:$B$150,2,FALSE))^Assumptions!$F$6*'Base Rate'!AD13*IF(Assumptions!$F$8="No Adjustment",1,IF(Assumptions!$F$8="Married",'Marital Status'!CO12,IF(Assumptions!$F$8="Single",'Marital Status'!DV12,"ERROR")))*IF(Assumptions!$F$10="No Adjustment",1,IF(Assumptions!$F$10="Preferred",'Pref-Std'!CO12,IF(Assumptions!$F$10="Standard",'Pref-Std'!DV12,"ERROR")))*IF(Assumptions!$F$12="No Adjustment",1,VLOOKUP($A13+AD$4-1,'Valuation Margin'!$A$5:$C$13,3))</f>
        <v>6.5077736179255643</v>
      </c>
      <c r="AE13" s="46">
        <f>(1-VLOOKUP($A13+AE$4-1,'Projection Scale G2 - M'!$A$25:$B$150,2,FALSE))^Assumptions!$F$6*'Base Rate'!AE13*IF(Assumptions!$F$8="No Adjustment",1,IF(Assumptions!$F$8="Married",'Marital Status'!CP12,IF(Assumptions!$F$8="Single",'Marital Status'!DW12,"ERROR")))*IF(Assumptions!$F$10="No Adjustment",1,IF(Assumptions!$F$10="Preferred",'Pref-Std'!CP12,IF(Assumptions!$F$10="Standard",'Pref-Std'!DW12,"ERROR")))*IF(Assumptions!$F$12="No Adjustment",1,VLOOKUP($A13+AE$4-1,'Valuation Margin'!$A$5:$C$13,3))</f>
        <v>7.070837327911903</v>
      </c>
      <c r="AF13" s="46">
        <f>(1-VLOOKUP($AG13,'Projection Scale G2 - M'!$A$25:$B$150,2,FALSE))^Assumptions!$F$6*'Base Rate'!AF13*IF(Assumptions!$F$8="No Adjustment",1,IF(Assumptions!$F$8="Married",'Marital Status'!CQ12,IF(Assumptions!$F$8="Single",'Marital Status'!DX12,"ERROR")))*IF(Assumptions!$F$10="No Adjustment",1,IF(Assumptions!$F$10="Preferred",'Pref-Std'!CQ12,IF(Assumptions!$F$10="Standard",'Pref-Std'!DX12,"ERROR")))*IF(Assumptions!$F$12="No Adjustment",1,VLOOKUP($AG13,'Valuation Margin'!$A$5:$C$13,3))</f>
        <v>7.7205900054454597</v>
      </c>
      <c r="AG13" s="6">
        <f t="shared" si="3"/>
        <v>68</v>
      </c>
      <c r="AI13" s="58">
        <v>7.6280000000000002E-3</v>
      </c>
      <c r="AJ13" s="59">
        <f t="shared" si="4"/>
        <v>1.0121381758580832</v>
      </c>
      <c r="AL13" s="6">
        <f t="shared" si="5"/>
        <v>38</v>
      </c>
      <c r="AM13" s="44">
        <f>(1-VLOOKUP($AL13+AM$4-1,'Projection Scale G2 - F'!$A$25:$B$150,2,FALSE))^Assumptions!$F$6*'Base Rate'!AL13*IF(Assumptions!$F$8="No Adjustment",1,IF(Assumptions!$F$8="Married",'Marital Status'!BM12,IF(Assumptions!$F$8="Single",'Marital Status'!CT12,"ERROR")))*IF(Assumptions!$F$10="No Adjustment",1,IF(Assumptions!$F$10="Preferred",'Pref-Std'!BM12,IF(Assumptions!$F$10="Standard",'Pref-Std'!CT12,"ERROR")))*IF(Assumptions!$F$12="No Adjustment",1,VLOOKUP($AL13+AM$4-1,'Valuation Margin'!$A$5:$D$13,4))</f>
        <v>0.16561698425801466</v>
      </c>
      <c r="AN13" s="45">
        <f>(1-VLOOKUP($AL13+AN$4-1,'Projection Scale G2 - F'!$A$25:$B$150,2,FALSE))^Assumptions!$F$6*'Base Rate'!AM13*IF(Assumptions!$F$8="No Adjustment",1,IF(Assumptions!$F$8="Married",'Marital Status'!BN12,IF(Assumptions!$F$8="Single",'Marital Status'!CU12,"ERROR")))*IF(Assumptions!$F$10="No Adjustment",1,IF(Assumptions!$F$10="Preferred",'Pref-Std'!BN12,IF(Assumptions!$F$10="Standard",'Pref-Std'!CU12,"ERROR")))*IF(Assumptions!$F$12="No Adjustment",1,VLOOKUP($AL13+AN$4-1,'Valuation Margin'!$A$5:$D$13,4))</f>
        <v>0.22706439281562291</v>
      </c>
      <c r="AO13" s="45">
        <f>(1-VLOOKUP($AL13+AO$4-1,'Projection Scale G2 - F'!$A$25:$B$150,2,FALSE))^Assumptions!$F$6*'Base Rate'!AN13*IF(Assumptions!$F$8="No Adjustment",1,IF(Assumptions!$F$8="Married",'Marital Status'!BO12,IF(Assumptions!$F$8="Single",'Marital Status'!CV12,"ERROR")))*IF(Assumptions!$F$10="No Adjustment",1,IF(Assumptions!$F$10="Preferred",'Pref-Std'!BO12,IF(Assumptions!$F$10="Standard",'Pref-Std'!CV12,"ERROR")))*IF(Assumptions!$F$12="No Adjustment",1,VLOOKUP($AL13+AO$4-1,'Valuation Margin'!$A$5:$D$13,4))</f>
        <v>0.2817669975354905</v>
      </c>
      <c r="AP13" s="45">
        <f>(1-VLOOKUP($AL13+AP$4-1,'Projection Scale G2 - F'!$A$25:$B$150,2,FALSE))^Assumptions!$F$6*'Base Rate'!AO13*IF(Assumptions!$F$8="No Adjustment",1,IF(Assumptions!$F$8="Married",'Marital Status'!BP12,IF(Assumptions!$F$8="Single",'Marital Status'!CW12,"ERROR")))*IF(Assumptions!$F$10="No Adjustment",1,IF(Assumptions!$F$10="Preferred",'Pref-Std'!BP12,IF(Assumptions!$F$10="Standard",'Pref-Std'!CW12,"ERROR")))*IF(Assumptions!$F$12="No Adjustment",1,VLOOKUP($AL13+AP$4-1,'Valuation Margin'!$A$5:$D$13,4))</f>
        <v>0.33875340509769764</v>
      </c>
      <c r="AQ13" s="46">
        <f>(1-VLOOKUP($AL13+AQ$4-1,'Projection Scale G2 - F'!$A$25:$B$150,2,FALSE))^Assumptions!$F$6*'Base Rate'!AP13*IF(Assumptions!$F$8="No Adjustment",1,IF(Assumptions!$F$8="Married",'Marital Status'!BQ12,IF(Assumptions!$F$8="Single",'Marital Status'!CX12,"ERROR")))*IF(Assumptions!$F$10="No Adjustment",1,IF(Assumptions!$F$10="Preferred",'Pref-Std'!BQ12,IF(Assumptions!$F$10="Standard",'Pref-Std'!CX12,"ERROR")))*IF(Assumptions!$F$12="No Adjustment",1,VLOOKUP($AL13+AQ$4-1,'Valuation Margin'!$A$5:$D$13,4))</f>
        <v>0.39126265887968847</v>
      </c>
      <c r="AR13" s="45">
        <f>(1-VLOOKUP($AL13+AR$4-1,'Projection Scale G2 - F'!$A$25:$B$150,2,FALSE))^Assumptions!$F$6*'Base Rate'!AQ13*IF(Assumptions!$F$8="No Adjustment",1,IF(Assumptions!$F$8="Married",'Marital Status'!BR12,IF(Assumptions!$F$8="Single",'Marital Status'!CY12,"ERROR")))*IF(Assumptions!$F$10="No Adjustment",1,IF(Assumptions!$F$10="Preferred",'Pref-Std'!BR12,IF(Assumptions!$F$10="Standard",'Pref-Std'!CY12,"ERROR")))*IF(Assumptions!$F$12="No Adjustment",1,VLOOKUP($AL13+AR$4-1,'Valuation Margin'!$A$5:$D$13,4))</f>
        <v>0.43898695547380367</v>
      </c>
      <c r="AS13" s="45">
        <f>(1-VLOOKUP($AL13+AS$4-1,'Projection Scale G2 - F'!$A$25:$B$150,2,FALSE))^Assumptions!$F$6*'Base Rate'!AR13*IF(Assumptions!$F$8="No Adjustment",1,IF(Assumptions!$F$8="Married",'Marital Status'!BS12,IF(Assumptions!$F$8="Single",'Marital Status'!CZ12,"ERROR")))*IF(Assumptions!$F$10="No Adjustment",1,IF(Assumptions!$F$10="Preferred",'Pref-Std'!BS12,IF(Assumptions!$F$10="Standard",'Pref-Std'!CZ12,"ERROR")))*IF(Assumptions!$F$12="No Adjustment",1,VLOOKUP($AL13+AS$4-1,'Valuation Margin'!$A$5:$D$13,4))</f>
        <v>0.48663671860555918</v>
      </c>
      <c r="AT13" s="45">
        <f>(1-VLOOKUP($AL13+AT$4-1,'Projection Scale G2 - F'!$A$25:$B$150,2,FALSE))^Assumptions!$F$6*'Base Rate'!AS13*IF(Assumptions!$F$8="No Adjustment",1,IF(Assumptions!$F$8="Married",'Marital Status'!BT12,IF(Assumptions!$F$8="Single",'Marital Status'!DA12,"ERROR")))*IF(Assumptions!$F$10="No Adjustment",1,IF(Assumptions!$F$10="Preferred",'Pref-Std'!BT12,IF(Assumptions!$F$10="Standard",'Pref-Std'!DA12,"ERROR")))*IF(Assumptions!$F$12="No Adjustment",1,VLOOKUP($AL13+AT$4-1,'Valuation Margin'!$A$5:$D$13,4))</f>
        <v>0.53445119957374931</v>
      </c>
      <c r="AU13" s="45">
        <f>(1-VLOOKUP($AL13+AU$4-1,'Projection Scale G2 - F'!$A$25:$B$150,2,FALSE))^Assumptions!$F$6*'Base Rate'!AT13*IF(Assumptions!$F$8="No Adjustment",1,IF(Assumptions!$F$8="Married",'Marital Status'!BU12,IF(Assumptions!$F$8="Single",'Marital Status'!DB12,"ERROR")))*IF(Assumptions!$F$10="No Adjustment",1,IF(Assumptions!$F$10="Preferred",'Pref-Std'!BU12,IF(Assumptions!$F$10="Standard",'Pref-Std'!DB12,"ERROR")))*IF(Assumptions!$F$12="No Adjustment",1,VLOOKUP($AL13+AU$4-1,'Valuation Margin'!$A$5:$D$13,4))</f>
        <v>0.59367042129758785</v>
      </c>
      <c r="AV13" s="46">
        <f>(1-VLOOKUP($AL13+AV$4-1,'Projection Scale G2 - F'!$A$25:$B$150,2,FALSE))^Assumptions!$F$6*'Base Rate'!AU13*IF(Assumptions!$F$8="No Adjustment",1,IF(Assumptions!$F$8="Married",'Marital Status'!BV12,IF(Assumptions!$F$8="Single",'Marital Status'!DC12,"ERROR")))*IF(Assumptions!$F$10="No Adjustment",1,IF(Assumptions!$F$10="Preferred",'Pref-Std'!BV12,IF(Assumptions!$F$10="Standard",'Pref-Std'!DC12,"ERROR")))*IF(Assumptions!$F$12="No Adjustment",1,VLOOKUP($AL13+AV$4-1,'Valuation Margin'!$A$5:$D$13,4))</f>
        <v>0.65977946535021237</v>
      </c>
      <c r="AW13" s="45">
        <f>(1-VLOOKUP($AL13+AW$4-1,'Projection Scale G2 - F'!$A$25:$B$150,2,FALSE))^Assumptions!$F$6*'Base Rate'!AV13*IF(Assumptions!$F$8="No Adjustment",1,IF(Assumptions!$F$8="Married",'Marital Status'!BW12,IF(Assumptions!$F$8="Single",'Marital Status'!DD12,"ERROR")))*IF(Assumptions!$F$10="No Adjustment",1,IF(Assumptions!$F$10="Preferred",'Pref-Std'!BW12,IF(Assumptions!$F$10="Standard",'Pref-Std'!DD12,"ERROR")))*IF(Assumptions!$F$12="No Adjustment",1,VLOOKUP($AL13+AW$4-1,'Valuation Margin'!$A$5:$D$13,4))</f>
        <v>0.73920242441094419</v>
      </c>
      <c r="AX13" s="45">
        <f>(1-VLOOKUP($AL13+AX$4-1,'Projection Scale G2 - F'!$A$25:$B$150,2,FALSE))^Assumptions!$F$6*'Base Rate'!AW13*IF(Assumptions!$F$8="No Adjustment",1,IF(Assumptions!$F$8="Married",'Marital Status'!BX12,IF(Assumptions!$F$8="Single",'Marital Status'!DE12,"ERROR")))*IF(Assumptions!$F$10="No Adjustment",1,IF(Assumptions!$F$10="Preferred",'Pref-Std'!BX12,IF(Assumptions!$F$10="Standard",'Pref-Std'!DE12,"ERROR")))*IF(Assumptions!$F$12="No Adjustment",1,VLOOKUP($AL13+AX$4-1,'Valuation Margin'!$A$5:$D$13,4))</f>
        <v>0.8389569389402336</v>
      </c>
      <c r="AY13" s="45">
        <f>(1-VLOOKUP($AL13+AY$4-1,'Projection Scale G2 - F'!$A$25:$B$150,2,FALSE))^Assumptions!$F$6*'Base Rate'!AX13*IF(Assumptions!$F$8="No Adjustment",1,IF(Assumptions!$F$8="Married",'Marital Status'!BY12,IF(Assumptions!$F$8="Single",'Marital Status'!DF12,"ERROR")))*IF(Assumptions!$F$10="No Adjustment",1,IF(Assumptions!$F$10="Preferred",'Pref-Std'!BY12,IF(Assumptions!$F$10="Standard",'Pref-Std'!DF12,"ERROR")))*IF(Assumptions!$F$12="No Adjustment",1,VLOOKUP($AL13+AY$4-1,'Valuation Margin'!$A$5:$D$13,4))</f>
        <v>0.9416360954578824</v>
      </c>
      <c r="AZ13" s="45">
        <f>(1-VLOOKUP($AL13+AZ$4-1,'Projection Scale G2 - F'!$A$25:$B$150,2,FALSE))^Assumptions!$F$6*'Base Rate'!AY13*IF(Assumptions!$F$8="No Adjustment",1,IF(Assumptions!$F$8="Married",'Marital Status'!BZ12,IF(Assumptions!$F$8="Single",'Marital Status'!DG12,"ERROR")))*IF(Assumptions!$F$10="No Adjustment",1,IF(Assumptions!$F$10="Preferred",'Pref-Std'!BZ12,IF(Assumptions!$F$10="Standard",'Pref-Std'!DG12,"ERROR")))*IF(Assumptions!$F$12="No Adjustment",1,VLOOKUP($AL13+AZ$4-1,'Valuation Margin'!$A$5:$D$13,4))</f>
        <v>1.0534567059271676</v>
      </c>
      <c r="BA13" s="46">
        <f>(1-VLOOKUP($AL13+BA$4-1,'Projection Scale G2 - F'!$A$25:$B$150,2,FALSE))^Assumptions!$F$6*'Base Rate'!AZ13*IF(Assumptions!$F$8="No Adjustment",1,IF(Assumptions!$F$8="Married",'Marital Status'!CA12,IF(Assumptions!$F$8="Single",'Marital Status'!DH12,"ERROR")))*IF(Assumptions!$F$10="No Adjustment",1,IF(Assumptions!$F$10="Preferred",'Pref-Std'!CA12,IF(Assumptions!$F$10="Standard",'Pref-Std'!DH12,"ERROR")))*IF(Assumptions!$F$12="No Adjustment",1,VLOOKUP($AL13+BA$4-1,'Valuation Margin'!$A$5:$D$13,4))</f>
        <v>1.1423490253402488</v>
      </c>
      <c r="BB13" s="45">
        <f>(1-VLOOKUP($AL13+BB$4-1,'Projection Scale G2 - F'!$A$25:$B$150,2,FALSE))^Assumptions!$F$6*'Base Rate'!BA13*IF(Assumptions!$F$8="No Adjustment",1,IF(Assumptions!$F$8="Married",'Marital Status'!CB12,IF(Assumptions!$F$8="Single",'Marital Status'!DI12,"ERROR")))*IF(Assumptions!$F$10="No Adjustment",1,IF(Assumptions!$F$10="Preferred",'Pref-Std'!CB12,IF(Assumptions!$F$10="Standard",'Pref-Std'!DI12,"ERROR")))*IF(Assumptions!$F$12="No Adjustment",1,VLOOKUP($AL13+BB$4-1,'Valuation Margin'!$A$5:$D$13,4))</f>
        <v>1.2384812915726877</v>
      </c>
      <c r="BC13" s="45">
        <f>(1-VLOOKUP($AL13+BC$4-1,'Projection Scale G2 - F'!$A$25:$B$150,2,FALSE))^Assumptions!$F$6*'Base Rate'!BB13*IF(Assumptions!$F$8="No Adjustment",1,IF(Assumptions!$F$8="Married",'Marital Status'!CC12,IF(Assumptions!$F$8="Single",'Marital Status'!DJ12,"ERROR")))*IF(Assumptions!$F$10="No Adjustment",1,IF(Assumptions!$F$10="Preferred",'Pref-Std'!CC12,IF(Assumptions!$F$10="Standard",'Pref-Std'!DJ12,"ERROR")))*IF(Assumptions!$F$12="No Adjustment",1,VLOOKUP($AL13+BC$4-1,'Valuation Margin'!$A$5:$D$13,4))</f>
        <v>1.3629709734810356</v>
      </c>
      <c r="BD13" s="45">
        <f>(1-VLOOKUP($AL13+BD$4-1,'Projection Scale G2 - F'!$A$25:$B$150,2,FALSE))^Assumptions!$F$6*'Base Rate'!BC13*IF(Assumptions!$F$8="No Adjustment",1,IF(Assumptions!$F$8="Married",'Marital Status'!CD12,IF(Assumptions!$F$8="Single",'Marital Status'!DK12,"ERROR")))*IF(Assumptions!$F$10="No Adjustment",1,IF(Assumptions!$F$10="Preferred",'Pref-Std'!CD12,IF(Assumptions!$F$10="Standard",'Pref-Std'!DK12,"ERROR")))*IF(Assumptions!$F$12="No Adjustment",1,VLOOKUP($AL13+BD$4-1,'Valuation Margin'!$A$5:$D$13,4))</f>
        <v>1.4770833263786298</v>
      </c>
      <c r="BE13" s="45">
        <f>(1-VLOOKUP($AL13+BE$4-1,'Projection Scale G2 - F'!$A$25:$B$150,2,FALSE))^Assumptions!$F$6*'Base Rate'!BD13*IF(Assumptions!$F$8="No Adjustment",1,IF(Assumptions!$F$8="Married",'Marital Status'!CE12,IF(Assumptions!$F$8="Single",'Marital Status'!DL12,"ERROR")))*IF(Assumptions!$F$10="No Adjustment",1,IF(Assumptions!$F$10="Preferred",'Pref-Std'!CE12,IF(Assumptions!$F$10="Standard",'Pref-Std'!DL12,"ERROR")))*IF(Assumptions!$F$12="No Adjustment",1,VLOOKUP($AL13+BE$4-1,'Valuation Margin'!$A$5:$D$13,4))</f>
        <v>1.6420064396136893</v>
      </c>
      <c r="BF13" s="46">
        <f>(1-VLOOKUP($AL13+BF$4-1,'Projection Scale G2 - F'!$A$25:$B$150,2,FALSE))^Assumptions!$F$6*'Base Rate'!BE13*IF(Assumptions!$F$8="No Adjustment",1,IF(Assumptions!$F$8="Married",'Marital Status'!CF12,IF(Assumptions!$F$8="Single",'Marital Status'!DM12,"ERROR")))*IF(Assumptions!$F$10="No Adjustment",1,IF(Assumptions!$F$10="Preferred",'Pref-Std'!CF12,IF(Assumptions!$F$10="Standard",'Pref-Std'!DM12,"ERROR")))*IF(Assumptions!$F$12="No Adjustment",1,VLOOKUP($AL13+BF$4-1,'Valuation Margin'!$A$5:$D$13,4))</f>
        <v>1.8308860871981201</v>
      </c>
      <c r="BG13" s="45">
        <f>(1-VLOOKUP($AL13+BG$4-1,'Projection Scale G2 - F'!$A$25:$B$150,2,FALSE))^Assumptions!$F$6*'Base Rate'!BF13*IF(Assumptions!$F$8="No Adjustment",1,IF(Assumptions!$F$8="Married",'Marital Status'!CG12,IF(Assumptions!$F$8="Single",'Marital Status'!DN12,"ERROR")))*IF(Assumptions!$F$10="No Adjustment",1,IF(Assumptions!$F$10="Preferred",'Pref-Std'!CG12,IF(Assumptions!$F$10="Standard",'Pref-Std'!DN12,"ERROR")))*IF(Assumptions!$F$12="No Adjustment",1,VLOOKUP($AL13+BG$4-1,'Valuation Margin'!$A$5:$D$13,4))</f>
        <v>2.0695542350788312</v>
      </c>
      <c r="BH13" s="45">
        <f>(1-VLOOKUP($AL13+BH$4-1,'Projection Scale G2 - F'!$A$25:$B$150,2,FALSE))^Assumptions!$F$6*'Base Rate'!BG13*IF(Assumptions!$F$8="No Adjustment",1,IF(Assumptions!$F$8="Married",'Marital Status'!CH12,IF(Assumptions!$F$8="Single",'Marital Status'!DO12,"ERROR")))*IF(Assumptions!$F$10="No Adjustment",1,IF(Assumptions!$F$10="Preferred",'Pref-Std'!CH12,IF(Assumptions!$F$10="Standard",'Pref-Std'!DO12,"ERROR")))*IF(Assumptions!$F$12="No Adjustment",1,VLOOKUP($AL13+BH$4-1,'Valuation Margin'!$A$5:$D$13,4))</f>
        <v>2.2779958912152058</v>
      </c>
      <c r="BI13" s="45">
        <f>(1-VLOOKUP($AL13+BI$4-1,'Projection Scale G2 - F'!$A$25:$B$150,2,FALSE))^Assumptions!$F$6*'Base Rate'!BH13*IF(Assumptions!$F$8="No Adjustment",1,IF(Assumptions!$F$8="Married",'Marital Status'!CI12,IF(Assumptions!$F$8="Single",'Marital Status'!DP12,"ERROR")))*IF(Assumptions!$F$10="No Adjustment",1,IF(Assumptions!$F$10="Preferred",'Pref-Std'!CI12,IF(Assumptions!$F$10="Standard",'Pref-Std'!DP12,"ERROR")))*IF(Assumptions!$F$12="No Adjustment",1,VLOOKUP($AL13+BI$4-1,'Valuation Margin'!$A$5:$D$13,4))</f>
        <v>2.5361950733692415</v>
      </c>
      <c r="BJ13" s="45">
        <f>(1-VLOOKUP($AL13+BJ$4-1,'Projection Scale G2 - F'!$A$25:$B$150,2,FALSE))^Assumptions!$F$6*'Base Rate'!BI13*IF(Assumptions!$F$8="No Adjustment",1,IF(Assumptions!$F$8="Married",'Marital Status'!CJ12,IF(Assumptions!$F$8="Single",'Marital Status'!DQ12,"ERROR")))*IF(Assumptions!$F$10="No Adjustment",1,IF(Assumptions!$F$10="Preferred",'Pref-Std'!CJ12,IF(Assumptions!$F$10="Standard",'Pref-Std'!DQ12,"ERROR")))*IF(Assumptions!$F$12="No Adjustment",1,VLOOKUP($AL13+BJ$4-1,'Valuation Margin'!$A$5:$D$13,4))</f>
        <v>2.8376716736323604</v>
      </c>
      <c r="BK13" s="46">
        <f>(1-VLOOKUP($AL13+BK$4-1,'Projection Scale G2 - F'!$A$25:$B$150,2,FALSE))^Assumptions!$F$6*'Base Rate'!BJ13*IF(Assumptions!$F$8="No Adjustment",1,IF(Assumptions!$F$8="Married",'Marital Status'!CK12,IF(Assumptions!$F$8="Single",'Marital Status'!DR12,"ERROR")))*IF(Assumptions!$F$10="No Adjustment",1,IF(Assumptions!$F$10="Preferred",'Pref-Std'!CK12,IF(Assumptions!$F$10="Standard",'Pref-Std'!DR12,"ERROR")))*IF(Assumptions!$F$12="No Adjustment",1,VLOOKUP($AL13+BK$4-1,'Valuation Margin'!$A$5:$D$13,4))</f>
        <v>3.1577830934519358</v>
      </c>
      <c r="BL13" s="45">
        <f>(1-VLOOKUP($AL13+BL$4-1,'Projection Scale G2 - F'!$A$25:$B$150,2,FALSE))^Assumptions!$F$6*'Base Rate'!BK13*IF(Assumptions!$F$8="No Adjustment",1,IF(Assumptions!$F$8="Married",'Marital Status'!CL12,IF(Assumptions!$F$8="Single",'Marital Status'!DS12,"ERROR")))*IF(Assumptions!$F$10="No Adjustment",1,IF(Assumptions!$F$10="Preferred",'Pref-Std'!CL12,IF(Assumptions!$F$10="Standard",'Pref-Std'!DS12,"ERROR")))*IF(Assumptions!$F$12="No Adjustment",1,VLOOKUP($AL13+BL$4-1,'Valuation Margin'!$A$5:$D$13,4))</f>
        <v>3.5209486508072141</v>
      </c>
      <c r="BM13" s="45">
        <f>(1-VLOOKUP($AL13+BM$4-1,'Projection Scale G2 - F'!$A$25:$B$150,2,FALSE))^Assumptions!$F$6*'Base Rate'!BL13*IF(Assumptions!$F$8="No Adjustment",1,IF(Assumptions!$F$8="Married",'Marital Status'!CM12,IF(Assumptions!$F$8="Single",'Marital Status'!DT12,"ERROR")))*IF(Assumptions!$F$10="No Adjustment",1,IF(Assumptions!$F$10="Preferred",'Pref-Std'!CM12,IF(Assumptions!$F$10="Standard",'Pref-Std'!DT12,"ERROR")))*IF(Assumptions!$F$12="No Adjustment",1,VLOOKUP($AL13+BM$4-1,'Valuation Margin'!$A$5:$D$13,4))</f>
        <v>3.8415630549638515</v>
      </c>
      <c r="BN13" s="45">
        <f>(1-VLOOKUP($AL13+BN$4-1,'Projection Scale G2 - F'!$A$25:$B$150,2,FALSE))^Assumptions!$F$6*'Base Rate'!BM13*IF(Assumptions!$F$8="No Adjustment",1,IF(Assumptions!$F$8="Married",'Marital Status'!CN12,IF(Assumptions!$F$8="Single",'Marital Status'!DU12,"ERROR")))*IF(Assumptions!$F$10="No Adjustment",1,IF(Assumptions!$F$10="Preferred",'Pref-Std'!CN12,IF(Assumptions!$F$10="Standard",'Pref-Std'!DU12,"ERROR")))*IF(Assumptions!$F$12="No Adjustment",1,VLOOKUP($AL13+BN$4-1,'Valuation Margin'!$A$5:$D$13,4))</f>
        <v>4.1983304319811845</v>
      </c>
      <c r="BO13" s="45">
        <f>(1-VLOOKUP($AL13+BO$4-1,'Projection Scale G2 - F'!$A$25:$B$150,2,FALSE))^Assumptions!$F$6*'Base Rate'!BN13*IF(Assumptions!$F$8="No Adjustment",1,IF(Assumptions!$F$8="Married",'Marital Status'!CO12,IF(Assumptions!$F$8="Single",'Marital Status'!DV12,"ERROR")))*IF(Assumptions!$F$10="No Adjustment",1,IF(Assumptions!$F$10="Preferred",'Pref-Std'!CO12,IF(Assumptions!$F$10="Standard",'Pref-Std'!DV12,"ERROR")))*IF(Assumptions!$F$12="No Adjustment",1,VLOOKUP($AL13+BO$4-1,'Valuation Margin'!$A$5:$D$13,4))</f>
        <v>4.5722381922818318</v>
      </c>
      <c r="BP13" s="46">
        <f>(1-VLOOKUP($AL13+BP$4-1,'Projection Scale G2 - F'!$A$25:$B$150,2,FALSE))^Assumptions!$F$6*'Base Rate'!BO13*IF(Assumptions!$F$8="No Adjustment",1,IF(Assumptions!$F$8="Married",'Marital Status'!CP12,IF(Assumptions!$F$8="Single",'Marital Status'!DW12,"ERROR")))*IF(Assumptions!$F$10="No Adjustment",1,IF(Assumptions!$F$10="Preferred",'Pref-Std'!CP12,IF(Assumptions!$F$10="Standard",'Pref-Std'!DW12,"ERROR")))*IF(Assumptions!$F$12="No Adjustment",1,VLOOKUP($AL13+BP$4-1,'Valuation Margin'!$A$5:$D$13,4))</f>
        <v>4.9767726486958646</v>
      </c>
      <c r="BQ13" s="46">
        <f>(1-VLOOKUP($BR13,'Projection Scale G2 - F'!$A$25:$B$150,2,FALSE))^Assumptions!$F$6*'Base Rate'!BP13*IF(Assumptions!$F$8="No Adjustment",1,IF(Assumptions!$F$8="Married",'Marital Status'!CQ12,IF(Assumptions!$F$8="Single",'Marital Status'!DX12,"ERROR")))*IF(Assumptions!$F$10="No Adjustment",1,IF(Assumptions!$F$10="Preferred",'Pref-Std'!CQ12,IF(Assumptions!$F$10="Standard",'Pref-Std'!DX12,"ERROR")))*IF(Assumptions!$F$12="No Adjustment",1,VLOOKUP($BR13,'Valuation Margin'!$A$5:$D$13,4))</f>
        <v>5.3930852239951452</v>
      </c>
      <c r="BR13" s="6">
        <f t="shared" si="6"/>
        <v>68</v>
      </c>
      <c r="BT13" s="58">
        <v>9.7079999999999996E-3</v>
      </c>
      <c r="BU13" s="59">
        <f t="shared" si="7"/>
        <v>0.55552999835137462</v>
      </c>
      <c r="BV13" s="59">
        <f t="shared" si="8"/>
        <v>0.71990894225378965</v>
      </c>
      <c r="BW13" s="57">
        <f t="shared" si="9"/>
        <v>0.36</v>
      </c>
    </row>
    <row r="14" spans="1:75" x14ac:dyDescent="0.3">
      <c r="A14" s="11">
        <f t="shared" si="2"/>
        <v>39</v>
      </c>
      <c r="B14" s="48">
        <f>(1-VLOOKUP($A14+B$4-1,'Projection Scale G2 - M'!$A$25:$B$150,2,FALSE))^Assumptions!$F$6*'Base Rate'!B14*IF(Assumptions!$F$8="No Adjustment",1,IF(Assumptions!$F$8="Married",'Marital Status'!BM13,IF(Assumptions!$F$8="Single",'Marital Status'!CT13,"ERROR")))*IF(Assumptions!$F$10="No Adjustment",1,IF(Assumptions!$F$10="Preferred",'Pref-Std'!BM13,IF(Assumptions!$F$10="Standard",'Pref-Std'!CT13,"ERROR")))*IF(Assumptions!$F$12="No Adjustment",1,VLOOKUP($A14+B$4-1,'Valuation Margin'!$A$5:$C$13,3))</f>
        <v>0.27246665152124988</v>
      </c>
      <c r="C14" s="49">
        <f>(1-VLOOKUP($A14+C$4-1,'Projection Scale G2 - M'!$A$25:$B$150,2,FALSE))^Assumptions!$F$6*'Base Rate'!C14*IF(Assumptions!$F$8="No Adjustment",1,IF(Assumptions!$F$8="Married",'Marital Status'!BN13,IF(Assumptions!$F$8="Single",'Marital Status'!CU13,"ERROR")))*IF(Assumptions!$F$10="No Adjustment",1,IF(Assumptions!$F$10="Preferred",'Pref-Std'!BN13,IF(Assumptions!$F$10="Standard",'Pref-Std'!CU13,"ERROR")))*IF(Assumptions!$F$12="No Adjustment",1,VLOOKUP($A14+C$4-1,'Valuation Margin'!$A$5:$C$13,3))</f>
        <v>0.36181237092707025</v>
      </c>
      <c r="D14" s="49">
        <f>(1-VLOOKUP($A14+D$4-1,'Projection Scale G2 - M'!$A$25:$B$150,2,FALSE))^Assumptions!$F$6*'Base Rate'!D14*IF(Assumptions!$F$8="No Adjustment",1,IF(Assumptions!$F$8="Married",'Marital Status'!BO13,IF(Assumptions!$F$8="Single",'Marital Status'!CV13,"ERROR")))*IF(Assumptions!$F$10="No Adjustment",1,IF(Assumptions!$F$10="Preferred",'Pref-Std'!BO13,IF(Assumptions!$F$10="Standard",'Pref-Std'!CV13,"ERROR")))*IF(Assumptions!$F$12="No Adjustment",1,VLOOKUP($A14+D$4-1,'Valuation Margin'!$A$5:$C$13,3))</f>
        <v>0.44183911127640085</v>
      </c>
      <c r="E14" s="49">
        <f>(1-VLOOKUP($A14+E$4-1,'Projection Scale G2 - M'!$A$25:$B$150,2,FALSE))^Assumptions!$F$6*'Base Rate'!E14*IF(Assumptions!$F$8="No Adjustment",1,IF(Assumptions!$F$8="Married",'Marital Status'!BP13,IF(Assumptions!$F$8="Single",'Marital Status'!CW13,"ERROR")))*IF(Assumptions!$F$10="No Adjustment",1,IF(Assumptions!$F$10="Preferred",'Pref-Std'!BP13,IF(Assumptions!$F$10="Standard",'Pref-Std'!CW13,"ERROR")))*IF(Assumptions!$F$12="No Adjustment",1,VLOOKUP($A14+E$4-1,'Valuation Margin'!$A$5:$C$13,3))</f>
        <v>0.51767684323402852</v>
      </c>
      <c r="F14" s="50">
        <f>(1-VLOOKUP($A14+F$4-1,'Projection Scale G2 - M'!$A$25:$B$150,2,FALSE))^Assumptions!$F$6*'Base Rate'!F14*IF(Assumptions!$F$8="No Adjustment",1,IF(Assumptions!$F$8="Married",'Marital Status'!BQ13,IF(Assumptions!$F$8="Single",'Marital Status'!CX13,"ERROR")))*IF(Assumptions!$F$10="No Adjustment",1,IF(Assumptions!$F$10="Preferred",'Pref-Std'!BQ13,IF(Assumptions!$F$10="Standard",'Pref-Std'!CX13,"ERROR")))*IF(Assumptions!$F$12="No Adjustment",1,VLOOKUP($A14+F$4-1,'Valuation Margin'!$A$5:$C$13,3))</f>
        <v>0.59191472506886578</v>
      </c>
      <c r="G14" s="49">
        <f>(1-VLOOKUP($A14+G$4-1,'Projection Scale G2 - M'!$A$25:$B$150,2,FALSE))^Assumptions!$F$6*'Base Rate'!G14*IF(Assumptions!$F$8="No Adjustment",1,IF(Assumptions!$F$8="Married",'Marital Status'!BR13,IF(Assumptions!$F$8="Single",'Marital Status'!CY13,"ERROR")))*IF(Assumptions!$F$10="No Adjustment",1,IF(Assumptions!$F$10="Preferred",'Pref-Std'!BR13,IF(Assumptions!$F$10="Standard",'Pref-Std'!CY13,"ERROR")))*IF(Assumptions!$F$12="No Adjustment",1,VLOOKUP($A14+G$4-1,'Valuation Margin'!$A$5:$C$13,3))</f>
        <v>0.66568651722688066</v>
      </c>
      <c r="H14" s="49">
        <f>(1-VLOOKUP($A14+H$4-1,'Projection Scale G2 - M'!$A$25:$B$150,2,FALSE))^Assumptions!$F$6*'Base Rate'!H14*IF(Assumptions!$F$8="No Adjustment",1,IF(Assumptions!$F$8="Married",'Marital Status'!BS13,IF(Assumptions!$F$8="Single",'Marital Status'!CZ13,"ERROR")))*IF(Assumptions!$F$10="No Adjustment",1,IF(Assumptions!$F$10="Preferred",'Pref-Std'!BS13,IF(Assumptions!$F$10="Standard",'Pref-Std'!CZ13,"ERROR")))*IF(Assumptions!$F$12="No Adjustment",1,VLOOKUP($A14+H$4-1,'Valuation Margin'!$A$5:$C$13,3))</f>
        <v>0.73956896759781399</v>
      </c>
      <c r="I14" s="49">
        <f>(1-VLOOKUP($A14+I$4-1,'Projection Scale G2 - M'!$A$25:$B$150,2,FALSE))^Assumptions!$F$6*'Base Rate'!I14*IF(Assumptions!$F$8="No Adjustment",1,IF(Assumptions!$F$8="Married",'Marital Status'!BT13,IF(Assumptions!$F$8="Single",'Marital Status'!DA13,"ERROR")))*IF(Assumptions!$F$10="No Adjustment",1,IF(Assumptions!$F$10="Preferred",'Pref-Std'!BT13,IF(Assumptions!$F$10="Standard",'Pref-Std'!DA13,"ERROR")))*IF(Assumptions!$F$12="No Adjustment",1,VLOOKUP($A14+I$4-1,'Valuation Margin'!$A$5:$C$13,3))</f>
        <v>0.82473383145625445</v>
      </c>
      <c r="J14" s="49">
        <f>(1-VLOOKUP($A14+J$4-1,'Projection Scale G2 - M'!$A$25:$B$150,2,FALSE))^Assumptions!$F$6*'Base Rate'!J14*IF(Assumptions!$F$8="No Adjustment",1,IF(Assumptions!$F$8="Married",'Marital Status'!BU13,IF(Assumptions!$F$8="Single",'Marital Status'!DB13,"ERROR")))*IF(Assumptions!$F$10="No Adjustment",1,IF(Assumptions!$F$10="Preferred",'Pref-Std'!BU13,IF(Assumptions!$F$10="Standard",'Pref-Std'!DB13,"ERROR")))*IF(Assumptions!$F$12="No Adjustment",1,VLOOKUP($A14+J$4-1,'Valuation Margin'!$A$5:$C$13,3))</f>
        <v>0.91693974594826322</v>
      </c>
      <c r="K14" s="50">
        <f>(1-VLOOKUP($A14+K$4-1,'Projection Scale G2 - M'!$A$25:$B$150,2,FALSE))^Assumptions!$F$6*'Base Rate'!K14*IF(Assumptions!$F$8="No Adjustment",1,IF(Assumptions!$F$8="Married",'Marital Status'!BV13,IF(Assumptions!$F$8="Single",'Marital Status'!DC13,"ERROR")))*IF(Assumptions!$F$10="No Adjustment",1,IF(Assumptions!$F$10="Preferred",'Pref-Std'!BV13,IF(Assumptions!$F$10="Standard",'Pref-Std'!DC13,"ERROR")))*IF(Assumptions!$F$12="No Adjustment",1,VLOOKUP($A14+K$4-1,'Valuation Margin'!$A$5:$C$13,3))</f>
        <v>1.0109538679084304</v>
      </c>
      <c r="L14" s="49">
        <f>(1-VLOOKUP($A14+L$4-1,'Projection Scale G2 - M'!$A$25:$B$150,2,FALSE))^Assumptions!$F$6*'Base Rate'!L14*IF(Assumptions!$F$8="No Adjustment",1,IF(Assumptions!$F$8="Married",'Marital Status'!BW13,IF(Assumptions!$F$8="Single",'Marital Status'!DD13,"ERROR")))*IF(Assumptions!$F$10="No Adjustment",1,IF(Assumptions!$F$10="Preferred",'Pref-Std'!BW13,IF(Assumptions!$F$10="Standard",'Pref-Std'!DD13,"ERROR")))*IF(Assumptions!$F$12="No Adjustment",1,VLOOKUP($A14+L$4-1,'Valuation Margin'!$A$5:$C$13,3))</f>
        <v>1.1187019026035887</v>
      </c>
      <c r="M14" s="49">
        <f>(1-VLOOKUP($A14+M$4-1,'Projection Scale G2 - M'!$A$25:$B$150,2,FALSE))^Assumptions!$F$6*'Base Rate'!M14*IF(Assumptions!$F$8="No Adjustment",1,IF(Assumptions!$F$8="Married",'Marital Status'!BX13,IF(Assumptions!$F$8="Single",'Marital Status'!DE13,"ERROR")))*IF(Assumptions!$F$10="No Adjustment",1,IF(Assumptions!$F$10="Preferred",'Pref-Std'!BX13,IF(Assumptions!$F$10="Standard",'Pref-Std'!DE13,"ERROR")))*IF(Assumptions!$F$12="No Adjustment",1,VLOOKUP($A14+M$4-1,'Valuation Margin'!$A$5:$C$13,3))</f>
        <v>1.241108708492817</v>
      </c>
      <c r="N14" s="49">
        <f>(1-VLOOKUP($A14+N$4-1,'Projection Scale G2 - M'!$A$25:$B$150,2,FALSE))^Assumptions!$F$6*'Base Rate'!N14*IF(Assumptions!$F$8="No Adjustment",1,IF(Assumptions!$F$8="Married",'Marital Status'!BY13,IF(Assumptions!$F$8="Single",'Marital Status'!DF13,"ERROR")))*IF(Assumptions!$F$10="No Adjustment",1,IF(Assumptions!$F$10="Preferred",'Pref-Std'!BY13,IF(Assumptions!$F$10="Standard",'Pref-Std'!DF13,"ERROR")))*IF(Assumptions!$F$12="No Adjustment",1,VLOOKUP($A14+N$4-1,'Valuation Margin'!$A$5:$C$13,3))</f>
        <v>1.3575155393655121</v>
      </c>
      <c r="O14" s="49">
        <f>(1-VLOOKUP($A14+O$4-1,'Projection Scale G2 - M'!$A$25:$B$150,2,FALSE))^Assumptions!$F$6*'Base Rate'!O14*IF(Assumptions!$F$8="No Adjustment",1,IF(Assumptions!$F$8="Married",'Marital Status'!BZ13,IF(Assumptions!$F$8="Single",'Marital Status'!DG13,"ERROR")))*IF(Assumptions!$F$10="No Adjustment",1,IF(Assumptions!$F$10="Preferred",'Pref-Std'!BZ13,IF(Assumptions!$F$10="Standard",'Pref-Std'!DG13,"ERROR")))*IF(Assumptions!$F$12="No Adjustment",1,VLOOKUP($A14+O$4-1,'Valuation Margin'!$A$5:$C$13,3))</f>
        <v>1.5097472229599735</v>
      </c>
      <c r="P14" s="50">
        <f>(1-VLOOKUP($A14+P$4-1,'Projection Scale G2 - M'!$A$25:$B$150,2,FALSE))^Assumptions!$F$6*'Base Rate'!P14*IF(Assumptions!$F$8="No Adjustment",1,IF(Assumptions!$F$8="Married",'Marital Status'!CA13,IF(Assumptions!$F$8="Single",'Marital Status'!DH13,"ERROR")))*IF(Assumptions!$F$10="No Adjustment",1,IF(Assumptions!$F$10="Preferred",'Pref-Std'!CA13,IF(Assumptions!$F$10="Standard",'Pref-Std'!DH13,"ERROR")))*IF(Assumptions!$F$12="No Adjustment",1,VLOOKUP($A14+P$4-1,'Valuation Margin'!$A$5:$C$13,3))</f>
        <v>1.6665154150909471</v>
      </c>
      <c r="Q14" s="49">
        <f>(1-VLOOKUP($A14+Q$4-1,'Projection Scale G2 - M'!$A$25:$B$150,2,FALSE))^Assumptions!$F$6*'Base Rate'!Q14*IF(Assumptions!$F$8="No Adjustment",1,IF(Assumptions!$F$8="Married",'Marital Status'!CB13,IF(Assumptions!$F$8="Single",'Marital Status'!DI13,"ERROR")))*IF(Assumptions!$F$10="No Adjustment",1,IF(Assumptions!$F$10="Preferred",'Pref-Std'!CB13,IF(Assumptions!$F$10="Standard",'Pref-Std'!DI13,"ERROR")))*IF(Assumptions!$F$12="No Adjustment",1,VLOOKUP($A14+Q$4-1,'Valuation Margin'!$A$5:$C$13,3))</f>
        <v>1.8573313899280994</v>
      </c>
      <c r="R14" s="49">
        <f>(1-VLOOKUP($A14+R$4-1,'Projection Scale G2 - M'!$A$25:$B$150,2,FALSE))^Assumptions!$F$6*'Base Rate'!R14*IF(Assumptions!$F$8="No Adjustment",1,IF(Assumptions!$F$8="Married",'Marital Status'!CC13,IF(Assumptions!$F$8="Single",'Marital Status'!DJ13,"ERROR")))*IF(Assumptions!$F$10="No Adjustment",1,IF(Assumptions!$F$10="Preferred",'Pref-Std'!CC13,IF(Assumptions!$F$10="Standard",'Pref-Std'!DJ13,"ERROR")))*IF(Assumptions!$F$12="No Adjustment",1,VLOOKUP($A14+R$4-1,'Valuation Margin'!$A$5:$C$13,3))</f>
        <v>2.1009855340753036</v>
      </c>
      <c r="S14" s="49">
        <f>(1-VLOOKUP($A14+S$4-1,'Projection Scale G2 - M'!$A$25:$B$150,2,FALSE))^Assumptions!$F$6*'Base Rate'!S14*IF(Assumptions!$F$8="No Adjustment",1,IF(Assumptions!$F$8="Married",'Marital Status'!CD13,IF(Assumptions!$F$8="Single",'Marital Status'!DK13,"ERROR")))*IF(Assumptions!$F$10="No Adjustment",1,IF(Assumptions!$F$10="Preferred",'Pref-Std'!CD13,IF(Assumptions!$F$10="Standard",'Pref-Std'!DK13,"ERROR")))*IF(Assumptions!$F$12="No Adjustment",1,VLOOKUP($A14+S$4-1,'Valuation Margin'!$A$5:$C$13,3))</f>
        <v>2.4022402517065844</v>
      </c>
      <c r="T14" s="49">
        <f>(1-VLOOKUP($A14+T$4-1,'Projection Scale G2 - M'!$A$25:$B$150,2,FALSE))^Assumptions!$F$6*'Base Rate'!T14*IF(Assumptions!$F$8="No Adjustment",1,IF(Assumptions!$F$8="Married",'Marital Status'!CE13,IF(Assumptions!$F$8="Single",'Marital Status'!DL13,"ERROR")))*IF(Assumptions!$F$10="No Adjustment",1,IF(Assumptions!$F$10="Preferred",'Pref-Std'!CE13,IF(Assumptions!$F$10="Standard",'Pref-Std'!DL13,"ERROR")))*IF(Assumptions!$F$12="No Adjustment",1,VLOOKUP($A14+T$4-1,'Valuation Margin'!$A$5:$C$13,3))</f>
        <v>2.7055535665629895</v>
      </c>
      <c r="U14" s="50">
        <f>(1-VLOOKUP($A14+U$4-1,'Projection Scale G2 - M'!$A$25:$B$150,2,FALSE))^Assumptions!$F$6*'Base Rate'!U14*IF(Assumptions!$F$8="No Adjustment",1,IF(Assumptions!$F$8="Married",'Marital Status'!CF13,IF(Assumptions!$F$8="Single",'Marital Status'!DM13,"ERROR")))*IF(Assumptions!$F$10="No Adjustment",1,IF(Assumptions!$F$10="Preferred",'Pref-Std'!CF13,IF(Assumptions!$F$10="Standard",'Pref-Std'!DM13,"ERROR")))*IF(Assumptions!$F$12="No Adjustment",1,VLOOKUP($A14+U$4-1,'Valuation Margin'!$A$5:$C$13,3))</f>
        <v>3.07695821857381</v>
      </c>
      <c r="V14" s="49">
        <f>(1-VLOOKUP($A14+V$4-1,'Projection Scale G2 - M'!$A$25:$B$150,2,FALSE))^Assumptions!$F$6*'Base Rate'!V14*IF(Assumptions!$F$8="No Adjustment",1,IF(Assumptions!$F$8="Married",'Marital Status'!CG13,IF(Assumptions!$F$8="Single",'Marital Status'!DN13,"ERROR")))*IF(Assumptions!$F$10="No Adjustment",1,IF(Assumptions!$F$10="Preferred",'Pref-Std'!CG13,IF(Assumptions!$F$10="Standard",'Pref-Std'!DN13,"ERROR")))*IF(Assumptions!$F$12="No Adjustment",1,VLOOKUP($A14+V$4-1,'Valuation Margin'!$A$5:$C$13,3))</f>
        <v>3.4537904638328394</v>
      </c>
      <c r="W14" s="49">
        <f>(1-VLOOKUP($A14+W$4-1,'Projection Scale G2 - M'!$A$25:$B$150,2,FALSE))^Assumptions!$F$6*'Base Rate'!W14*IF(Assumptions!$F$8="No Adjustment",1,IF(Assumptions!$F$8="Married",'Marital Status'!CH13,IF(Assumptions!$F$8="Single",'Marital Status'!DO13,"ERROR")))*IF(Assumptions!$F$10="No Adjustment",1,IF(Assumptions!$F$10="Preferred",'Pref-Std'!CH13,IF(Assumptions!$F$10="Standard",'Pref-Std'!DO13,"ERROR")))*IF(Assumptions!$F$12="No Adjustment",1,VLOOKUP($A14+W$4-1,'Valuation Margin'!$A$5:$C$13,3))</f>
        <v>3.8426045081632414</v>
      </c>
      <c r="X14" s="49">
        <f>(1-VLOOKUP($A14+X$4-1,'Projection Scale G2 - M'!$A$25:$B$150,2,FALSE))^Assumptions!$F$6*'Base Rate'!X14*IF(Assumptions!$F$8="No Adjustment",1,IF(Assumptions!$F$8="Married",'Marital Status'!CI13,IF(Assumptions!$F$8="Single",'Marital Status'!DP13,"ERROR")))*IF(Assumptions!$F$10="No Adjustment",1,IF(Assumptions!$F$10="Preferred",'Pref-Std'!CI13,IF(Assumptions!$F$10="Standard",'Pref-Std'!DP13,"ERROR")))*IF(Assumptions!$F$12="No Adjustment",1,VLOOKUP($A14+X$4-1,'Valuation Margin'!$A$5:$C$13,3))</f>
        <v>4.2591725843301003</v>
      </c>
      <c r="Y14" s="49">
        <f>(1-VLOOKUP($A14+Y$4-1,'Projection Scale G2 - M'!$A$25:$B$150,2,FALSE))^Assumptions!$F$6*'Base Rate'!Y14*IF(Assumptions!$F$8="No Adjustment",1,IF(Assumptions!$F$8="Married",'Marital Status'!CJ13,IF(Assumptions!$F$8="Single",'Marital Status'!DQ13,"ERROR")))*IF(Assumptions!$F$10="No Adjustment",1,IF(Assumptions!$F$10="Preferred",'Pref-Std'!CJ13,IF(Assumptions!$F$10="Standard",'Pref-Std'!DQ13,"ERROR")))*IF(Assumptions!$F$12="No Adjustment",1,VLOOKUP($A14+Y$4-1,'Valuation Margin'!$A$5:$C$13,3))</f>
        <v>4.6947856994281931</v>
      </c>
      <c r="Z14" s="50">
        <f>(1-VLOOKUP($A14+Z$4-1,'Projection Scale G2 - M'!$A$25:$B$150,2,FALSE))^Assumptions!$F$6*'Base Rate'!Z14*IF(Assumptions!$F$8="No Adjustment",1,IF(Assumptions!$F$8="Married",'Marital Status'!CK13,IF(Assumptions!$F$8="Single",'Marital Status'!DR13,"ERROR")))*IF(Assumptions!$F$10="No Adjustment",1,IF(Assumptions!$F$10="Preferred",'Pref-Std'!CK13,IF(Assumptions!$F$10="Standard",'Pref-Std'!DR13,"ERROR")))*IF(Assumptions!$F$12="No Adjustment",1,VLOOKUP($A14+Z$4-1,'Valuation Margin'!$A$5:$C$13,3))</f>
        <v>5.1564924102831107</v>
      </c>
      <c r="AA14" s="49">
        <f>(1-VLOOKUP($A14+AA$4-1,'Projection Scale G2 - M'!$A$25:$B$150,2,FALSE))^Assumptions!$F$6*'Base Rate'!AA14*IF(Assumptions!$F$8="No Adjustment",1,IF(Assumptions!$F$8="Married",'Marital Status'!CL13,IF(Assumptions!$F$8="Single",'Marital Status'!DS13,"ERROR")))*IF(Assumptions!$F$10="No Adjustment",1,IF(Assumptions!$F$10="Preferred",'Pref-Std'!CL13,IF(Assumptions!$F$10="Standard",'Pref-Std'!DS13,"ERROR")))*IF(Assumptions!$F$12="No Adjustment",1,VLOOKUP($A14+AA$4-1,'Valuation Margin'!$A$5:$C$13,3))</f>
        <v>5.6514619340669885</v>
      </c>
      <c r="AB14" s="49">
        <f>(1-VLOOKUP($A14+AB$4-1,'Projection Scale G2 - M'!$A$25:$B$150,2,FALSE))^Assumptions!$F$6*'Base Rate'!AB14*IF(Assumptions!$F$8="No Adjustment",1,IF(Assumptions!$F$8="Married",'Marital Status'!CM13,IF(Assumptions!$F$8="Single",'Marital Status'!DT13,"ERROR")))*IF(Assumptions!$F$10="No Adjustment",1,IF(Assumptions!$F$10="Preferred",'Pref-Std'!CM13,IF(Assumptions!$F$10="Standard",'Pref-Std'!DT13,"ERROR")))*IF(Assumptions!$F$12="No Adjustment",1,VLOOKUP($A14+AB$4-1,'Valuation Margin'!$A$5:$C$13,3))</f>
        <v>6.0979935209258178</v>
      </c>
      <c r="AC14" s="49">
        <f>(1-VLOOKUP($A14+AC$4-1,'Projection Scale G2 - M'!$A$25:$B$150,2,FALSE))^Assumptions!$F$6*'Base Rate'!AC14*IF(Assumptions!$F$8="No Adjustment",1,IF(Assumptions!$F$8="Married",'Marital Status'!CN13,IF(Assumptions!$F$8="Single",'Marital Status'!DU13,"ERROR")))*IF(Assumptions!$F$10="No Adjustment",1,IF(Assumptions!$F$10="Preferred",'Pref-Std'!CN13,IF(Assumptions!$F$10="Standard",'Pref-Std'!DU13,"ERROR")))*IF(Assumptions!$F$12="No Adjustment",1,VLOOKUP($A14+AC$4-1,'Valuation Margin'!$A$5:$C$13,3))</f>
        <v>6.6053600113278597</v>
      </c>
      <c r="AD14" s="49">
        <f>(1-VLOOKUP($A14+AD$4-1,'Projection Scale G2 - M'!$A$25:$B$150,2,FALSE))^Assumptions!$F$6*'Base Rate'!AD14*IF(Assumptions!$F$8="No Adjustment",1,IF(Assumptions!$F$8="Married",'Marital Status'!CO13,IF(Assumptions!$F$8="Single",'Marital Status'!DV13,"ERROR")))*IF(Assumptions!$F$10="No Adjustment",1,IF(Assumptions!$F$10="Preferred",'Pref-Std'!CO13,IF(Assumptions!$F$10="Standard",'Pref-Std'!DV13,"ERROR")))*IF(Assumptions!$F$12="No Adjustment",1,VLOOKUP($A14+AD$4-1,'Valuation Margin'!$A$5:$C$13,3))</f>
        <v>7.1846943228520495</v>
      </c>
      <c r="AE14" s="50">
        <f>(1-VLOOKUP($A14+AE$4-1,'Projection Scale G2 - M'!$A$25:$B$150,2,FALSE))^Assumptions!$F$6*'Base Rate'!AE14*IF(Assumptions!$F$8="No Adjustment",1,IF(Assumptions!$F$8="Married",'Marital Status'!CP13,IF(Assumptions!$F$8="Single",'Marital Status'!DW13,"ERROR")))*IF(Assumptions!$F$10="No Adjustment",1,IF(Assumptions!$F$10="Preferred",'Pref-Std'!CP13,IF(Assumptions!$F$10="Standard",'Pref-Std'!DW13,"ERROR")))*IF(Assumptions!$F$12="No Adjustment",1,VLOOKUP($A14+AE$4-1,'Valuation Margin'!$A$5:$C$13,3))</f>
        <v>7.8535553928862685</v>
      </c>
      <c r="AF14" s="50">
        <f>(1-VLOOKUP($AG14,'Projection Scale G2 - M'!$A$25:$B$150,2,FALSE))^Assumptions!$F$6*'Base Rate'!AF14*IF(Assumptions!$F$8="No Adjustment",1,IF(Assumptions!$F$8="Married",'Marital Status'!CQ13,IF(Assumptions!$F$8="Single",'Marital Status'!DX13,"ERROR")))*IF(Assumptions!$F$10="No Adjustment",1,IF(Assumptions!$F$10="Preferred",'Pref-Std'!CQ13,IF(Assumptions!$F$10="Standard",'Pref-Std'!DX13,"ERROR")))*IF(Assumptions!$F$12="No Adjustment",1,VLOOKUP($AG14,'Valuation Margin'!$A$5:$C$13,3))</f>
        <v>8.6199282291794805</v>
      </c>
      <c r="AG14" s="11">
        <f t="shared" si="3"/>
        <v>69</v>
      </c>
      <c r="AI14" s="58">
        <v>8.3110000000000007E-3</v>
      </c>
      <c r="AJ14" s="59">
        <f t="shared" si="4"/>
        <v>1.0371710057970736</v>
      </c>
      <c r="AL14" s="11">
        <f t="shared" si="5"/>
        <v>39</v>
      </c>
      <c r="AM14" s="48">
        <f>(1-VLOOKUP($AL14+AM$4-1,'Projection Scale G2 - F'!$A$25:$B$150,2,FALSE))^Assumptions!$F$6*'Base Rate'!AL14*IF(Assumptions!$F$8="No Adjustment",1,IF(Assumptions!$F$8="Married",'Marital Status'!BM13,IF(Assumptions!$F$8="Single",'Marital Status'!CT13,"ERROR")))*IF(Assumptions!$F$10="No Adjustment",1,IF(Assumptions!$F$10="Preferred",'Pref-Std'!BM13,IF(Assumptions!$F$10="Standard",'Pref-Std'!CT13,"ERROR")))*IF(Assumptions!$F$12="No Adjustment",1,VLOOKUP($AL14+AM$4-1,'Valuation Margin'!$A$5:$D$13,4))</f>
        <v>0.18164443434749991</v>
      </c>
      <c r="AN14" s="49">
        <f>(1-VLOOKUP($AL14+AN$4-1,'Projection Scale G2 - F'!$A$25:$B$150,2,FALSE))^Assumptions!$F$6*'Base Rate'!AM14*IF(Assumptions!$F$8="No Adjustment",1,IF(Assumptions!$F$8="Married",'Marital Status'!BN13,IF(Assumptions!$F$8="Single",'Marital Status'!CU13,"ERROR")))*IF(Assumptions!$F$10="No Adjustment",1,IF(Assumptions!$F$10="Preferred",'Pref-Std'!BN13,IF(Assumptions!$F$10="Standard",'Pref-Std'!CU13,"ERROR")))*IF(Assumptions!$F$12="No Adjustment",1,VLOOKUP($AL14+AN$4-1,'Valuation Margin'!$A$5:$D$13,4))</f>
        <v>0.2471266518666983</v>
      </c>
      <c r="AO14" s="49">
        <f>(1-VLOOKUP($AL14+AO$4-1,'Projection Scale G2 - F'!$A$25:$B$150,2,FALSE))^Assumptions!$F$6*'Base Rate'!AN14*IF(Assumptions!$F$8="No Adjustment",1,IF(Assumptions!$F$8="Married",'Marital Status'!BO13,IF(Assumptions!$F$8="Single",'Marital Status'!CV13,"ERROR")))*IF(Assumptions!$F$10="No Adjustment",1,IF(Assumptions!$F$10="Preferred",'Pref-Std'!BO13,IF(Assumptions!$F$10="Standard",'Pref-Std'!CV13,"ERROR")))*IF(Assumptions!$F$12="No Adjustment",1,VLOOKUP($AL14+AO$4-1,'Valuation Margin'!$A$5:$D$13,4))</f>
        <v>0.30854414321614909</v>
      </c>
      <c r="AP14" s="49">
        <f>(1-VLOOKUP($AL14+AP$4-1,'Projection Scale G2 - F'!$A$25:$B$150,2,FALSE))^Assumptions!$F$6*'Base Rate'!AO14*IF(Assumptions!$F$8="No Adjustment",1,IF(Assumptions!$F$8="Married",'Marital Status'!BP13,IF(Assumptions!$F$8="Single",'Marital Status'!CW13,"ERROR")))*IF(Assumptions!$F$10="No Adjustment",1,IF(Assumptions!$F$10="Preferred",'Pref-Std'!BP13,IF(Assumptions!$F$10="Standard",'Pref-Std'!CW13,"ERROR")))*IF(Assumptions!$F$12="No Adjustment",1,VLOOKUP($AL14+AP$4-1,'Valuation Margin'!$A$5:$D$13,4))</f>
        <v>0.36384377040798316</v>
      </c>
      <c r="AQ14" s="50">
        <f>(1-VLOOKUP($AL14+AQ$4-1,'Projection Scale G2 - F'!$A$25:$B$150,2,FALSE))^Assumptions!$F$6*'Base Rate'!AP14*IF(Assumptions!$F$8="No Adjustment",1,IF(Assumptions!$F$8="Married",'Marital Status'!BQ13,IF(Assumptions!$F$8="Single",'Marital Status'!CX13,"ERROR")))*IF(Assumptions!$F$10="No Adjustment",1,IF(Assumptions!$F$10="Preferred",'Pref-Std'!BQ13,IF(Assumptions!$F$10="Standard",'Pref-Std'!CX13,"ERROR")))*IF(Assumptions!$F$12="No Adjustment",1,VLOOKUP($AL14+AQ$4-1,'Valuation Margin'!$A$5:$D$13,4))</f>
        <v>0.41363216771421268</v>
      </c>
      <c r="AR14" s="49">
        <f>(1-VLOOKUP($AL14+AR$4-1,'Projection Scale G2 - F'!$A$25:$B$150,2,FALSE))^Assumptions!$F$6*'Base Rate'!AQ14*IF(Assumptions!$F$8="No Adjustment",1,IF(Assumptions!$F$8="Married",'Marital Status'!BR13,IF(Assumptions!$F$8="Single",'Marital Status'!CY13,"ERROR")))*IF(Assumptions!$F$10="No Adjustment",1,IF(Assumptions!$F$10="Preferred",'Pref-Std'!BR13,IF(Assumptions!$F$10="Standard",'Pref-Std'!CY13,"ERROR")))*IF(Assumptions!$F$12="No Adjustment",1,VLOOKUP($AL14+AR$4-1,'Valuation Margin'!$A$5:$D$13,4))</f>
        <v>0.46272477187169958</v>
      </c>
      <c r="AS14" s="49">
        <f>(1-VLOOKUP($AL14+AS$4-1,'Projection Scale G2 - F'!$A$25:$B$150,2,FALSE))^Assumptions!$F$6*'Base Rate'!AR14*IF(Assumptions!$F$8="No Adjustment",1,IF(Assumptions!$F$8="Married",'Marital Status'!BS13,IF(Assumptions!$F$8="Single",'Marital Status'!CZ13,"ERROR")))*IF(Assumptions!$F$10="No Adjustment",1,IF(Assumptions!$F$10="Preferred",'Pref-Std'!BS13,IF(Assumptions!$F$10="Standard",'Pref-Std'!CZ13,"ERROR")))*IF(Assumptions!$F$12="No Adjustment",1,VLOOKUP($AL14+AS$4-1,'Valuation Margin'!$A$5:$D$13,4))</f>
        <v>0.51159767677502155</v>
      </c>
      <c r="AT14" s="49">
        <f>(1-VLOOKUP($AL14+AT$4-1,'Projection Scale G2 - F'!$A$25:$B$150,2,FALSE))^Assumptions!$F$6*'Base Rate'!AS14*IF(Assumptions!$F$8="No Adjustment",1,IF(Assumptions!$F$8="Married",'Marital Status'!BT13,IF(Assumptions!$F$8="Single",'Marital Status'!DA13,"ERROR")))*IF(Assumptions!$F$10="No Adjustment",1,IF(Assumptions!$F$10="Preferred",'Pref-Std'!BT13,IF(Assumptions!$F$10="Standard",'Pref-Std'!DA13,"ERROR")))*IF(Assumptions!$F$12="No Adjustment",1,VLOOKUP($AL14+AT$4-1,'Valuation Margin'!$A$5:$D$13,4))</f>
        <v>0.57120069133597562</v>
      </c>
      <c r="AU14" s="49">
        <f>(1-VLOOKUP($AL14+AU$4-1,'Projection Scale G2 - F'!$A$25:$B$150,2,FALSE))^Assumptions!$F$6*'Base Rate'!AT14*IF(Assumptions!$F$8="No Adjustment",1,IF(Assumptions!$F$8="Married",'Marital Status'!BU13,IF(Assumptions!$F$8="Single",'Marital Status'!DB13,"ERROR")))*IF(Assumptions!$F$10="No Adjustment",1,IF(Assumptions!$F$10="Preferred",'Pref-Std'!BU13,IF(Assumptions!$F$10="Standard",'Pref-Std'!DB13,"ERROR")))*IF(Assumptions!$F$12="No Adjustment",1,VLOOKUP($AL14+AU$4-1,'Valuation Margin'!$A$5:$D$13,4))</f>
        <v>0.63738246575359769</v>
      </c>
      <c r="AV14" s="50">
        <f>(1-VLOOKUP($AL14+AV$4-1,'Projection Scale G2 - F'!$A$25:$B$150,2,FALSE))^Assumptions!$F$6*'Base Rate'!AU14*IF(Assumptions!$F$8="No Adjustment",1,IF(Assumptions!$F$8="Married",'Marital Status'!BV13,IF(Assumptions!$F$8="Single",'Marital Status'!DC13,"ERROR")))*IF(Assumptions!$F$10="No Adjustment",1,IF(Assumptions!$F$10="Preferred",'Pref-Std'!BV13,IF(Assumptions!$F$10="Standard",'Pref-Std'!DC13,"ERROR")))*IF(Assumptions!$F$12="No Adjustment",1,VLOOKUP($AL14+AV$4-1,'Valuation Margin'!$A$5:$D$13,4))</f>
        <v>0.71645800348248256</v>
      </c>
      <c r="AW14" s="49">
        <f>(1-VLOOKUP($AL14+AW$4-1,'Projection Scale G2 - F'!$A$25:$B$150,2,FALSE))^Assumptions!$F$6*'Base Rate'!AV14*IF(Assumptions!$F$8="No Adjustment",1,IF(Assumptions!$F$8="Married",'Marital Status'!BW13,IF(Assumptions!$F$8="Single",'Marital Status'!DD13,"ERROR")))*IF(Assumptions!$F$10="No Adjustment",1,IF(Assumptions!$F$10="Preferred",'Pref-Std'!BW13,IF(Assumptions!$F$10="Standard",'Pref-Std'!DD13,"ERROR")))*IF(Assumptions!$F$12="No Adjustment",1,VLOOKUP($AL14+AW$4-1,'Valuation Margin'!$A$5:$D$13,4))</f>
        <v>0.81535666868215473</v>
      </c>
      <c r="AX14" s="49">
        <f>(1-VLOOKUP($AL14+AX$4-1,'Projection Scale G2 - F'!$A$25:$B$150,2,FALSE))^Assumptions!$F$6*'Base Rate'!AW14*IF(Assumptions!$F$8="No Adjustment",1,IF(Assumptions!$F$8="Married",'Marital Status'!BX13,IF(Assumptions!$F$8="Single",'Marital Status'!DE13,"ERROR")))*IF(Assumptions!$F$10="No Adjustment",1,IF(Assumptions!$F$10="Preferred",'Pref-Std'!BX13,IF(Assumptions!$F$10="Standard",'Pref-Std'!DE13,"ERROR")))*IF(Assumptions!$F$12="No Adjustment",1,VLOOKUP($AL14+AX$4-1,'Valuation Margin'!$A$5:$D$13,4))</f>
        <v>0.91724429853756295</v>
      </c>
      <c r="AY14" s="49">
        <f>(1-VLOOKUP($AL14+AY$4-1,'Projection Scale G2 - F'!$A$25:$B$150,2,FALSE))^Assumptions!$F$6*'Base Rate'!AX14*IF(Assumptions!$F$8="No Adjustment",1,IF(Assumptions!$F$8="Married",'Marital Status'!BY13,IF(Assumptions!$F$8="Single",'Marital Status'!DF13,"ERROR")))*IF(Assumptions!$F$10="No Adjustment",1,IF(Assumptions!$F$10="Preferred",'Pref-Std'!BY13,IF(Assumptions!$F$10="Standard",'Pref-Std'!DF13,"ERROR")))*IF(Assumptions!$F$12="No Adjustment",1,VLOOKUP($AL14+AY$4-1,'Valuation Margin'!$A$5:$D$13,4))</f>
        <v>1.0281756493033904</v>
      </c>
      <c r="AZ14" s="49">
        <f>(1-VLOOKUP($AL14+AZ$4-1,'Projection Scale G2 - F'!$A$25:$B$150,2,FALSE))^Assumptions!$F$6*'Base Rate'!AY14*IF(Assumptions!$F$8="No Adjustment",1,IF(Assumptions!$F$8="Married",'Marital Status'!BZ13,IF(Assumptions!$F$8="Single",'Marital Status'!DG13,"ERROR")))*IF(Assumptions!$F$10="No Adjustment",1,IF(Assumptions!$F$10="Preferred",'Pref-Std'!BZ13,IF(Assumptions!$F$10="Standard",'Pref-Std'!DG13,"ERROR")))*IF(Assumptions!$F$12="No Adjustment",1,VLOOKUP($AL14+AZ$4-1,'Valuation Margin'!$A$5:$D$13,4))</f>
        <v>1.1168190825429241</v>
      </c>
      <c r="BA14" s="50">
        <f>(1-VLOOKUP($AL14+BA$4-1,'Projection Scale G2 - F'!$A$25:$B$150,2,FALSE))^Assumptions!$F$6*'Base Rate'!AZ14*IF(Assumptions!$F$8="No Adjustment",1,IF(Assumptions!$F$8="Married",'Marital Status'!CA13,IF(Assumptions!$F$8="Single",'Marital Status'!DH13,"ERROR")))*IF(Assumptions!$F$10="No Adjustment",1,IF(Assumptions!$F$10="Preferred",'Pref-Std'!CA13,IF(Assumptions!$F$10="Standard",'Pref-Std'!DH13,"ERROR")))*IF(Assumptions!$F$12="No Adjustment",1,VLOOKUP($AL14+BA$4-1,'Valuation Margin'!$A$5:$D$13,4))</f>
        <v>1.2125894033131344</v>
      </c>
      <c r="BB14" s="49">
        <f>(1-VLOOKUP($AL14+BB$4-1,'Projection Scale G2 - F'!$A$25:$B$150,2,FALSE))^Assumptions!$F$6*'Base Rate'!BA14*IF(Assumptions!$F$8="No Adjustment",1,IF(Assumptions!$F$8="Married",'Marital Status'!CB13,IF(Assumptions!$F$8="Single",'Marital Status'!DI13,"ERROR")))*IF(Assumptions!$F$10="No Adjustment",1,IF(Assumptions!$F$10="Preferred",'Pref-Std'!CB13,IF(Assumptions!$F$10="Standard",'Pref-Std'!DI13,"ERROR")))*IF(Assumptions!$F$12="No Adjustment",1,VLOOKUP($AL14+BB$4-1,'Valuation Margin'!$A$5:$D$13,4))</f>
        <v>1.3036203546979472</v>
      </c>
      <c r="BC14" s="49">
        <f>(1-VLOOKUP($AL14+BC$4-1,'Projection Scale G2 - F'!$A$25:$B$150,2,FALSE))^Assumptions!$F$6*'Base Rate'!BB14*IF(Assumptions!$F$8="No Adjustment",1,IF(Assumptions!$F$8="Married",'Marital Status'!CC13,IF(Assumptions!$F$8="Single",'Marital Status'!DJ13,"ERROR")))*IF(Assumptions!$F$10="No Adjustment",1,IF(Assumptions!$F$10="Preferred",'Pref-Std'!CC13,IF(Assumptions!$F$10="Standard",'Pref-Std'!DJ13,"ERROR")))*IF(Assumptions!$F$12="No Adjustment",1,VLOOKUP($AL14+BC$4-1,'Valuation Margin'!$A$5:$D$13,4))</f>
        <v>1.4152357586471789</v>
      </c>
      <c r="BD14" s="49">
        <f>(1-VLOOKUP($AL14+BD$4-1,'Projection Scale G2 - F'!$A$25:$B$150,2,FALSE))^Assumptions!$F$6*'Base Rate'!BC14*IF(Assumptions!$F$8="No Adjustment",1,IF(Assumptions!$F$8="Married",'Marital Status'!CD13,IF(Assumptions!$F$8="Single",'Marital Status'!DK13,"ERROR")))*IF(Assumptions!$F$10="No Adjustment",1,IF(Assumptions!$F$10="Preferred",'Pref-Std'!CD13,IF(Assumptions!$F$10="Standard",'Pref-Std'!DK13,"ERROR")))*IF(Assumptions!$F$12="No Adjustment",1,VLOOKUP($AL14+BD$4-1,'Valuation Margin'!$A$5:$D$13,4))</f>
        <v>1.5757696225180289</v>
      </c>
      <c r="BE14" s="49">
        <f>(1-VLOOKUP($AL14+BE$4-1,'Projection Scale G2 - F'!$A$25:$B$150,2,FALSE))^Assumptions!$F$6*'Base Rate'!BD14*IF(Assumptions!$F$8="No Adjustment",1,IF(Assumptions!$F$8="Married",'Marital Status'!CE13,IF(Assumptions!$F$8="Single",'Marital Status'!DL13,"ERROR")))*IF(Assumptions!$F$10="No Adjustment",1,IF(Assumptions!$F$10="Preferred",'Pref-Std'!CE13,IF(Assumptions!$F$10="Standard",'Pref-Std'!DL13,"ERROR")))*IF(Assumptions!$F$12="No Adjustment",1,VLOOKUP($AL14+BE$4-1,'Valuation Margin'!$A$5:$D$13,4))</f>
        <v>1.7596123810685729</v>
      </c>
      <c r="BF14" s="50">
        <f>(1-VLOOKUP($AL14+BF$4-1,'Projection Scale G2 - F'!$A$25:$B$150,2,FALSE))^Assumptions!$F$6*'Base Rate'!BE14*IF(Assumptions!$F$8="No Adjustment",1,IF(Assumptions!$F$8="Married",'Marital Status'!CF13,IF(Assumptions!$F$8="Single",'Marital Status'!DM13,"ERROR")))*IF(Assumptions!$F$10="No Adjustment",1,IF(Assumptions!$F$10="Preferred",'Pref-Std'!CF13,IF(Assumptions!$F$10="Standard",'Pref-Std'!DM13,"ERROR")))*IF(Assumptions!$F$12="No Adjustment",1,VLOOKUP($AL14+BF$4-1,'Valuation Margin'!$A$5:$D$13,4))</f>
        <v>1.9916882147381825</v>
      </c>
      <c r="BG14" s="49">
        <f>(1-VLOOKUP($AL14+BG$4-1,'Projection Scale G2 - F'!$A$25:$B$150,2,FALSE))^Assumptions!$F$6*'Base Rate'!BF14*IF(Assumptions!$F$8="No Adjustment",1,IF(Assumptions!$F$8="Married",'Marital Status'!CG13,IF(Assumptions!$F$8="Single",'Marital Status'!DN13,"ERROR")))*IF(Assumptions!$F$10="No Adjustment",1,IF(Assumptions!$F$10="Preferred",'Pref-Std'!CG13,IF(Assumptions!$F$10="Standard",'Pref-Std'!DN13,"ERROR")))*IF(Assumptions!$F$12="No Adjustment",1,VLOOKUP($AL14+BG$4-1,'Valuation Margin'!$A$5:$D$13,4))</f>
        <v>2.2434325706177347</v>
      </c>
      <c r="BH14" s="49">
        <f>(1-VLOOKUP($AL14+BH$4-1,'Projection Scale G2 - F'!$A$25:$B$150,2,FALSE))^Assumptions!$F$6*'Base Rate'!BG14*IF(Assumptions!$F$8="No Adjustment",1,IF(Assumptions!$F$8="Married",'Marital Status'!CH13,IF(Assumptions!$F$8="Single",'Marital Status'!DO13,"ERROR")))*IF(Assumptions!$F$10="No Adjustment",1,IF(Assumptions!$F$10="Preferred",'Pref-Std'!CH13,IF(Assumptions!$F$10="Standard",'Pref-Std'!DO13,"ERROR")))*IF(Assumptions!$F$12="No Adjustment",1,VLOOKUP($AL14+BH$4-1,'Valuation Margin'!$A$5:$D$13,4))</f>
        <v>2.5018531399838251</v>
      </c>
      <c r="BI14" s="49">
        <f>(1-VLOOKUP($AL14+BI$4-1,'Projection Scale G2 - F'!$A$25:$B$150,2,FALSE))^Assumptions!$F$6*'Base Rate'!BH14*IF(Assumptions!$F$8="No Adjustment",1,IF(Assumptions!$F$8="Married",'Marital Status'!CI13,IF(Assumptions!$F$8="Single",'Marital Status'!DP13,"ERROR")))*IF(Assumptions!$F$10="No Adjustment",1,IF(Assumptions!$F$10="Preferred",'Pref-Std'!CI13,IF(Assumptions!$F$10="Standard",'Pref-Std'!DP13,"ERROR")))*IF(Assumptions!$F$12="No Adjustment",1,VLOOKUP($AL14+BI$4-1,'Valuation Margin'!$A$5:$D$13,4))</f>
        <v>2.8037306445602623</v>
      </c>
      <c r="BJ14" s="49">
        <f>(1-VLOOKUP($AL14+BJ$4-1,'Projection Scale G2 - F'!$A$25:$B$150,2,FALSE))^Assumptions!$F$6*'Base Rate'!BI14*IF(Assumptions!$F$8="No Adjustment",1,IF(Assumptions!$F$8="Married",'Marital Status'!CJ13,IF(Assumptions!$F$8="Single",'Marital Status'!DQ13,"ERROR")))*IF(Assumptions!$F$10="No Adjustment",1,IF(Assumptions!$F$10="Preferred",'Pref-Std'!CJ13,IF(Assumptions!$F$10="Standard",'Pref-Std'!DQ13,"ERROR")))*IF(Assumptions!$F$12="No Adjustment",1,VLOOKUP($AL14+BJ$4-1,'Valuation Margin'!$A$5:$D$13,4))</f>
        <v>3.1248673543606111</v>
      </c>
      <c r="BK14" s="50">
        <f>(1-VLOOKUP($AL14+BK$4-1,'Projection Scale G2 - F'!$A$25:$B$150,2,FALSE))^Assumptions!$F$6*'Base Rate'!BJ14*IF(Assumptions!$F$8="No Adjustment",1,IF(Assumptions!$F$8="Married",'Marital Status'!CK13,IF(Assumptions!$F$8="Single",'Marital Status'!DR13,"ERROR")))*IF(Assumptions!$F$10="No Adjustment",1,IF(Assumptions!$F$10="Preferred",'Pref-Std'!CK13,IF(Assumptions!$F$10="Standard",'Pref-Std'!DR13,"ERROR")))*IF(Assumptions!$F$12="No Adjustment",1,VLOOKUP($AL14+BK$4-1,'Valuation Margin'!$A$5:$D$13,4))</f>
        <v>3.4895392828866481</v>
      </c>
      <c r="BL14" s="49">
        <f>(1-VLOOKUP($AL14+BL$4-1,'Projection Scale G2 - F'!$A$25:$B$150,2,FALSE))^Assumptions!$F$6*'Base Rate'!BK14*IF(Assumptions!$F$8="No Adjustment",1,IF(Assumptions!$F$8="Married",'Marital Status'!CL13,IF(Assumptions!$F$8="Single",'Marital Status'!DS13,"ERROR")))*IF(Assumptions!$F$10="No Adjustment",1,IF(Assumptions!$F$10="Preferred",'Pref-Std'!CL13,IF(Assumptions!$F$10="Standard",'Pref-Std'!DS13,"ERROR")))*IF(Assumptions!$F$12="No Adjustment",1,VLOOKUP($AL14+BL$4-1,'Valuation Margin'!$A$5:$D$13,4))</f>
        <v>3.8892248475504805</v>
      </c>
      <c r="BM14" s="49">
        <f>(1-VLOOKUP($AL14+BM$4-1,'Projection Scale G2 - F'!$A$25:$B$150,2,FALSE))^Assumptions!$F$6*'Base Rate'!BL14*IF(Assumptions!$F$8="No Adjustment",1,IF(Assumptions!$F$8="Married",'Marital Status'!CM13,IF(Assumptions!$F$8="Single",'Marital Status'!DT13,"ERROR")))*IF(Assumptions!$F$10="No Adjustment",1,IF(Assumptions!$F$10="Preferred",'Pref-Std'!CM13,IF(Assumptions!$F$10="Standard",'Pref-Std'!DT13,"ERROR")))*IF(Assumptions!$F$12="No Adjustment",1,VLOOKUP($AL14+BM$4-1,'Valuation Margin'!$A$5:$D$13,4))</f>
        <v>4.255021827345697</v>
      </c>
      <c r="BN14" s="49">
        <f>(1-VLOOKUP($AL14+BN$4-1,'Projection Scale G2 - F'!$A$25:$B$150,2,FALSE))^Assumptions!$F$6*'Base Rate'!BM14*IF(Assumptions!$F$8="No Adjustment",1,IF(Assumptions!$F$8="Married",'Marital Status'!CN13,IF(Assumptions!$F$8="Single",'Marital Status'!DU13,"ERROR")))*IF(Assumptions!$F$10="No Adjustment",1,IF(Assumptions!$F$10="Preferred",'Pref-Std'!CN13,IF(Assumptions!$F$10="Standard",'Pref-Std'!DU13,"ERROR")))*IF(Assumptions!$F$12="No Adjustment",1,VLOOKUP($AL14+BN$4-1,'Valuation Margin'!$A$5:$D$13,4))</f>
        <v>4.6389963334591533</v>
      </c>
      <c r="BO14" s="49">
        <f>(1-VLOOKUP($AL14+BO$4-1,'Projection Scale G2 - F'!$A$25:$B$150,2,FALSE))^Assumptions!$F$6*'Base Rate'!BN14*IF(Assumptions!$F$8="No Adjustment",1,IF(Assumptions!$F$8="Married",'Marital Status'!CO13,IF(Assumptions!$F$8="Single",'Marital Status'!DV13,"ERROR")))*IF(Assumptions!$F$10="No Adjustment",1,IF(Assumptions!$F$10="Preferred",'Pref-Std'!CO13,IF(Assumptions!$F$10="Standard",'Pref-Std'!DV13,"ERROR")))*IF(Assumptions!$F$12="No Adjustment",1,VLOOKUP($AL14+BO$4-1,'Valuation Margin'!$A$5:$D$13,4))</f>
        <v>5.054932775142543</v>
      </c>
      <c r="BP14" s="50">
        <f>(1-VLOOKUP($AL14+BP$4-1,'Projection Scale G2 - F'!$A$25:$B$150,2,FALSE))^Assumptions!$F$6*'Base Rate'!BO14*IF(Assumptions!$F$8="No Adjustment",1,IF(Assumptions!$F$8="Married",'Marital Status'!CP13,IF(Assumptions!$F$8="Single",'Marital Status'!DW13,"ERROR")))*IF(Assumptions!$F$10="No Adjustment",1,IF(Assumptions!$F$10="Preferred",'Pref-Std'!CP13,IF(Assumptions!$F$10="Standard",'Pref-Std'!DW13,"ERROR")))*IF(Assumptions!$F$12="No Adjustment",1,VLOOKUP($AL14+BP$4-1,'Valuation Margin'!$A$5:$D$13,4))</f>
        <v>5.4838058860054071</v>
      </c>
      <c r="BQ14" s="50">
        <f>(1-VLOOKUP($BR14,'Projection Scale G2 - F'!$A$25:$B$150,2,FALSE))^Assumptions!$F$6*'Base Rate'!BP14*IF(Assumptions!$F$8="No Adjustment",1,IF(Assumptions!$F$8="Married",'Marital Status'!CQ13,IF(Assumptions!$F$8="Single",'Marital Status'!DX13,"ERROR")))*IF(Assumptions!$F$10="No Adjustment",1,IF(Assumptions!$F$10="Preferred",'Pref-Std'!CQ13,IF(Assumptions!$F$10="Standard",'Pref-Std'!DX13,"ERROR")))*IF(Assumptions!$F$12="No Adjustment",1,VLOOKUP($BR14,'Valuation Margin'!$A$5:$D$13,4))</f>
        <v>5.9386285270004349</v>
      </c>
      <c r="BR14" s="11">
        <f t="shared" si="6"/>
        <v>69</v>
      </c>
      <c r="BT14" s="58">
        <v>1.0463E-2</v>
      </c>
      <c r="BU14" s="59">
        <f t="shared" si="7"/>
        <v>0.56758372617800201</v>
      </c>
      <c r="BV14" s="59">
        <f t="shared" si="8"/>
        <v>0.73428721044277245</v>
      </c>
      <c r="BW14" s="57">
        <f t="shared" si="9"/>
        <v>0.35499999999999998</v>
      </c>
    </row>
    <row r="15" spans="1:75" x14ac:dyDescent="0.3">
      <c r="A15" s="6">
        <f t="shared" si="2"/>
        <v>40</v>
      </c>
      <c r="B15" s="44">
        <f>(1-VLOOKUP($A15+B$4-1,'Projection Scale G2 - M'!$A$25:$B$150,2,FALSE))^Assumptions!$F$6*'Base Rate'!B15*IF(Assumptions!$F$8="No Adjustment",1,IF(Assumptions!$F$8="Married",'Marital Status'!BM14,IF(Assumptions!$F$8="Single",'Marital Status'!CT14,"ERROR")))*IF(Assumptions!$F$10="No Adjustment",1,IF(Assumptions!$F$10="Preferred",'Pref-Std'!BM14,IF(Assumptions!$F$10="Standard",'Pref-Std'!CT14,"ERROR")))*IF(Assumptions!$F$12="No Adjustment",1,VLOOKUP($A15+B$4-1,'Valuation Margin'!$A$5:$C$13,3))</f>
        <v>0.29383658497389697</v>
      </c>
      <c r="C15" s="45">
        <f>(1-VLOOKUP($A15+C$4-1,'Projection Scale G2 - M'!$A$25:$B$150,2,FALSE))^Assumptions!$F$6*'Base Rate'!C15*IF(Assumptions!$F$8="No Adjustment",1,IF(Assumptions!$F$8="Married",'Marital Status'!BN14,IF(Assumptions!$F$8="Single",'Marital Status'!CU14,"ERROR")))*IF(Assumptions!$F$10="No Adjustment",1,IF(Assumptions!$F$10="Preferred",'Pref-Std'!BN14,IF(Assumptions!$F$10="Standard",'Pref-Std'!CU14,"ERROR")))*IF(Assumptions!$F$12="No Adjustment",1,VLOOKUP($A15+C$4-1,'Valuation Margin'!$A$5:$C$13,3))</f>
        <v>0.39156614925782957</v>
      </c>
      <c r="D15" s="45">
        <f>(1-VLOOKUP($A15+D$4-1,'Projection Scale G2 - M'!$A$25:$B$150,2,FALSE))^Assumptions!$F$6*'Base Rate'!D15*IF(Assumptions!$F$8="No Adjustment",1,IF(Assumptions!$F$8="Married",'Marital Status'!BO14,IF(Assumptions!$F$8="Single",'Marital Status'!CV14,"ERROR")))*IF(Assumptions!$F$10="No Adjustment",1,IF(Assumptions!$F$10="Preferred",'Pref-Std'!BO14,IF(Assumptions!$F$10="Standard",'Pref-Std'!CV14,"ERROR")))*IF(Assumptions!$F$12="No Adjustment",1,VLOOKUP($A15+D$4-1,'Valuation Margin'!$A$5:$C$13,3))</f>
        <v>0.47539703615226753</v>
      </c>
      <c r="E15" s="45">
        <f>(1-VLOOKUP($A15+E$4-1,'Projection Scale G2 - M'!$A$25:$B$150,2,FALSE))^Assumptions!$F$6*'Base Rate'!E15*IF(Assumptions!$F$8="No Adjustment",1,IF(Assumptions!$F$8="Married",'Marital Status'!BP14,IF(Assumptions!$F$8="Single",'Marital Status'!CW14,"ERROR")))*IF(Assumptions!$F$10="No Adjustment",1,IF(Assumptions!$F$10="Preferred",'Pref-Std'!BP14,IF(Assumptions!$F$10="Standard",'Pref-Std'!CW14,"ERROR")))*IF(Assumptions!$F$12="No Adjustment",1,VLOOKUP($A15+E$4-1,'Valuation Margin'!$A$5:$C$13,3))</f>
        <v>0.55422965403878732</v>
      </c>
      <c r="F15" s="46">
        <f>(1-VLOOKUP($A15+F$4-1,'Projection Scale G2 - M'!$A$25:$B$150,2,FALSE))^Assumptions!$F$6*'Base Rate'!F15*IF(Assumptions!$F$8="No Adjustment",1,IF(Assumptions!$F$8="Married",'Marital Status'!BQ14,IF(Assumptions!$F$8="Single",'Marital Status'!CX14,"ERROR")))*IF(Assumptions!$F$10="No Adjustment",1,IF(Assumptions!$F$10="Preferred",'Pref-Std'!BQ14,IF(Assumptions!$F$10="Standard",'Pref-Std'!CX14,"ERROR")))*IF(Assumptions!$F$12="No Adjustment",1,VLOOKUP($A15+F$4-1,'Valuation Margin'!$A$5:$C$13,3))</f>
        <v>0.63097387795415116</v>
      </c>
      <c r="G15" s="45">
        <f>(1-VLOOKUP($A15+G$4-1,'Projection Scale G2 - M'!$A$25:$B$150,2,FALSE))^Assumptions!$F$6*'Base Rate'!G15*IF(Assumptions!$F$8="No Adjustment",1,IF(Assumptions!$F$8="Married",'Marital Status'!BR14,IF(Assumptions!$F$8="Single",'Marital Status'!CY14,"ERROR")))*IF(Assumptions!$F$10="No Adjustment",1,IF(Assumptions!$F$10="Preferred",'Pref-Std'!BR14,IF(Assumptions!$F$10="Standard",'Pref-Std'!CY14,"ERROR")))*IF(Assumptions!$F$12="No Adjustment",1,VLOOKUP($A15+G$4-1,'Valuation Margin'!$A$5:$C$13,3))</f>
        <v>0.70691885562389067</v>
      </c>
      <c r="H15" s="45">
        <f>(1-VLOOKUP($A15+H$4-1,'Projection Scale G2 - M'!$A$25:$B$150,2,FALSE))^Assumptions!$F$6*'Base Rate'!H15*IF(Assumptions!$F$8="No Adjustment",1,IF(Assumptions!$F$8="Married",'Marital Status'!BS14,IF(Assumptions!$F$8="Single",'Marital Status'!CZ14,"ERROR")))*IF(Assumptions!$F$10="No Adjustment",1,IF(Assumptions!$F$10="Preferred",'Pref-Std'!BS14,IF(Assumptions!$F$10="Standard",'Pref-Std'!CZ14,"ERROR")))*IF(Assumptions!$F$12="No Adjustment",1,VLOOKUP($A15+H$4-1,'Valuation Margin'!$A$5:$C$13,3))</f>
        <v>0.79316615807733915</v>
      </c>
      <c r="I15" s="45">
        <f>(1-VLOOKUP($A15+I$4-1,'Projection Scale G2 - M'!$A$25:$B$150,2,FALSE))^Assumptions!$F$6*'Base Rate'!I15*IF(Assumptions!$F$8="No Adjustment",1,IF(Assumptions!$F$8="Married",'Marital Status'!BT14,IF(Assumptions!$F$8="Single",'Marital Status'!DA14,"ERROR")))*IF(Assumptions!$F$10="No Adjustment",1,IF(Assumptions!$F$10="Preferred",'Pref-Std'!BT14,IF(Assumptions!$F$10="Standard",'Pref-Std'!DA14,"ERROR")))*IF(Assumptions!$F$12="No Adjustment",1,VLOOKUP($A15+I$4-1,'Valuation Margin'!$A$5:$C$13,3))</f>
        <v>0.88595890381133047</v>
      </c>
      <c r="J15" s="45">
        <f>(1-VLOOKUP($A15+J$4-1,'Projection Scale G2 - M'!$A$25:$B$150,2,FALSE))^Assumptions!$F$6*'Base Rate'!J15*IF(Assumptions!$F$8="No Adjustment",1,IF(Assumptions!$F$8="Married",'Marital Status'!BU14,IF(Assumptions!$F$8="Single",'Marital Status'!DB14,"ERROR")))*IF(Assumptions!$F$10="No Adjustment",1,IF(Assumptions!$F$10="Preferred",'Pref-Std'!BU14,IF(Assumptions!$F$10="Standard",'Pref-Std'!DB14,"ERROR")))*IF(Assumptions!$F$12="No Adjustment",1,VLOOKUP($A15+J$4-1,'Valuation Margin'!$A$5:$C$13,3))</f>
        <v>0.98037556234843404</v>
      </c>
      <c r="K15" s="47">
        <f>(1-VLOOKUP($A15+K$4-1,'Projection Scale G2 - M'!$A$25:$B$150,2,FALSE))^Assumptions!$F$6*'Base Rate'!K15*IF(Assumptions!$F$8="No Adjustment",1,IF(Assumptions!$F$8="Married",'Marital Status'!BV14,IF(Assumptions!$F$8="Single",'Marital Status'!DC14,"ERROR")))*IF(Assumptions!$F$10="No Adjustment",1,IF(Assumptions!$F$10="Preferred",'Pref-Std'!BV14,IF(Assumptions!$F$10="Standard",'Pref-Std'!DC14,"ERROR")))*IF(Assumptions!$F$12="No Adjustment",1,VLOOKUP($A15+K$4-1,'Valuation Margin'!$A$5:$C$13,3))</f>
        <v>1.0880652669493671</v>
      </c>
      <c r="L15" s="45">
        <f>(1-VLOOKUP($A15+L$4-1,'Projection Scale G2 - M'!$A$25:$B$150,2,FALSE))^Assumptions!$F$6*'Base Rate'!L15*IF(Assumptions!$F$8="No Adjustment",1,IF(Assumptions!$F$8="Married",'Marital Status'!BW14,IF(Assumptions!$F$8="Single",'Marital Status'!DD14,"ERROR")))*IF(Assumptions!$F$10="No Adjustment",1,IF(Assumptions!$F$10="Preferred",'Pref-Std'!BW14,IF(Assumptions!$F$10="Standard",'Pref-Std'!DD14,"ERROR")))*IF(Assumptions!$F$12="No Adjustment",1,VLOOKUP($A15+L$4-1,'Valuation Margin'!$A$5:$C$13,3))</f>
        <v>1.2100469271983127</v>
      </c>
      <c r="M15" s="45">
        <f>(1-VLOOKUP($A15+M$4-1,'Projection Scale G2 - M'!$A$25:$B$150,2,FALSE))^Assumptions!$F$6*'Base Rate'!M15*IF(Assumptions!$F$8="No Adjustment",1,IF(Assumptions!$F$8="Married",'Marital Status'!BX14,IF(Assumptions!$F$8="Single",'Marital Status'!DE14,"ERROR")))*IF(Assumptions!$F$10="No Adjustment",1,IF(Assumptions!$F$10="Preferred",'Pref-Std'!BX14,IF(Assumptions!$F$10="Standard",'Pref-Std'!DE14,"ERROR")))*IF(Assumptions!$F$12="No Adjustment",1,VLOOKUP($A15+M$4-1,'Valuation Margin'!$A$5:$C$13,3))</f>
        <v>1.3262229554952134</v>
      </c>
      <c r="N15" s="45">
        <f>(1-VLOOKUP($A15+N$4-1,'Projection Scale G2 - M'!$A$25:$B$150,2,FALSE))^Assumptions!$F$6*'Base Rate'!N15*IF(Assumptions!$F$8="No Adjustment",1,IF(Assumptions!$F$8="Married",'Marital Status'!BY14,IF(Assumptions!$F$8="Single",'Marital Status'!DF14,"ERROR")))*IF(Assumptions!$F$10="No Adjustment",1,IF(Assumptions!$F$10="Preferred",'Pref-Std'!BY14,IF(Assumptions!$F$10="Standard",'Pref-Std'!DF14,"ERROR")))*IF(Assumptions!$F$12="No Adjustment",1,VLOOKUP($A15+N$4-1,'Valuation Margin'!$A$5:$C$13,3))</f>
        <v>1.4774797252991234</v>
      </c>
      <c r="O15" s="45">
        <f>(1-VLOOKUP($A15+O$4-1,'Projection Scale G2 - M'!$A$25:$B$150,2,FALSE))^Assumptions!$F$6*'Base Rate'!O15*IF(Assumptions!$F$8="No Adjustment",1,IF(Assumptions!$F$8="Married",'Marital Status'!BZ14,IF(Assumptions!$F$8="Single",'Marital Status'!DG14,"ERROR")))*IF(Assumptions!$F$10="No Adjustment",1,IF(Assumptions!$F$10="Preferred",'Pref-Std'!BZ14,IF(Assumptions!$F$10="Standard",'Pref-Std'!DG14,"ERROR")))*IF(Assumptions!$F$12="No Adjustment",1,VLOOKUP($A15+O$4-1,'Valuation Margin'!$A$5:$C$13,3))</f>
        <v>1.6333014996517969</v>
      </c>
      <c r="P15" s="46">
        <f>(1-VLOOKUP($A15+P$4-1,'Projection Scale G2 - M'!$A$25:$B$150,2,FALSE))^Assumptions!$F$6*'Base Rate'!P15*IF(Assumptions!$F$8="No Adjustment",1,IF(Assumptions!$F$8="Married",'Marital Status'!CA14,IF(Assumptions!$F$8="Single",'Marital Status'!DH14,"ERROR")))*IF(Assumptions!$F$10="No Adjustment",1,IF(Assumptions!$F$10="Preferred",'Pref-Std'!CA14,IF(Assumptions!$F$10="Standard",'Pref-Std'!DH14,"ERROR")))*IF(Assumptions!$F$12="No Adjustment",1,VLOOKUP($A15+P$4-1,'Valuation Margin'!$A$5:$C$13,3))</f>
        <v>1.8226405718632297</v>
      </c>
      <c r="Q15" s="45">
        <f>(1-VLOOKUP($A15+Q$4-1,'Projection Scale G2 - M'!$A$25:$B$150,2,FALSE))^Assumptions!$F$6*'Base Rate'!Q15*IF(Assumptions!$F$8="No Adjustment",1,IF(Assumptions!$F$8="Married",'Marital Status'!CB14,IF(Assumptions!$F$8="Single",'Marital Status'!DI14,"ERROR")))*IF(Assumptions!$F$10="No Adjustment",1,IF(Assumptions!$F$10="Preferred",'Pref-Std'!CB14,IF(Assumptions!$F$10="Standard",'Pref-Std'!DI14,"ERROR")))*IF(Assumptions!$F$12="No Adjustment",1,VLOOKUP($A15+Q$4-1,'Valuation Margin'!$A$5:$C$13,3))</f>
        <v>2.0137055368734327</v>
      </c>
      <c r="R15" s="45">
        <f>(1-VLOOKUP($A15+R$4-1,'Projection Scale G2 - M'!$A$25:$B$150,2,FALSE))^Assumptions!$F$6*'Base Rate'!R15*IF(Assumptions!$F$8="No Adjustment",1,IF(Assumptions!$F$8="Married",'Marital Status'!CC14,IF(Assumptions!$F$8="Single",'Marital Status'!DJ14,"ERROR")))*IF(Assumptions!$F$10="No Adjustment",1,IF(Assumptions!$F$10="Preferred",'Pref-Std'!CC14,IF(Assumptions!$F$10="Standard",'Pref-Std'!DJ14,"ERROR")))*IF(Assumptions!$F$12="No Adjustment",1,VLOOKUP($A15+R$4-1,'Valuation Margin'!$A$5:$C$13,3))</f>
        <v>2.3060858928392878</v>
      </c>
      <c r="S15" s="45">
        <f>(1-VLOOKUP($A15+S$4-1,'Projection Scale G2 - M'!$A$25:$B$150,2,FALSE))^Assumptions!$F$6*'Base Rate'!S15*IF(Assumptions!$F$8="No Adjustment",1,IF(Assumptions!$F$8="Married",'Marital Status'!CD14,IF(Assumptions!$F$8="Single",'Marital Status'!DK14,"ERROR")))*IF(Assumptions!$F$10="No Adjustment",1,IF(Assumptions!$F$10="Preferred",'Pref-Std'!CD14,IF(Assumptions!$F$10="Standard",'Pref-Std'!DK14,"ERROR")))*IF(Assumptions!$F$12="No Adjustment",1,VLOOKUP($A15+S$4-1,'Valuation Margin'!$A$5:$C$13,3))</f>
        <v>2.601004780692076</v>
      </c>
      <c r="T15" s="45">
        <f>(1-VLOOKUP($A15+T$4-1,'Projection Scale G2 - M'!$A$25:$B$150,2,FALSE))^Assumptions!$F$6*'Base Rate'!T15*IF(Assumptions!$F$8="No Adjustment",1,IF(Assumptions!$F$8="Married",'Marital Status'!CE14,IF(Assumptions!$F$8="Single",'Marital Status'!DL14,"ERROR")))*IF(Assumptions!$F$10="No Adjustment",1,IF(Assumptions!$F$10="Preferred",'Pref-Std'!CE14,IF(Assumptions!$F$10="Standard",'Pref-Std'!DL14,"ERROR")))*IF(Assumptions!$F$12="No Adjustment",1,VLOOKUP($A15+T$4-1,'Valuation Margin'!$A$5:$C$13,3))</f>
        <v>2.9619705969123959</v>
      </c>
      <c r="U15" s="46">
        <f>(1-VLOOKUP($A15+U$4-1,'Projection Scale G2 - M'!$A$25:$B$150,2,FALSE))^Assumptions!$F$6*'Base Rate'!U15*IF(Assumptions!$F$8="No Adjustment",1,IF(Assumptions!$F$8="Married",'Marital Status'!CF14,IF(Assumptions!$F$8="Single",'Marital Status'!DM14,"ERROR")))*IF(Assumptions!$F$10="No Adjustment",1,IF(Assumptions!$F$10="Preferred",'Pref-Std'!CF14,IF(Assumptions!$F$10="Standard",'Pref-Std'!DM14,"ERROR")))*IF(Assumptions!$F$12="No Adjustment",1,VLOOKUP($A15+U$4-1,'Valuation Margin'!$A$5:$C$13,3))</f>
        <v>3.3287730782206451</v>
      </c>
      <c r="V15" s="45">
        <f>(1-VLOOKUP($A15+V$4-1,'Projection Scale G2 - M'!$A$25:$B$150,2,FALSE))^Assumptions!$F$6*'Base Rate'!V15*IF(Assumptions!$F$8="No Adjustment",1,IF(Assumptions!$F$8="Married",'Marital Status'!CG14,IF(Assumptions!$F$8="Single",'Marital Status'!DN14,"ERROR")))*IF(Assumptions!$F$10="No Adjustment",1,IF(Assumptions!$F$10="Preferred",'Pref-Std'!CG14,IF(Assumptions!$F$10="Standard",'Pref-Std'!DN14,"ERROR")))*IF(Assumptions!$F$12="No Adjustment",1,VLOOKUP($A15+V$4-1,'Valuation Margin'!$A$5:$C$13,3))</f>
        <v>3.7894230605931241</v>
      </c>
      <c r="W15" s="45">
        <f>(1-VLOOKUP($A15+W$4-1,'Projection Scale G2 - M'!$A$25:$B$150,2,FALSE))^Assumptions!$F$6*'Base Rate'!W15*IF(Assumptions!$F$8="No Adjustment",1,IF(Assumptions!$F$8="Married",'Marital Status'!CH14,IF(Assumptions!$F$8="Single",'Marital Status'!DO14,"ERROR")))*IF(Assumptions!$F$10="No Adjustment",1,IF(Assumptions!$F$10="Preferred",'Pref-Std'!CH14,IF(Assumptions!$F$10="Standard",'Pref-Std'!DO14,"ERROR")))*IF(Assumptions!$F$12="No Adjustment",1,VLOOKUP($A15+W$4-1,'Valuation Margin'!$A$5:$C$13,3))</f>
        <v>4.2066701941813633</v>
      </c>
      <c r="X15" s="45">
        <f>(1-VLOOKUP($A15+X$4-1,'Projection Scale G2 - M'!$A$25:$B$150,2,FALSE))^Assumptions!$F$6*'Base Rate'!X15*IF(Assumptions!$F$8="No Adjustment",1,IF(Assumptions!$F$8="Married",'Marital Status'!CI14,IF(Assumptions!$F$8="Single",'Marital Status'!DP14,"ERROR")))*IF(Assumptions!$F$10="No Adjustment",1,IF(Assumptions!$F$10="Preferred",'Pref-Std'!CI14,IF(Assumptions!$F$10="Standard",'Pref-Std'!DP14,"ERROR")))*IF(Assumptions!$F$12="No Adjustment",1,VLOOKUP($A15+X$4-1,'Valuation Margin'!$A$5:$C$13,3))</f>
        <v>4.6437999880358349</v>
      </c>
      <c r="Y15" s="45">
        <f>(1-VLOOKUP($A15+Y$4-1,'Projection Scale G2 - M'!$A$25:$B$150,2,FALSE))^Assumptions!$F$6*'Base Rate'!Y15*IF(Assumptions!$F$8="No Adjustment",1,IF(Assumptions!$F$8="Married",'Marital Status'!CJ14,IF(Assumptions!$F$8="Single",'Marital Status'!DQ14,"ERROR")))*IF(Assumptions!$F$10="No Adjustment",1,IF(Assumptions!$F$10="Preferred",'Pref-Std'!CJ14,IF(Assumptions!$F$10="Standard",'Pref-Std'!DQ14,"ERROR")))*IF(Assumptions!$F$12="No Adjustment",1,VLOOKUP($A15+Y$4-1,'Valuation Margin'!$A$5:$C$13,3))</f>
        <v>5.1078636187726456</v>
      </c>
      <c r="Z15" s="46">
        <f>(1-VLOOKUP($A15+Z$4-1,'Projection Scale G2 - M'!$A$25:$B$150,2,FALSE))^Assumptions!$F$6*'Base Rate'!Z15*IF(Assumptions!$F$8="No Adjustment",1,IF(Assumptions!$F$8="Married",'Marital Status'!CK14,IF(Assumptions!$F$8="Single",'Marital Status'!DR14,"ERROR")))*IF(Assumptions!$F$10="No Adjustment",1,IF(Assumptions!$F$10="Preferred",'Pref-Std'!CK14,IF(Assumptions!$F$10="Standard",'Pref-Std'!DR14,"ERROR")))*IF(Assumptions!$F$12="No Adjustment",1,VLOOKUP($A15+Z$4-1,'Valuation Margin'!$A$5:$C$13,3))</f>
        <v>5.6060779169327706</v>
      </c>
      <c r="AA15" s="45">
        <f>(1-VLOOKUP($A15+AA$4-1,'Projection Scale G2 - M'!$A$25:$B$150,2,FALSE))^Assumptions!$F$6*'Base Rate'!AA15*IF(Assumptions!$F$8="No Adjustment",1,IF(Assumptions!$F$8="Married",'Marital Status'!CL14,IF(Assumptions!$F$8="Single",'Marital Status'!DS14,"ERROR")))*IF(Assumptions!$F$10="No Adjustment",1,IF(Assumptions!$F$10="Preferred",'Pref-Std'!CL14,IF(Assumptions!$F$10="Standard",'Pref-Std'!DS14,"ERROR")))*IF(Assumptions!$F$12="No Adjustment",1,VLOOKUP($A15+AA$4-1,'Valuation Margin'!$A$5:$C$13,3))</f>
        <v>6.1785753141023054</v>
      </c>
      <c r="AB15" s="45">
        <f>(1-VLOOKUP($A15+AB$4-1,'Projection Scale G2 - M'!$A$25:$B$150,2,FALSE))^Assumptions!$F$6*'Base Rate'!AB15*IF(Assumptions!$F$8="No Adjustment",1,IF(Assumptions!$F$8="Married",'Marital Status'!CM14,IF(Assumptions!$F$8="Single",'Marital Status'!DT14,"ERROR")))*IF(Assumptions!$F$10="No Adjustment",1,IF(Assumptions!$F$10="Preferred",'Pref-Std'!CM14,IF(Assumptions!$F$10="Standard",'Pref-Std'!DT14,"ERROR")))*IF(Assumptions!$F$12="No Adjustment",1,VLOOKUP($A15+AB$4-1,'Valuation Margin'!$A$5:$C$13,3))</f>
        <v>6.6992509181176167</v>
      </c>
      <c r="AC15" s="45">
        <f>(1-VLOOKUP($A15+AC$4-1,'Projection Scale G2 - M'!$A$25:$B$150,2,FALSE))^Assumptions!$F$6*'Base Rate'!AC15*IF(Assumptions!$F$8="No Adjustment",1,IF(Assumptions!$F$8="Married",'Marital Status'!CN14,IF(Assumptions!$F$8="Single",'Marital Status'!DU14,"ERROR")))*IF(Assumptions!$F$10="No Adjustment",1,IF(Assumptions!$F$10="Preferred",'Pref-Std'!CN14,IF(Assumptions!$F$10="Standard",'Pref-Std'!DU14,"ERROR")))*IF(Assumptions!$F$12="No Adjustment",1,VLOOKUP($A15+AC$4-1,'Valuation Margin'!$A$5:$C$13,3))</f>
        <v>7.2940388507928411</v>
      </c>
      <c r="AD15" s="45">
        <f>(1-VLOOKUP($A15+AD$4-1,'Projection Scale G2 - M'!$A$25:$B$150,2,FALSE))^Assumptions!$F$6*'Base Rate'!AD15*IF(Assumptions!$F$8="No Adjustment",1,IF(Assumptions!$F$8="Married",'Marital Status'!CO14,IF(Assumptions!$F$8="Single",'Marital Status'!DV14,"ERROR")))*IF(Assumptions!$F$10="No Adjustment",1,IF(Assumptions!$F$10="Preferred",'Pref-Std'!CO14,IF(Assumptions!$F$10="Standard",'Pref-Std'!DV14,"ERROR")))*IF(Assumptions!$F$12="No Adjustment",1,VLOOKUP($A15+AD$4-1,'Valuation Margin'!$A$5:$C$13,3))</f>
        <v>7.9810514798463341</v>
      </c>
      <c r="AE15" s="46">
        <f>(1-VLOOKUP($A15+AE$4-1,'Projection Scale G2 - M'!$A$25:$B$150,2,FALSE))^Assumptions!$F$6*'Base Rate'!AE15*IF(Assumptions!$F$8="No Adjustment",1,IF(Assumptions!$F$8="Married",'Marital Status'!CP14,IF(Assumptions!$F$8="Single",'Marital Status'!DW14,"ERROR")))*IF(Assumptions!$F$10="No Adjustment",1,IF(Assumptions!$F$10="Preferred",'Pref-Std'!CP14,IF(Assumptions!$F$10="Standard",'Pref-Std'!DW14,"ERROR")))*IF(Assumptions!$F$12="No Adjustment",1,VLOOKUP($A15+AE$4-1,'Valuation Margin'!$A$5:$C$13,3))</f>
        <v>8.7687515565796037</v>
      </c>
      <c r="AF15" s="46">
        <f>(1-VLOOKUP($AG15,'Projection Scale G2 - M'!$A$25:$B$150,2,FALSE))^Assumptions!$F$6*'Base Rate'!AF15*IF(Assumptions!$F$8="No Adjustment",1,IF(Assumptions!$F$8="Married",'Marital Status'!CQ14,IF(Assumptions!$F$8="Single",'Marital Status'!DX14,"ERROR")))*IF(Assumptions!$F$10="No Adjustment",1,IF(Assumptions!$F$10="Preferred",'Pref-Std'!CQ14,IF(Assumptions!$F$10="Standard",'Pref-Std'!DX14,"ERROR")))*IF(Assumptions!$F$12="No Adjustment",1,VLOOKUP($AG15,'Valuation Margin'!$A$5:$C$13,3))</f>
        <v>9.648832129214167</v>
      </c>
      <c r="AG15" s="6">
        <f t="shared" si="3"/>
        <v>70</v>
      </c>
      <c r="AI15" s="58">
        <v>9.0749999999999997E-3</v>
      </c>
      <c r="AJ15" s="59">
        <f t="shared" si="4"/>
        <v>1.0632321905470157</v>
      </c>
      <c r="AL15" s="6">
        <f t="shared" si="5"/>
        <v>40</v>
      </c>
      <c r="AM15" s="44">
        <f>(1-VLOOKUP($AL15+AM$4-1,'Projection Scale G2 - F'!$A$25:$B$150,2,FALSE))^Assumptions!$F$6*'Base Rate'!AL15*IF(Assumptions!$F$8="No Adjustment",1,IF(Assumptions!$F$8="Married",'Marital Status'!BM14,IF(Assumptions!$F$8="Single",'Marital Status'!CT14,"ERROR")))*IF(Assumptions!$F$10="No Adjustment",1,IF(Assumptions!$F$10="Preferred",'Pref-Std'!BM14,IF(Assumptions!$F$10="Standard",'Pref-Std'!CT14,"ERROR")))*IF(Assumptions!$F$12="No Adjustment",1,VLOOKUP($AL15+AM$4-1,'Valuation Margin'!$A$5:$D$13,4))</f>
        <v>0.19767188443698516</v>
      </c>
      <c r="AN15" s="45">
        <f>(1-VLOOKUP($AL15+AN$4-1,'Projection Scale G2 - F'!$A$25:$B$150,2,FALSE))^Assumptions!$F$6*'Base Rate'!AM15*IF(Assumptions!$F$8="No Adjustment",1,IF(Assumptions!$F$8="Married",'Marital Status'!BN14,IF(Assumptions!$F$8="Single",'Marital Status'!CU14,"ERROR")))*IF(Assumptions!$F$10="No Adjustment",1,IF(Assumptions!$F$10="Preferred",'Pref-Std'!BN14,IF(Assumptions!$F$10="Standard",'Pref-Std'!CU14,"ERROR")))*IF(Assumptions!$F$12="No Adjustment",1,VLOOKUP($AL15+AN$4-1,'Valuation Margin'!$A$5:$D$13,4))</f>
        <v>0.27062227941192424</v>
      </c>
      <c r="AO15" s="45">
        <f>(1-VLOOKUP($AL15+AO$4-1,'Projection Scale G2 - F'!$A$25:$B$150,2,FALSE))^Assumptions!$F$6*'Base Rate'!AN15*IF(Assumptions!$F$8="No Adjustment",1,IF(Assumptions!$F$8="Married",'Marital Status'!BO14,IF(Assumptions!$F$8="Single",'Marital Status'!CV14,"ERROR")))*IF(Assumptions!$F$10="No Adjustment",1,IF(Assumptions!$F$10="Preferred",'Pref-Std'!BO14,IF(Assumptions!$F$10="Standard",'Pref-Std'!CV14,"ERROR")))*IF(Assumptions!$F$12="No Adjustment",1,VLOOKUP($AL15+AO$4-1,'Valuation Margin'!$A$5:$D$13,4))</f>
        <v>0.33142429950415964</v>
      </c>
      <c r="AP15" s="45">
        <f>(1-VLOOKUP($AL15+AP$4-1,'Projection Scale G2 - F'!$A$25:$B$150,2,FALSE))^Assumptions!$F$6*'Base Rate'!AO15*IF(Assumptions!$F$8="No Adjustment",1,IF(Assumptions!$F$8="Married",'Marital Status'!BP14,IF(Assumptions!$F$8="Single",'Marital Status'!CW14,"ERROR")))*IF(Assumptions!$F$10="No Adjustment",1,IF(Assumptions!$F$10="Preferred",'Pref-Std'!BP14,IF(Assumptions!$F$10="Standard",'Pref-Std'!CW14,"ERROR")))*IF(Assumptions!$F$12="No Adjustment",1,VLOOKUP($AL15+AP$4-1,'Valuation Margin'!$A$5:$D$13,4))</f>
        <v>0.38468301945060884</v>
      </c>
      <c r="AQ15" s="46">
        <f>(1-VLOOKUP($AL15+AQ$4-1,'Projection Scale G2 - F'!$A$25:$B$150,2,FALSE))^Assumptions!$F$6*'Base Rate'!AP15*IF(Assumptions!$F$8="No Adjustment",1,IF(Assumptions!$F$8="Married",'Marital Status'!BQ14,IF(Assumptions!$F$8="Single",'Marital Status'!CX14,"ERROR")))*IF(Assumptions!$F$10="No Adjustment",1,IF(Assumptions!$F$10="Preferred",'Pref-Std'!BQ14,IF(Assumptions!$F$10="Standard",'Pref-Std'!CX14,"ERROR")))*IF(Assumptions!$F$12="No Adjustment",1,VLOOKUP($AL15+AQ$4-1,'Valuation Margin'!$A$5:$D$13,4))</f>
        <v>0.43604282485430051</v>
      </c>
      <c r="AR15" s="45">
        <f>(1-VLOOKUP($AL15+AR$4-1,'Projection Scale G2 - F'!$A$25:$B$150,2,FALSE))^Assumptions!$F$6*'Base Rate'!AQ15*IF(Assumptions!$F$8="No Adjustment",1,IF(Assumptions!$F$8="Married",'Marital Status'!BR14,IF(Assumptions!$F$8="Single",'Marital Status'!CY14,"ERROR")))*IF(Assumptions!$F$10="No Adjustment",1,IF(Assumptions!$F$10="Preferred",'Pref-Std'!BR14,IF(Assumptions!$F$10="Standard",'Pref-Std'!CY14,"ERROR")))*IF(Assumptions!$F$12="No Adjustment",1,VLOOKUP($AL15+AR$4-1,'Valuation Margin'!$A$5:$D$13,4))</f>
        <v>0.48650742377655792</v>
      </c>
      <c r="AS15" s="45">
        <f>(1-VLOOKUP($AL15+AS$4-1,'Projection Scale G2 - F'!$A$25:$B$150,2,FALSE))^Assumptions!$F$6*'Base Rate'!AR15*IF(Assumptions!$F$8="No Adjustment",1,IF(Assumptions!$F$8="Married",'Marital Status'!BS14,IF(Assumptions!$F$8="Single",'Marital Status'!CZ14,"ERROR")))*IF(Assumptions!$F$10="No Adjustment",1,IF(Assumptions!$F$10="Preferred",'Pref-Std'!BS14,IF(Assumptions!$F$10="Standard",'Pref-Std'!CZ14,"ERROR")))*IF(Assumptions!$F$12="No Adjustment",1,VLOOKUP($AL15+AS$4-1,'Valuation Margin'!$A$5:$D$13,4))</f>
        <v>0.54682770466221553</v>
      </c>
      <c r="AT15" s="45">
        <f>(1-VLOOKUP($AL15+AT$4-1,'Projection Scale G2 - F'!$A$25:$B$150,2,FALSE))^Assumptions!$F$6*'Base Rate'!AS15*IF(Assumptions!$F$8="No Adjustment",1,IF(Assumptions!$F$8="Married",'Marital Status'!BT14,IF(Assumptions!$F$8="Single",'Marital Status'!DA14,"ERROR")))*IF(Assumptions!$F$10="No Adjustment",1,IF(Assumptions!$F$10="Preferred",'Pref-Std'!BT14,IF(Assumptions!$F$10="Standard",'Pref-Std'!DA14,"ERROR")))*IF(Assumptions!$F$12="No Adjustment",1,VLOOKUP($AL15+AT$4-1,'Valuation Margin'!$A$5:$D$13,4))</f>
        <v>0.61331332098735791</v>
      </c>
      <c r="AU15" s="45">
        <f>(1-VLOOKUP($AL15+AU$4-1,'Projection Scale G2 - F'!$A$25:$B$150,2,FALSE))^Assumptions!$F$6*'Base Rate'!AT15*IF(Assumptions!$F$8="No Adjustment",1,IF(Assumptions!$F$8="Married",'Marital Status'!BU14,IF(Assumptions!$F$8="Single",'Marital Status'!DB14,"ERROR")))*IF(Assumptions!$F$10="No Adjustment",1,IF(Assumptions!$F$10="Preferred",'Pref-Std'!BU14,IF(Assumptions!$F$10="Standard",'Pref-Std'!DB14,"ERROR")))*IF(Assumptions!$F$12="No Adjustment",1,VLOOKUP($AL15+AU$4-1,'Valuation Margin'!$A$5:$D$13,4))</f>
        <v>0.69219498678081004</v>
      </c>
      <c r="AV15" s="47">
        <f>(1-VLOOKUP($AL15+AV$4-1,'Projection Scale G2 - F'!$A$25:$B$150,2,FALSE))^Assumptions!$F$6*'Base Rate'!AU15*IF(Assumptions!$F$8="No Adjustment",1,IF(Assumptions!$F$8="Married",'Marital Status'!BV14,IF(Assumptions!$F$8="Single",'Marital Status'!DC14,"ERROR")))*IF(Assumptions!$F$10="No Adjustment",1,IF(Assumptions!$F$10="Preferred",'Pref-Std'!BV14,IF(Assumptions!$F$10="Standard",'Pref-Std'!DC14,"ERROR")))*IF(Assumptions!$F$12="No Adjustment",1,VLOOKUP($AL15+AV$4-1,'Valuation Margin'!$A$5:$D$13,4))</f>
        <v>0.79033037931475536</v>
      </c>
      <c r="AW15" s="45">
        <f>(1-VLOOKUP($AL15+AW$4-1,'Projection Scale G2 - F'!$A$25:$B$150,2,FALSE))^Assumptions!$F$6*'Base Rate'!AV15*IF(Assumptions!$F$8="No Adjustment",1,IF(Assumptions!$F$8="Married",'Marital Status'!BW14,IF(Assumptions!$F$8="Single",'Marital Status'!DD14,"ERROR")))*IF(Assumptions!$F$10="No Adjustment",1,IF(Assumptions!$F$10="Preferred",'Pref-Std'!BW14,IF(Assumptions!$F$10="Standard",'Pref-Std'!DD14,"ERROR")))*IF(Assumptions!$F$12="No Adjustment",1,VLOOKUP($AL15+AW$4-1,'Valuation Margin'!$A$5:$D$13,4))</f>
        <v>0.8915053064343107</v>
      </c>
      <c r="AX15" s="45">
        <f>(1-VLOOKUP($AL15+AX$4-1,'Projection Scale G2 - F'!$A$25:$B$150,2,FALSE))^Assumptions!$F$6*'Base Rate'!AW15*IF(Assumptions!$F$8="No Adjustment",1,IF(Assumptions!$F$8="Married",'Marital Status'!BX14,IF(Assumptions!$F$8="Single",'Marital Status'!DE14,"ERROR")))*IF(Assumptions!$F$10="No Adjustment",1,IF(Assumptions!$F$10="Preferred",'Pref-Std'!BX14,IF(Assumptions!$F$10="Standard",'Pref-Std'!DE14,"ERROR")))*IF(Assumptions!$F$12="No Adjustment",1,VLOOKUP($AL15+AX$4-1,'Valuation Margin'!$A$5:$D$13,4))</f>
        <v>1.0016072657487582</v>
      </c>
      <c r="AY15" s="45">
        <f>(1-VLOOKUP($AL15+AY$4-1,'Projection Scale G2 - F'!$A$25:$B$150,2,FALSE))^Assumptions!$F$6*'Base Rate'!AX15*IF(Assumptions!$F$8="No Adjustment",1,IF(Assumptions!$F$8="Married",'Marital Status'!BY14,IF(Assumptions!$F$8="Single",'Marital Status'!DF14,"ERROR")))*IF(Assumptions!$F$10="No Adjustment",1,IF(Assumptions!$F$10="Preferred",'Pref-Std'!BY14,IF(Assumptions!$F$10="Standard",'Pref-Std'!DF14,"ERROR")))*IF(Assumptions!$F$12="No Adjustment",1,VLOOKUP($AL15+AY$4-1,'Valuation Margin'!$A$5:$D$13,4))</f>
        <v>1.0900815604745979</v>
      </c>
      <c r="AZ15" s="45">
        <f>(1-VLOOKUP($AL15+AZ$4-1,'Projection Scale G2 - F'!$A$25:$B$150,2,FALSE))^Assumptions!$F$6*'Base Rate'!AY15*IF(Assumptions!$F$8="No Adjustment",1,IF(Assumptions!$F$8="Married",'Marital Status'!BZ14,IF(Assumptions!$F$8="Single",'Marital Status'!DG14,"ERROR")))*IF(Assumptions!$F$10="No Adjustment",1,IF(Assumptions!$F$10="Preferred",'Pref-Std'!BZ14,IF(Assumptions!$F$10="Standard",'Pref-Std'!DG14,"ERROR")))*IF(Assumptions!$F$12="No Adjustment",1,VLOOKUP($AL15+AZ$4-1,'Valuation Margin'!$A$5:$D$13,4))</f>
        <v>1.1855522487969992</v>
      </c>
      <c r="BA15" s="46">
        <f>(1-VLOOKUP($AL15+BA$4-1,'Projection Scale G2 - F'!$A$25:$B$150,2,FALSE))^Assumptions!$F$6*'Base Rate'!AZ15*IF(Assumptions!$F$8="No Adjustment",1,IF(Assumptions!$F$8="Married",'Marital Status'!CA14,IF(Assumptions!$F$8="Single",'Marital Status'!DH14,"ERROR")))*IF(Assumptions!$F$10="No Adjustment",1,IF(Assumptions!$F$10="Preferred",'Pref-Std'!CA14,IF(Assumptions!$F$10="Standard",'Pref-Std'!DH14,"ERROR")))*IF(Assumptions!$F$12="No Adjustment",1,VLOOKUP($AL15+BA$4-1,'Valuation Margin'!$A$5:$D$13,4))</f>
        <v>1.2764264991280729</v>
      </c>
      <c r="BB15" s="45">
        <f>(1-VLOOKUP($AL15+BB$4-1,'Projection Scale G2 - F'!$A$25:$B$150,2,FALSE))^Assumptions!$F$6*'Base Rate'!BA15*IF(Assumptions!$F$8="No Adjustment",1,IF(Assumptions!$F$8="Married",'Marital Status'!CB14,IF(Assumptions!$F$8="Single",'Marital Status'!DI14,"ERROR")))*IF(Assumptions!$F$10="No Adjustment",1,IF(Assumptions!$F$10="Preferred",'Pref-Std'!CB14,IF(Assumptions!$F$10="Standard",'Pref-Std'!DI14,"ERROR")))*IF(Assumptions!$F$12="No Adjustment",1,VLOOKUP($AL15+BB$4-1,'Valuation Margin'!$A$5:$D$13,4))</f>
        <v>1.3536649761916311</v>
      </c>
      <c r="BC15" s="45">
        <f>(1-VLOOKUP($AL15+BC$4-1,'Projection Scale G2 - F'!$A$25:$B$150,2,FALSE))^Assumptions!$F$6*'Base Rate'!BB15*IF(Assumptions!$F$8="No Adjustment",1,IF(Assumptions!$F$8="Married",'Marital Status'!CC14,IF(Assumptions!$F$8="Single",'Marital Status'!DJ14,"ERROR")))*IF(Assumptions!$F$10="No Adjustment",1,IF(Assumptions!$F$10="Preferred",'Pref-Std'!CC14,IF(Assumptions!$F$10="Standard",'Pref-Std'!DJ14,"ERROR")))*IF(Assumptions!$F$12="No Adjustment",1,VLOOKUP($AL15+BC$4-1,'Valuation Margin'!$A$5:$D$13,4))</f>
        <v>1.5098436606550627</v>
      </c>
      <c r="BD15" s="45">
        <f>(1-VLOOKUP($AL15+BD$4-1,'Projection Scale G2 - F'!$A$25:$B$150,2,FALSE))^Assumptions!$F$6*'Base Rate'!BC15*IF(Assumptions!$F$8="No Adjustment",1,IF(Assumptions!$F$8="Married",'Marital Status'!CD14,IF(Assumptions!$F$8="Single",'Marital Status'!DK14,"ERROR")))*IF(Assumptions!$F$10="No Adjustment",1,IF(Assumptions!$F$10="Preferred",'Pref-Std'!CD14,IF(Assumptions!$F$10="Standard",'Pref-Std'!DK14,"ERROR")))*IF(Assumptions!$F$12="No Adjustment",1,VLOOKUP($AL15+BD$4-1,'Valuation Margin'!$A$5:$D$13,4))</f>
        <v>1.6886824619657343</v>
      </c>
      <c r="BE15" s="45">
        <f>(1-VLOOKUP($AL15+BE$4-1,'Projection Scale G2 - F'!$A$25:$B$150,2,FALSE))^Assumptions!$F$6*'Base Rate'!BD15*IF(Assumptions!$F$8="No Adjustment",1,IF(Assumptions!$F$8="Married",'Marital Status'!CE14,IF(Assumptions!$F$8="Single",'Marital Status'!DL14,"ERROR")))*IF(Assumptions!$F$10="No Adjustment",1,IF(Assumptions!$F$10="Preferred",'Pref-Std'!CE14,IF(Assumptions!$F$10="Standard",'Pref-Std'!DL14,"ERROR")))*IF(Assumptions!$F$12="No Adjustment",1,VLOOKUP($AL15+BE$4-1,'Valuation Margin'!$A$5:$D$13,4))</f>
        <v>1.9142025153653208</v>
      </c>
      <c r="BF15" s="46">
        <f>(1-VLOOKUP($AL15+BF$4-1,'Projection Scale G2 - F'!$A$25:$B$150,2,FALSE))^Assumptions!$F$6*'Base Rate'!BE15*IF(Assumptions!$F$8="No Adjustment",1,IF(Assumptions!$F$8="Married",'Marital Status'!CF14,IF(Assumptions!$F$8="Single",'Marital Status'!DM14,"ERROR")))*IF(Assumptions!$F$10="No Adjustment",1,IF(Assumptions!$F$10="Preferred",'Pref-Std'!CF14,IF(Assumptions!$F$10="Standard",'Pref-Std'!DM14,"ERROR")))*IF(Assumptions!$F$12="No Adjustment",1,VLOOKUP($AL15+BF$4-1,'Valuation Margin'!$A$5:$D$13,4))</f>
        <v>2.1590674197752842</v>
      </c>
      <c r="BG15" s="45">
        <f>(1-VLOOKUP($AL15+BG$4-1,'Projection Scale G2 - F'!$A$25:$B$150,2,FALSE))^Assumptions!$F$6*'Base Rate'!BF15*IF(Assumptions!$F$8="No Adjustment",1,IF(Assumptions!$F$8="Married",'Marital Status'!CG14,IF(Assumptions!$F$8="Single",'Marital Status'!DN14,"ERROR")))*IF(Assumptions!$F$10="No Adjustment",1,IF(Assumptions!$F$10="Preferred",'Pref-Std'!CG14,IF(Assumptions!$F$10="Standard",'Pref-Std'!DN14,"ERROR")))*IF(Assumptions!$F$12="No Adjustment",1,VLOOKUP($AL15+BG$4-1,'Valuation Margin'!$A$5:$D$13,4))</f>
        <v>2.4639302106460739</v>
      </c>
      <c r="BH15" s="45">
        <f>(1-VLOOKUP($AL15+BH$4-1,'Projection Scale G2 - F'!$A$25:$B$150,2,FALSE))^Assumptions!$F$6*'Base Rate'!BG15*IF(Assumptions!$F$8="No Adjustment",1,IF(Assumptions!$F$8="Married",'Marital Status'!CH14,IF(Assumptions!$F$8="Single",'Marital Status'!DO14,"ERROR")))*IF(Assumptions!$F$10="No Adjustment",1,IF(Assumptions!$F$10="Preferred",'Pref-Std'!CH14,IF(Assumptions!$F$10="Standard",'Pref-Std'!DO14,"ERROR")))*IF(Assumptions!$F$12="No Adjustment",1,VLOOKUP($AL15+BH$4-1,'Valuation Margin'!$A$5:$D$13,4))</f>
        <v>2.7657943134244745</v>
      </c>
      <c r="BI15" s="45">
        <f>(1-VLOOKUP($AL15+BI$4-1,'Projection Scale G2 - F'!$A$25:$B$150,2,FALSE))^Assumptions!$F$6*'Base Rate'!BH15*IF(Assumptions!$F$8="No Adjustment",1,IF(Assumptions!$F$8="Married",'Marital Status'!CI14,IF(Assumptions!$F$8="Single",'Marital Status'!DP14,"ERROR")))*IF(Assumptions!$F$10="No Adjustment",1,IF(Assumptions!$F$10="Preferred",'Pref-Std'!CI14,IF(Assumptions!$F$10="Standard",'Pref-Std'!DP14,"ERROR")))*IF(Assumptions!$F$12="No Adjustment",1,VLOOKUP($AL15+BI$4-1,'Valuation Margin'!$A$5:$D$13,4))</f>
        <v>3.0875084248689877</v>
      </c>
      <c r="BJ15" s="45">
        <f>(1-VLOOKUP($AL15+BJ$4-1,'Projection Scale G2 - F'!$A$25:$B$150,2,FALSE))^Assumptions!$F$6*'Base Rate'!BI15*IF(Assumptions!$F$8="No Adjustment",1,IF(Assumptions!$F$8="Married",'Marital Status'!CJ14,IF(Assumptions!$F$8="Single",'Marital Status'!DQ14,"ERROR")))*IF(Assumptions!$F$10="No Adjustment",1,IF(Assumptions!$F$10="Preferred",'Pref-Std'!CJ14,IF(Assumptions!$F$10="Standard",'Pref-Std'!DQ14,"ERROR")))*IF(Assumptions!$F$12="No Adjustment",1,VLOOKUP($AL15+BJ$4-1,'Valuation Margin'!$A$5:$D$13,4))</f>
        <v>3.4531691363777024</v>
      </c>
      <c r="BK15" s="46">
        <f>(1-VLOOKUP($AL15+BK$4-1,'Projection Scale G2 - F'!$A$25:$B$150,2,FALSE))^Assumptions!$F$6*'Base Rate'!BJ15*IF(Assumptions!$F$8="No Adjustment",1,IF(Assumptions!$F$8="Married",'Marital Status'!CK14,IF(Assumptions!$F$8="Single",'Marital Status'!DR14,"ERROR")))*IF(Assumptions!$F$10="No Adjustment",1,IF(Assumptions!$F$10="Preferred",'Pref-Std'!CK14,IF(Assumptions!$F$10="Standard",'Pref-Std'!DR14,"ERROR")))*IF(Assumptions!$F$12="No Adjustment",1,VLOOKUP($AL15+BK$4-1,'Valuation Margin'!$A$5:$D$13,4))</f>
        <v>3.8545174934583026</v>
      </c>
      <c r="BL15" s="45">
        <f>(1-VLOOKUP($AL15+BL$4-1,'Projection Scale G2 - F'!$A$25:$B$150,2,FALSE))^Assumptions!$F$6*'Base Rate'!BK15*IF(Assumptions!$F$8="No Adjustment",1,IF(Assumptions!$F$8="Married",'Marital Status'!CL14,IF(Assumptions!$F$8="Single",'Marital Status'!DS14,"ERROR")))*IF(Assumptions!$F$10="No Adjustment",1,IF(Assumptions!$F$10="Preferred",'Pref-Std'!CL14,IF(Assumptions!$F$10="Standard",'Pref-Std'!DS14,"ERROR")))*IF(Assumptions!$F$12="No Adjustment",1,VLOOKUP($AL15+BL$4-1,'Valuation Margin'!$A$5:$D$13,4))</f>
        <v>4.3077808537193052</v>
      </c>
      <c r="BM15" s="45">
        <f>(1-VLOOKUP($AL15+BM$4-1,'Projection Scale G2 - F'!$A$25:$B$150,2,FALSE))^Assumptions!$F$6*'Base Rate'!BL15*IF(Assumptions!$F$8="No Adjustment",1,IF(Assumptions!$F$8="Married",'Marital Status'!CM14,IF(Assumptions!$F$8="Single",'Marital Status'!DT14,"ERROR")))*IF(Assumptions!$F$10="No Adjustment",1,IF(Assumptions!$F$10="Preferred",'Pref-Std'!CM14,IF(Assumptions!$F$10="Standard",'Pref-Std'!DT14,"ERROR")))*IF(Assumptions!$F$12="No Adjustment",1,VLOOKUP($AL15+BM$4-1,'Valuation Margin'!$A$5:$D$13,4))</f>
        <v>4.7015832814153491</v>
      </c>
      <c r="BN15" s="45">
        <f>(1-VLOOKUP($AL15+BN$4-1,'Projection Scale G2 - F'!$A$25:$B$150,2,FALSE))^Assumptions!$F$6*'Base Rate'!BM15*IF(Assumptions!$F$8="No Adjustment",1,IF(Assumptions!$F$8="Married",'Marital Status'!CN14,IF(Assumptions!$F$8="Single",'Marital Status'!DU14,"ERROR")))*IF(Assumptions!$F$10="No Adjustment",1,IF(Assumptions!$F$10="Preferred",'Pref-Std'!CN14,IF(Assumptions!$F$10="Standard",'Pref-Std'!DU14,"ERROR")))*IF(Assumptions!$F$12="No Adjustment",1,VLOOKUP($AL15+BN$4-1,'Valuation Margin'!$A$5:$D$13,4))</f>
        <v>5.1286581070948811</v>
      </c>
      <c r="BO15" s="45">
        <f>(1-VLOOKUP($AL15+BO$4-1,'Projection Scale G2 - F'!$A$25:$B$150,2,FALSE))^Assumptions!$F$6*'Base Rate'!BN15*IF(Assumptions!$F$8="No Adjustment",1,IF(Assumptions!$F$8="Married",'Marital Status'!CO14,IF(Assumptions!$F$8="Single",'Marital Status'!DV14,"ERROR")))*IF(Assumptions!$F$10="No Adjustment",1,IF(Assumptions!$F$10="Preferred",'Pref-Std'!CO14,IF(Assumptions!$F$10="Standard",'Pref-Std'!DV14,"ERROR")))*IF(Assumptions!$F$12="No Adjustment",1,VLOOKUP($AL15+BO$4-1,'Valuation Margin'!$A$5:$D$13,4))</f>
        <v>5.5698197023174938</v>
      </c>
      <c r="BP15" s="46">
        <f>(1-VLOOKUP($AL15+BP$4-1,'Projection Scale G2 - F'!$A$25:$B$150,2,FALSE))^Assumptions!$F$6*'Base Rate'!BO15*IF(Assumptions!$F$8="No Adjustment",1,IF(Assumptions!$F$8="Married",'Marital Status'!CP14,IF(Assumptions!$F$8="Single",'Marital Status'!DW14,"ERROR")))*IF(Assumptions!$F$10="No Adjustment",1,IF(Assumptions!$F$10="Preferred",'Pref-Std'!CP14,IF(Assumptions!$F$10="Standard",'Pref-Std'!DW14,"ERROR")))*IF(Assumptions!$F$12="No Adjustment",1,VLOOKUP($AL15+BP$4-1,'Valuation Margin'!$A$5:$D$13,4))</f>
        <v>6.0383846403160444</v>
      </c>
      <c r="BQ15" s="46">
        <f>(1-VLOOKUP($BR15,'Projection Scale G2 - F'!$A$25:$B$150,2,FALSE))^Assumptions!$F$6*'Base Rate'!BP15*IF(Assumptions!$F$8="No Adjustment",1,IF(Assumptions!$F$8="Married",'Marital Status'!CQ14,IF(Assumptions!$F$8="Single",'Marital Status'!DX14,"ERROR")))*IF(Assumptions!$F$10="No Adjustment",1,IF(Assumptions!$F$10="Preferred",'Pref-Std'!CQ14,IF(Assumptions!$F$10="Standard",'Pref-Std'!DX14,"ERROR")))*IF(Assumptions!$F$12="No Adjustment",1,VLOOKUP($BR15,'Valuation Margin'!$A$5:$D$13,4))</f>
        <v>6.5621065875779081</v>
      </c>
      <c r="BR15" s="6">
        <f t="shared" si="6"/>
        <v>70</v>
      </c>
      <c r="BT15" s="58">
        <v>1.1357000000000001E-2</v>
      </c>
      <c r="BU15" s="59">
        <f t="shared" si="7"/>
        <v>0.57780281655172205</v>
      </c>
      <c r="BV15" s="59">
        <f t="shared" si="8"/>
        <v>0.74770309745007479</v>
      </c>
      <c r="BW15" s="57">
        <f t="shared" si="9"/>
        <v>0.35</v>
      </c>
    </row>
    <row r="16" spans="1:75" x14ac:dyDescent="0.3">
      <c r="A16" s="6">
        <f t="shared" si="2"/>
        <v>41</v>
      </c>
      <c r="B16" s="44">
        <f>(1-VLOOKUP($A16+B$4-1,'Projection Scale G2 - M'!$A$25:$B$150,2,FALSE))^Assumptions!$F$6*'Base Rate'!B16*IF(Assumptions!$F$8="No Adjustment",1,IF(Assumptions!$F$8="Married",'Marital Status'!BM15,IF(Assumptions!$F$8="Single",'Marital Status'!CT15,"ERROR")))*IF(Assumptions!$F$10="No Adjustment",1,IF(Assumptions!$F$10="Preferred",'Pref-Std'!BM15,IF(Assumptions!$F$10="Standard",'Pref-Std'!CT15,"ERROR")))*IF(Assumptions!$F$12="No Adjustment",1,VLOOKUP($A16+B$4-1,'Valuation Margin'!$A$5:$C$13,3))</f>
        <v>0.30550785632111183</v>
      </c>
      <c r="C16" s="45">
        <f>(1-VLOOKUP($A16+C$4-1,'Projection Scale G2 - M'!$A$25:$B$150,2,FALSE))^Assumptions!$F$6*'Base Rate'!C16*IF(Assumptions!$F$8="No Adjustment",1,IF(Assumptions!$F$8="Married",'Marital Status'!BN15,IF(Assumptions!$F$8="Single",'Marital Status'!CU15,"ERROR")))*IF(Assumptions!$F$10="No Adjustment",1,IF(Assumptions!$F$10="Preferred",'Pref-Std'!BN15,IF(Assumptions!$F$10="Standard",'Pref-Std'!CU15,"ERROR")))*IF(Assumptions!$F$12="No Adjustment",1,VLOOKUP($A16+C$4-1,'Valuation Margin'!$A$5:$C$13,3))</f>
        <v>0.40796510691917987</v>
      </c>
      <c r="D16" s="45">
        <f>(1-VLOOKUP($A16+D$4-1,'Projection Scale G2 - M'!$A$25:$B$150,2,FALSE))^Assumptions!$F$6*'Base Rate'!D16*IF(Assumptions!$F$8="No Adjustment",1,IF(Assumptions!$F$8="Married",'Marital Status'!BO15,IF(Assumptions!$F$8="Single",'Marital Status'!CV15,"ERROR")))*IF(Assumptions!$F$10="No Adjustment",1,IF(Assumptions!$F$10="Preferred",'Pref-Std'!BO15,IF(Assumptions!$F$10="Standard",'Pref-Std'!CV15,"ERROR")))*IF(Assumptions!$F$12="No Adjustment",1,VLOOKUP($A16+D$4-1,'Valuation Margin'!$A$5:$C$13,3))</f>
        <v>0.49516291384114958</v>
      </c>
      <c r="E16" s="45">
        <f>(1-VLOOKUP($A16+E$4-1,'Projection Scale G2 - M'!$A$25:$B$150,2,FALSE))^Assumptions!$F$6*'Base Rate'!E16*IF(Assumptions!$F$8="No Adjustment",1,IF(Assumptions!$F$8="Married",'Marital Status'!BP15,IF(Assumptions!$F$8="Single",'Marital Status'!CW15,"ERROR")))*IF(Assumptions!$F$10="No Adjustment",1,IF(Assumptions!$F$10="Preferred",'Pref-Std'!BP15,IF(Assumptions!$F$10="Standard",'Pref-Std'!CW15,"ERROR")))*IF(Assumptions!$F$12="No Adjustment",1,VLOOKUP($A16+E$4-1,'Valuation Margin'!$A$5:$C$13,3))</f>
        <v>0.57670952636545814</v>
      </c>
      <c r="F16" s="46">
        <f>(1-VLOOKUP($A16+F$4-1,'Projection Scale G2 - M'!$A$25:$B$150,2,FALSE))^Assumptions!$F$6*'Base Rate'!F16*IF(Assumptions!$F$8="No Adjustment",1,IF(Assumptions!$F$8="Married",'Marital Status'!BQ15,IF(Assumptions!$F$8="Single",'Marital Status'!CX15,"ERROR")))*IF(Assumptions!$F$10="No Adjustment",1,IF(Assumptions!$F$10="Preferred",'Pref-Std'!BQ15,IF(Assumptions!$F$10="Standard",'Pref-Std'!CX15,"ERROR")))*IF(Assumptions!$F$12="No Adjustment",1,VLOOKUP($A16+F$4-1,'Valuation Margin'!$A$5:$C$13,3))</f>
        <v>0.65578227750531848</v>
      </c>
      <c r="G16" s="45">
        <f>(1-VLOOKUP($A16+G$4-1,'Projection Scale G2 - M'!$A$25:$B$150,2,FALSE))^Assumptions!$F$6*'Base Rate'!G16*IF(Assumptions!$F$8="No Adjustment",1,IF(Assumptions!$F$8="Married",'Marital Status'!BR15,IF(Assumptions!$F$8="Single",'Marital Status'!CY15,"ERROR")))*IF(Assumptions!$F$10="No Adjustment",1,IF(Assumptions!$F$10="Preferred",'Pref-Std'!BR15,IF(Assumptions!$F$10="Standard",'Pref-Std'!CY15,"ERROR")))*IF(Assumptions!$F$12="No Adjustment",1,VLOOKUP($A16+G$4-1,'Valuation Margin'!$A$5:$C$13,3))</f>
        <v>0.74358816243075876</v>
      </c>
      <c r="H16" s="45">
        <f>(1-VLOOKUP($A16+H$4-1,'Projection Scale G2 - M'!$A$25:$B$150,2,FALSE))^Assumptions!$F$6*'Base Rate'!H16*IF(Assumptions!$F$8="No Adjustment",1,IF(Assumptions!$F$8="Married",'Marital Status'!BS15,IF(Assumptions!$F$8="Single",'Marital Status'!CZ15,"ERROR")))*IF(Assumptions!$F$10="No Adjustment",1,IF(Assumptions!$F$10="Preferred",'Pref-Std'!BS15,IF(Assumptions!$F$10="Standard",'Pref-Std'!CZ15,"ERROR")))*IF(Assumptions!$F$12="No Adjustment",1,VLOOKUP($A16+H$4-1,'Valuation Margin'!$A$5:$C$13,3))</f>
        <v>0.83719865010323591</v>
      </c>
      <c r="I16" s="45">
        <f>(1-VLOOKUP($A16+I$4-1,'Projection Scale G2 - M'!$A$25:$B$150,2,FALSE))^Assumptions!$F$6*'Base Rate'!I16*IF(Assumptions!$F$8="No Adjustment",1,IF(Assumptions!$F$8="Married",'Marital Status'!BT15,IF(Assumptions!$F$8="Single",'Marital Status'!DA15,"ERROR")))*IF(Assumptions!$F$10="No Adjustment",1,IF(Assumptions!$F$10="Preferred",'Pref-Std'!BT15,IF(Assumptions!$F$10="Standard",'Pref-Std'!DA15,"ERROR")))*IF(Assumptions!$F$12="No Adjustment",1,VLOOKUP($A16+I$4-1,'Valuation Margin'!$A$5:$C$13,3))</f>
        <v>0.93220813798088176</v>
      </c>
      <c r="J16" s="45">
        <f>(1-VLOOKUP($A16+J$4-1,'Projection Scale G2 - M'!$A$25:$B$150,2,FALSE))^Assumptions!$F$6*'Base Rate'!J16*IF(Assumptions!$F$8="No Adjustment",1,IF(Assumptions!$F$8="Married",'Marital Status'!BU15,IF(Assumptions!$F$8="Single",'Marital Status'!DB15,"ERROR")))*IF(Assumptions!$F$10="No Adjustment",1,IF(Assumptions!$F$10="Preferred",'Pref-Std'!BU15,IF(Assumptions!$F$10="Standard",'Pref-Std'!DB15,"ERROR")))*IF(Assumptions!$F$12="No Adjustment",1,VLOOKUP($A16+J$4-1,'Valuation Margin'!$A$5:$C$13,3))</f>
        <v>1.0398412422236503</v>
      </c>
      <c r="K16" s="46">
        <f>(1-VLOOKUP($A16+K$4-1,'Projection Scale G2 - M'!$A$25:$B$150,2,FALSE))^Assumptions!$F$6*'Base Rate'!K16*IF(Assumptions!$F$8="No Adjustment",1,IF(Assumptions!$F$8="Married",'Marital Status'!BV15,IF(Assumptions!$F$8="Single",'Marital Status'!DC15,"ERROR")))*IF(Assumptions!$F$10="No Adjustment",1,IF(Assumptions!$F$10="Preferred",'Pref-Std'!BV15,IF(Assumptions!$F$10="Standard",'Pref-Std'!DC15,"ERROR")))*IF(Assumptions!$F$12="No Adjustment",1,VLOOKUP($A16+K$4-1,'Valuation Margin'!$A$5:$C$13,3))</f>
        <v>1.1612721623703532</v>
      </c>
      <c r="L16" s="45">
        <f>(1-VLOOKUP($A16+L$4-1,'Projection Scale G2 - M'!$A$25:$B$150,2,FALSE))^Assumptions!$F$6*'Base Rate'!L16*IF(Assumptions!$F$8="No Adjustment",1,IF(Assumptions!$F$8="Married",'Marital Status'!BW15,IF(Assumptions!$F$8="Single",'Marital Status'!DD15,"ERROR")))*IF(Assumptions!$F$10="No Adjustment",1,IF(Assumptions!$F$10="Preferred",'Pref-Std'!BW15,IF(Assumptions!$F$10="Standard",'Pref-Std'!DD15,"ERROR")))*IF(Assumptions!$F$12="No Adjustment",1,VLOOKUP($A16+L$4-1,'Valuation Margin'!$A$5:$C$13,3))</f>
        <v>1.2772895159041273</v>
      </c>
      <c r="M16" s="45">
        <f>(1-VLOOKUP($A16+M$4-1,'Projection Scale G2 - M'!$A$25:$B$150,2,FALSE))^Assumptions!$F$6*'Base Rate'!M16*IF(Assumptions!$F$8="No Adjustment",1,IF(Assumptions!$F$8="Married",'Marital Status'!BX15,IF(Assumptions!$F$8="Single",'Marital Status'!DE15,"ERROR")))*IF(Assumptions!$F$10="No Adjustment",1,IF(Assumptions!$F$10="Preferred",'Pref-Std'!BX15,IF(Assumptions!$F$10="Standard",'Pref-Std'!DE15,"ERROR")))*IF(Assumptions!$F$12="No Adjustment",1,VLOOKUP($A16+M$4-1,'Valuation Margin'!$A$5:$C$13,3))</f>
        <v>1.427317554188295</v>
      </c>
      <c r="N16" s="45">
        <f>(1-VLOOKUP($A16+N$4-1,'Projection Scale G2 - M'!$A$25:$B$150,2,FALSE))^Assumptions!$F$6*'Base Rate'!N16*IF(Assumptions!$F$8="No Adjustment",1,IF(Assumptions!$F$8="Married",'Marital Status'!BY15,IF(Assumptions!$F$8="Single",'Marital Status'!DF15,"ERROR")))*IF(Assumptions!$F$10="No Adjustment",1,IF(Assumptions!$F$10="Preferred",'Pref-Std'!BY15,IF(Assumptions!$F$10="Standard",'Pref-Std'!DF15,"ERROR")))*IF(Assumptions!$F$12="No Adjustment",1,VLOOKUP($A16+N$4-1,'Valuation Margin'!$A$5:$C$13,3))</f>
        <v>1.5820579885231598</v>
      </c>
      <c r="O16" s="45">
        <f>(1-VLOOKUP($A16+O$4-1,'Projection Scale G2 - M'!$A$25:$B$150,2,FALSE))^Assumptions!$F$6*'Base Rate'!O16*IF(Assumptions!$F$8="No Adjustment",1,IF(Assumptions!$F$8="Married",'Marital Status'!BZ15,IF(Assumptions!$F$8="Single",'Marital Status'!DG15,"ERROR")))*IF(Assumptions!$F$10="No Adjustment",1,IF(Assumptions!$F$10="Preferred",'Pref-Std'!BZ15,IF(Assumptions!$F$10="Standard",'Pref-Std'!DG15,"ERROR")))*IF(Assumptions!$F$12="No Adjustment",1,VLOOKUP($A16+O$4-1,'Valuation Margin'!$A$5:$C$13,3))</f>
        <v>1.7696114312276388</v>
      </c>
      <c r="P16" s="46">
        <f>(1-VLOOKUP($A16+P$4-1,'Projection Scale G2 - M'!$A$25:$B$150,2,FALSE))^Assumptions!$F$6*'Base Rate'!P16*IF(Assumptions!$F$8="No Adjustment",1,IF(Assumptions!$F$8="Married",'Marital Status'!CA15,IF(Assumptions!$F$8="Single",'Marital Status'!DH15,"ERROR")))*IF(Assumptions!$F$10="No Adjustment",1,IF(Assumptions!$F$10="Preferred",'Pref-Std'!CA15,IF(Assumptions!$F$10="Standard",'Pref-Std'!DH15,"ERROR")))*IF(Assumptions!$F$12="No Adjustment",1,VLOOKUP($A16+P$4-1,'Valuation Margin'!$A$5:$C$13,3))</f>
        <v>1.9592165062931646</v>
      </c>
      <c r="Q16" s="45">
        <f>(1-VLOOKUP($A16+Q$4-1,'Projection Scale G2 - M'!$A$25:$B$150,2,FALSE))^Assumptions!$F$6*'Base Rate'!Q16*IF(Assumptions!$F$8="No Adjustment",1,IF(Assumptions!$F$8="Married",'Marital Status'!CB15,IF(Assumptions!$F$8="Single",'Marital Status'!DI15,"ERROR")))*IF(Assumptions!$F$10="No Adjustment",1,IF(Assumptions!$F$10="Preferred",'Pref-Std'!CB15,IF(Assumptions!$F$10="Standard",'Pref-Std'!DI15,"ERROR")))*IF(Assumptions!$F$12="No Adjustment",1,VLOOKUP($A16+Q$4-1,'Valuation Margin'!$A$5:$C$13,3))</f>
        <v>2.1930847355629757</v>
      </c>
      <c r="R16" s="45">
        <f>(1-VLOOKUP($A16+R$4-1,'Projection Scale G2 - M'!$A$25:$B$150,2,FALSE))^Assumptions!$F$6*'Base Rate'!R16*IF(Assumptions!$F$8="No Adjustment",1,IF(Assumptions!$F$8="Married",'Marital Status'!CC15,IF(Assumptions!$F$8="Single",'Marital Status'!DJ15,"ERROR")))*IF(Assumptions!$F$10="No Adjustment",1,IF(Assumptions!$F$10="Preferred",'Pref-Std'!CC15,IF(Assumptions!$F$10="Standard",'Pref-Std'!DJ15,"ERROR")))*IF(Assumptions!$F$12="No Adjustment",1,VLOOKUP($A16+R$4-1,'Valuation Margin'!$A$5:$C$13,3))</f>
        <v>2.479244686540969</v>
      </c>
      <c r="S16" s="45">
        <f>(1-VLOOKUP($A16+S$4-1,'Projection Scale G2 - M'!$A$25:$B$150,2,FALSE))^Assumptions!$F$6*'Base Rate'!S16*IF(Assumptions!$F$8="No Adjustment",1,IF(Assumptions!$F$8="Married",'Marital Status'!CD15,IF(Assumptions!$F$8="Single",'Marital Status'!DK15,"ERROR")))*IF(Assumptions!$F$10="No Adjustment",1,IF(Assumptions!$F$10="Preferred",'Pref-Std'!CD15,IF(Assumptions!$F$10="Standard",'Pref-Std'!DK15,"ERROR")))*IF(Assumptions!$F$12="No Adjustment",1,VLOOKUP($A16+S$4-1,'Valuation Margin'!$A$5:$C$13,3))</f>
        <v>2.8293024693918825</v>
      </c>
      <c r="T16" s="45">
        <f>(1-VLOOKUP($A16+T$4-1,'Projection Scale G2 - M'!$A$25:$B$150,2,FALSE))^Assumptions!$F$6*'Base Rate'!T16*IF(Assumptions!$F$8="No Adjustment",1,IF(Assumptions!$F$8="Married",'Marital Status'!CE15,IF(Assumptions!$F$8="Single",'Marital Status'!DL15,"ERROR")))*IF(Assumptions!$F$10="No Adjustment",1,IF(Assumptions!$F$10="Preferred",'Pref-Std'!CE15,IF(Assumptions!$F$10="Standard",'Pref-Std'!DL15,"ERROR")))*IF(Assumptions!$F$12="No Adjustment",1,VLOOKUP($A16+T$4-1,'Valuation Margin'!$A$5:$C$13,3))</f>
        <v>3.1859249288527449</v>
      </c>
      <c r="U16" s="46">
        <f>(1-VLOOKUP($A16+U$4-1,'Projection Scale G2 - M'!$A$25:$B$150,2,FALSE))^Assumptions!$F$6*'Base Rate'!U16*IF(Assumptions!$F$8="No Adjustment",1,IF(Assumptions!$F$8="Married",'Marital Status'!CF15,IF(Assumptions!$F$8="Single",'Marital Status'!DM15,"ERROR")))*IF(Assumptions!$F$10="No Adjustment",1,IF(Assumptions!$F$10="Preferred",'Pref-Std'!CF15,IF(Assumptions!$F$10="Standard",'Pref-Std'!DM15,"ERROR")))*IF(Assumptions!$F$12="No Adjustment",1,VLOOKUP($A16+U$4-1,'Valuation Margin'!$A$5:$C$13,3))</f>
        <v>3.6334389097994952</v>
      </c>
      <c r="V16" s="45">
        <f>(1-VLOOKUP($A16+V$4-1,'Projection Scale G2 - M'!$A$25:$B$150,2,FALSE))^Assumptions!$F$6*'Base Rate'!V16*IF(Assumptions!$F$8="No Adjustment",1,IF(Assumptions!$F$8="Married",'Marital Status'!CG15,IF(Assumptions!$F$8="Single",'Marital Status'!DN15,"ERROR")))*IF(Assumptions!$F$10="No Adjustment",1,IF(Assumptions!$F$10="Preferred",'Pref-Std'!CG15,IF(Assumptions!$F$10="Standard",'Pref-Std'!DN15,"ERROR")))*IF(Assumptions!$F$12="No Adjustment",1,VLOOKUP($A16+V$4-1,'Valuation Margin'!$A$5:$C$13,3))</f>
        <v>4.1294665874951573</v>
      </c>
      <c r="W16" s="45">
        <f>(1-VLOOKUP($A16+W$4-1,'Projection Scale G2 - M'!$A$25:$B$150,2,FALSE))^Assumptions!$F$6*'Base Rate'!W16*IF(Assumptions!$F$8="No Adjustment",1,IF(Assumptions!$F$8="Married",'Marital Status'!CH15,IF(Assumptions!$F$8="Single",'Marital Status'!DO15,"ERROR")))*IF(Assumptions!$F$10="No Adjustment",1,IF(Assumptions!$F$10="Preferred",'Pref-Std'!CH15,IF(Assumptions!$F$10="Standard",'Pref-Std'!DO15,"ERROR")))*IF(Assumptions!$F$12="No Adjustment",1,VLOOKUP($A16+W$4-1,'Valuation Margin'!$A$5:$C$13,3))</f>
        <v>4.5680904122263746</v>
      </c>
      <c r="X16" s="45">
        <f>(1-VLOOKUP($A16+X$4-1,'Projection Scale G2 - M'!$A$25:$B$150,2,FALSE))^Assumptions!$F$6*'Base Rate'!X16*IF(Assumptions!$F$8="No Adjustment",1,IF(Assumptions!$F$8="Married",'Marital Status'!CI15,IF(Assumptions!$F$8="Single",'Marital Status'!DP15,"ERROR")))*IF(Assumptions!$F$10="No Adjustment",1,IF(Assumptions!$F$10="Preferred",'Pref-Std'!CI15,IF(Assumptions!$F$10="Standard",'Pref-Std'!DP15,"ERROR")))*IF(Assumptions!$F$12="No Adjustment",1,VLOOKUP($A16+X$4-1,'Valuation Margin'!$A$5:$C$13,3))</f>
        <v>5.0347074431804586</v>
      </c>
      <c r="Y16" s="45">
        <f>(1-VLOOKUP($A16+Y$4-1,'Projection Scale G2 - M'!$A$25:$B$150,2,FALSE))^Assumptions!$F$6*'Base Rate'!Y16*IF(Assumptions!$F$8="No Adjustment",1,IF(Assumptions!$F$8="Married",'Marital Status'!CJ15,IF(Assumptions!$F$8="Single",'Marital Status'!DQ15,"ERROR")))*IF(Assumptions!$F$10="No Adjustment",1,IF(Assumptions!$F$10="Preferred",'Pref-Std'!CJ15,IF(Assumptions!$F$10="Standard",'Pref-Std'!DQ15,"ERROR")))*IF(Assumptions!$F$12="No Adjustment",1,VLOOKUP($A16+Y$4-1,'Valuation Margin'!$A$5:$C$13,3))</f>
        <v>5.5365699450878392</v>
      </c>
      <c r="Z16" s="46">
        <f>(1-VLOOKUP($A16+Z$4-1,'Projection Scale G2 - M'!$A$25:$B$150,2,FALSE))^Assumptions!$F$6*'Base Rate'!Z16*IF(Assumptions!$F$8="No Adjustment",1,IF(Assumptions!$F$8="Married",'Marital Status'!CK15,IF(Assumptions!$F$8="Single",'Marital Status'!DR15,"ERROR")))*IF(Assumptions!$F$10="No Adjustment",1,IF(Assumptions!$F$10="Preferred",'Pref-Std'!CK15,IF(Assumptions!$F$10="Standard",'Pref-Std'!DR15,"ERROR")))*IF(Assumptions!$F$12="No Adjustment",1,VLOOKUP($A16+Z$4-1,'Valuation Margin'!$A$5:$C$13,3))</f>
        <v>6.1135579006274252</v>
      </c>
      <c r="AA16" s="45">
        <f>(1-VLOOKUP($A16+AA$4-1,'Projection Scale G2 - M'!$A$25:$B$150,2,FALSE))^Assumptions!$F$6*'Base Rate'!AA16*IF(Assumptions!$F$8="No Adjustment",1,IF(Assumptions!$F$8="Married",'Marital Status'!CL15,IF(Assumptions!$F$8="Single",'Marital Status'!DS15,"ERROR")))*IF(Assumptions!$F$10="No Adjustment",1,IF(Assumptions!$F$10="Preferred",'Pref-Std'!CL15,IF(Assumptions!$F$10="Standard",'Pref-Std'!DS15,"ERROR")))*IF(Assumptions!$F$12="No Adjustment",1,VLOOKUP($A16+AA$4-1,'Valuation Margin'!$A$5:$C$13,3))</f>
        <v>6.7738780607955142</v>
      </c>
      <c r="AB16" s="45">
        <f>(1-VLOOKUP($A16+AB$4-1,'Projection Scale G2 - M'!$A$25:$B$150,2,FALSE))^Assumptions!$F$6*'Base Rate'!AB16*IF(Assumptions!$F$8="No Adjustment",1,IF(Assumptions!$F$8="Married",'Marital Status'!CM15,IF(Assumptions!$F$8="Single",'Marital Status'!DT15,"ERROR")))*IF(Assumptions!$F$10="No Adjustment",1,IF(Assumptions!$F$10="Preferred",'Pref-Std'!CM15,IF(Assumptions!$F$10="Standard",'Pref-Std'!DT15,"ERROR")))*IF(Assumptions!$F$12="No Adjustment",1,VLOOKUP($A16+AB$4-1,'Valuation Margin'!$A$5:$C$13,3))</f>
        <v>7.3858815639879882</v>
      </c>
      <c r="AC16" s="45">
        <f>(1-VLOOKUP($A16+AC$4-1,'Projection Scale G2 - M'!$A$25:$B$150,2,FALSE))^Assumptions!$F$6*'Base Rate'!AC16*IF(Assumptions!$F$8="No Adjustment",1,IF(Assumptions!$F$8="Married",'Marital Status'!CN15,IF(Assumptions!$F$8="Single",'Marital Status'!DU15,"ERROR")))*IF(Assumptions!$F$10="No Adjustment",1,IF(Assumptions!$F$10="Preferred",'Pref-Std'!CN15,IF(Assumptions!$F$10="Standard",'Pref-Std'!DU15,"ERROR")))*IF(Assumptions!$F$12="No Adjustment",1,VLOOKUP($A16+AC$4-1,'Valuation Margin'!$A$5:$C$13,3))</f>
        <v>8.0930480298793288</v>
      </c>
      <c r="AD16" s="45">
        <f>(1-VLOOKUP($A16+AD$4-1,'Projection Scale G2 - M'!$A$25:$B$150,2,FALSE))^Assumptions!$F$6*'Base Rate'!AD16*IF(Assumptions!$F$8="No Adjustment",1,IF(Assumptions!$F$8="Married",'Marital Status'!CO15,IF(Assumptions!$F$8="Single",'Marital Status'!DV15,"ERROR")))*IF(Assumptions!$F$10="No Adjustment",1,IF(Assumptions!$F$10="Preferred",'Pref-Std'!CO15,IF(Assumptions!$F$10="Standard",'Pref-Std'!DV15,"ERROR")))*IF(Assumptions!$F$12="No Adjustment",1,VLOOKUP($A16+AD$4-1,'Valuation Margin'!$A$5:$C$13,3))</f>
        <v>8.9044058101093757</v>
      </c>
      <c r="AE16" s="46">
        <f>(1-VLOOKUP($A16+AE$4-1,'Projection Scale G2 - M'!$A$25:$B$150,2,FALSE))^Assumptions!$F$6*'Base Rate'!AE16*IF(Assumptions!$F$8="No Adjustment",1,IF(Assumptions!$F$8="Married",'Marital Status'!CP15,IF(Assumptions!$F$8="Single",'Marital Status'!DW15,"ERROR")))*IF(Assumptions!$F$10="No Adjustment",1,IF(Assumptions!$F$10="Preferred",'Pref-Std'!CP15,IF(Assumptions!$F$10="Standard",'Pref-Std'!DW15,"ERROR")))*IF(Assumptions!$F$12="No Adjustment",1,VLOOKUP($A16+AE$4-1,'Valuation Margin'!$A$5:$C$13,3))</f>
        <v>9.8119939650961108</v>
      </c>
      <c r="AF16" s="46">
        <f>(1-VLOOKUP($AG16,'Projection Scale G2 - M'!$A$25:$B$150,2,FALSE))^Assumptions!$F$6*'Base Rate'!AF16*IF(Assumptions!$F$8="No Adjustment",1,IF(Assumptions!$F$8="Married",'Marital Status'!CQ15,IF(Assumptions!$F$8="Single",'Marital Status'!DX15,"ERROR")))*IF(Assumptions!$F$10="No Adjustment",1,IF(Assumptions!$F$10="Preferred",'Pref-Std'!CQ15,IF(Assumptions!$F$10="Standard",'Pref-Std'!DX15,"ERROR")))*IF(Assumptions!$F$12="No Adjustment",1,VLOOKUP($AG16,'Valuation Margin'!$A$5:$C$13,3))</f>
        <v>10.8301662366614</v>
      </c>
      <c r="AG16" s="6">
        <f t="shared" si="3"/>
        <v>71</v>
      </c>
      <c r="AI16" s="58">
        <v>9.9100000000000004E-3</v>
      </c>
      <c r="AJ16" s="59">
        <f t="shared" si="4"/>
        <v>1.0928522943149745</v>
      </c>
      <c r="AL16" s="6">
        <f t="shared" si="5"/>
        <v>41</v>
      </c>
      <c r="AM16" s="44">
        <f>(1-VLOOKUP($AL16+AM$4-1,'Projection Scale G2 - F'!$A$25:$B$150,2,FALSE))^Assumptions!$F$6*'Base Rate'!AL16*IF(Assumptions!$F$8="No Adjustment",1,IF(Assumptions!$F$8="Married",'Marital Status'!BM15,IF(Assumptions!$F$8="Single",'Marital Status'!CT15,"ERROR")))*IF(Assumptions!$F$10="No Adjustment",1,IF(Assumptions!$F$10="Preferred",'Pref-Std'!BM15,IF(Assumptions!$F$10="Standard",'Pref-Std'!CT15,"ERROR")))*IF(Assumptions!$F$12="No Adjustment",1,VLOOKUP($AL16+AM$4-1,'Valuation Margin'!$A$5:$D$13,4))</f>
        <v>0.2097130200170344</v>
      </c>
      <c r="AN16" s="45">
        <f>(1-VLOOKUP($AL16+AN$4-1,'Projection Scale G2 - F'!$A$25:$B$150,2,FALSE))^Assumptions!$F$6*'Base Rate'!AM16*IF(Assumptions!$F$8="No Adjustment",1,IF(Assumptions!$F$8="Married",'Marital Status'!BN15,IF(Assumptions!$F$8="Single",'Marital Status'!CU15,"ERROR")))*IF(Assumptions!$F$10="No Adjustment",1,IF(Assumptions!$F$10="Preferred",'Pref-Std'!BN15,IF(Assumptions!$F$10="Standard",'Pref-Std'!CU15,"ERROR")))*IF(Assumptions!$F$12="No Adjustment",1,VLOOKUP($AL16+AN$4-1,'Valuation Margin'!$A$5:$D$13,4))</f>
        <v>0.28345956907930953</v>
      </c>
      <c r="AO16" s="45">
        <f>(1-VLOOKUP($AL16+AO$4-1,'Projection Scale G2 - F'!$A$25:$B$150,2,FALSE))^Assumptions!$F$6*'Base Rate'!AN16*IF(Assumptions!$F$8="No Adjustment",1,IF(Assumptions!$F$8="Married",'Marital Status'!BO15,IF(Assumptions!$F$8="Single",'Marital Status'!CV15,"ERROR")))*IF(Assumptions!$F$10="No Adjustment",1,IF(Assumptions!$F$10="Preferred",'Pref-Std'!BO15,IF(Assumptions!$F$10="Standard",'Pref-Std'!CV15,"ERROR")))*IF(Assumptions!$F$12="No Adjustment",1,VLOOKUP($AL16+AO$4-1,'Valuation Margin'!$A$5:$D$13,4))</f>
        <v>0.34298033397726646</v>
      </c>
      <c r="AP16" s="45">
        <f>(1-VLOOKUP($AL16+AP$4-1,'Projection Scale G2 - F'!$A$25:$B$150,2,FALSE))^Assumptions!$F$6*'Base Rate'!AO16*IF(Assumptions!$F$8="No Adjustment",1,IF(Assumptions!$F$8="Married",'Marital Status'!BP15,IF(Assumptions!$F$8="Single",'Marital Status'!CW15,"ERROR")))*IF(Assumptions!$F$10="No Adjustment",1,IF(Assumptions!$F$10="Preferred",'Pref-Std'!BP15,IF(Assumptions!$F$10="Standard",'Pref-Std'!CW15,"ERROR")))*IF(Assumptions!$F$12="No Adjustment",1,VLOOKUP($AL16+AP$4-1,'Valuation Margin'!$A$5:$D$13,4))</f>
        <v>0.39798774182221808</v>
      </c>
      <c r="AQ16" s="46">
        <f>(1-VLOOKUP($AL16+AQ$4-1,'Projection Scale G2 - F'!$A$25:$B$150,2,FALSE))^Assumptions!$F$6*'Base Rate'!AP16*IF(Assumptions!$F$8="No Adjustment",1,IF(Assumptions!$F$8="Married",'Marital Status'!BQ15,IF(Assumptions!$F$8="Single",'Marital Status'!CX15,"ERROR")))*IF(Assumptions!$F$10="No Adjustment",1,IF(Assumptions!$F$10="Preferred",'Pref-Std'!BQ15,IF(Assumptions!$F$10="Standard",'Pref-Std'!CX15,"ERROR")))*IF(Assumptions!$F$12="No Adjustment",1,VLOOKUP($AL16+AQ$4-1,'Valuation Margin'!$A$5:$D$13,4))</f>
        <v>0.45085901761171532</v>
      </c>
      <c r="AR16" s="45">
        <f>(1-VLOOKUP($AL16+AR$4-1,'Projection Scale G2 - F'!$A$25:$B$150,2,FALSE))^Assumptions!$F$6*'Base Rate'!AQ16*IF(Assumptions!$F$8="No Adjustment",1,IF(Assumptions!$F$8="Married",'Marital Status'!BR15,IF(Assumptions!$F$8="Single",'Marital Status'!CY15,"ERROR")))*IF(Assumptions!$F$10="No Adjustment",1,IF(Assumptions!$F$10="Preferred",'Pref-Std'!BR15,IF(Assumptions!$F$10="Standard",'Pref-Std'!CY15,"ERROR")))*IF(Assumptions!$F$12="No Adjustment",1,VLOOKUP($AL16+AR$4-1,'Valuation Margin'!$A$5:$D$13,4))</f>
        <v>0.51225284705712115</v>
      </c>
      <c r="AS16" s="45">
        <f>(1-VLOOKUP($AL16+AS$4-1,'Projection Scale G2 - F'!$A$25:$B$150,2,FALSE))^Assumptions!$F$6*'Base Rate'!AR16*IF(Assumptions!$F$8="No Adjustment",1,IF(Assumptions!$F$8="Married",'Marital Status'!BS15,IF(Assumptions!$F$8="Single",'Marital Status'!CZ15,"ERROR")))*IF(Assumptions!$F$10="No Adjustment",1,IF(Assumptions!$F$10="Preferred",'Pref-Std'!BS15,IF(Assumptions!$F$10="Standard",'Pref-Std'!CZ15,"ERROR")))*IF(Assumptions!$F$12="No Adjustment",1,VLOOKUP($AL16+AS$4-1,'Valuation Margin'!$A$5:$D$13,4))</f>
        <v>0.57920423229895956</v>
      </c>
      <c r="AT16" s="45">
        <f>(1-VLOOKUP($AL16+AT$4-1,'Projection Scale G2 - F'!$A$25:$B$150,2,FALSE))^Assumptions!$F$6*'Base Rate'!AS16*IF(Assumptions!$F$8="No Adjustment",1,IF(Assumptions!$F$8="Married",'Marital Status'!BT15,IF(Assumptions!$F$8="Single",'Marital Status'!DA15,"ERROR")))*IF(Assumptions!$F$10="No Adjustment",1,IF(Assumptions!$F$10="Preferred",'Pref-Std'!BT15,IF(Assumptions!$F$10="Standard",'Pref-Std'!DA15,"ERROR")))*IF(Assumptions!$F$12="No Adjustment",1,VLOOKUP($AL16+AT$4-1,'Valuation Margin'!$A$5:$D$13,4))</f>
        <v>0.65785472337728423</v>
      </c>
      <c r="AU16" s="45">
        <f>(1-VLOOKUP($AL16+AU$4-1,'Projection Scale G2 - F'!$A$25:$B$150,2,FALSE))^Assumptions!$F$6*'Base Rate'!AT16*IF(Assumptions!$F$8="No Adjustment",1,IF(Assumptions!$F$8="Married",'Marital Status'!BU15,IF(Assumptions!$F$8="Single",'Marital Status'!DB15,"ERROR")))*IF(Assumptions!$F$10="No Adjustment",1,IF(Assumptions!$F$10="Preferred",'Pref-Std'!BU15,IF(Assumptions!$F$10="Standard",'Pref-Std'!DB15,"ERROR")))*IF(Assumptions!$F$12="No Adjustment",1,VLOOKUP($AL16+AU$4-1,'Valuation Margin'!$A$5:$D$13,4))</f>
        <v>0.75497783602647528</v>
      </c>
      <c r="AV16" s="46">
        <f>(1-VLOOKUP($AL16+AV$4-1,'Projection Scale G2 - F'!$A$25:$B$150,2,FALSE))^Assumptions!$F$6*'Base Rate'!AU16*IF(Assumptions!$F$8="No Adjustment",1,IF(Assumptions!$F$8="Married",'Marital Status'!BV15,IF(Assumptions!$F$8="Single",'Marital Status'!DC15,"ERROR")))*IF(Assumptions!$F$10="No Adjustment",1,IF(Assumptions!$F$10="Preferred",'Pref-Std'!BV15,IF(Assumptions!$F$10="Standard",'Pref-Std'!DC15,"ERROR")))*IF(Assumptions!$F$12="No Adjustment",1,VLOOKUP($AL16+AV$4-1,'Valuation Margin'!$A$5:$D$13,4))</f>
        <v>0.85524708258419568</v>
      </c>
      <c r="AW16" s="45">
        <f>(1-VLOOKUP($AL16+AW$4-1,'Projection Scale G2 - F'!$A$25:$B$150,2,FALSE))^Assumptions!$F$6*'Base Rate'!AV16*IF(Assumptions!$F$8="No Adjustment",1,IF(Assumptions!$F$8="Married",'Marital Status'!BW15,IF(Assumptions!$F$8="Single",'Marital Status'!DD15,"ERROR")))*IF(Assumptions!$F$10="No Adjustment",1,IF(Assumptions!$F$10="Preferred",'Pref-Std'!BW15,IF(Assumptions!$F$10="Standard",'Pref-Std'!DD15,"ERROR")))*IF(Assumptions!$F$12="No Adjustment",1,VLOOKUP($AL16+AW$4-1,'Valuation Margin'!$A$5:$D$13,4))</f>
        <v>0.96432096297395731</v>
      </c>
      <c r="AX16" s="45">
        <f>(1-VLOOKUP($AL16+AX$4-1,'Projection Scale G2 - F'!$A$25:$B$150,2,FALSE))^Assumptions!$F$6*'Base Rate'!AW16*IF(Assumptions!$F$8="No Adjustment",1,IF(Assumptions!$F$8="Married",'Marital Status'!BX15,IF(Assumptions!$F$8="Single",'Marital Status'!DE15,"ERROR")))*IF(Assumptions!$F$10="No Adjustment",1,IF(Assumptions!$F$10="Preferred",'Pref-Std'!BX15,IF(Assumptions!$F$10="Standard",'Pref-Std'!DE15,"ERROR")))*IF(Assumptions!$F$12="No Adjustment",1,VLOOKUP($AL16+AX$4-1,'Valuation Margin'!$A$5:$D$13,4))</f>
        <v>1.0527368620677535</v>
      </c>
      <c r="AY16" s="45">
        <f>(1-VLOOKUP($AL16+AY$4-1,'Projection Scale G2 - F'!$A$25:$B$150,2,FALSE))^Assumptions!$F$6*'Base Rate'!AX16*IF(Assumptions!$F$8="No Adjustment",1,IF(Assumptions!$F$8="Married",'Marital Status'!BY15,IF(Assumptions!$F$8="Single",'Marital Status'!DF15,"ERROR")))*IF(Assumptions!$F$10="No Adjustment",1,IF(Assumptions!$F$10="Preferred",'Pref-Std'!BY15,IF(Assumptions!$F$10="Standard",'Pref-Std'!DF15,"ERROR")))*IF(Assumptions!$F$12="No Adjustment",1,VLOOKUP($AL16+AY$4-1,'Valuation Margin'!$A$5:$D$13,4))</f>
        <v>1.1480087300896749</v>
      </c>
      <c r="AZ16" s="45">
        <f>(1-VLOOKUP($AL16+AZ$4-1,'Projection Scale G2 - F'!$A$25:$B$150,2,FALSE))^Assumptions!$F$6*'Base Rate'!AY16*IF(Assumptions!$F$8="No Adjustment",1,IF(Assumptions!$F$8="Married",'Marital Status'!BZ15,IF(Assumptions!$F$8="Single",'Marital Status'!DG15,"ERROR")))*IF(Assumptions!$F$10="No Adjustment",1,IF(Assumptions!$F$10="Preferred",'Pref-Std'!BZ15,IF(Assumptions!$F$10="Standard",'Pref-Std'!DG15,"ERROR")))*IF(Assumptions!$F$12="No Adjustment",1,VLOOKUP($AL16+AZ$4-1,'Valuation Margin'!$A$5:$D$13,4))</f>
        <v>1.2389250589544689</v>
      </c>
      <c r="BA16" s="46">
        <f>(1-VLOOKUP($AL16+BA$4-1,'Projection Scale G2 - F'!$A$25:$B$150,2,FALSE))^Assumptions!$F$6*'Base Rate'!AZ16*IF(Assumptions!$F$8="No Adjustment",1,IF(Assumptions!$F$8="Married",'Marital Status'!CA15,IF(Assumptions!$F$8="Single",'Marital Status'!DH15,"ERROR")))*IF(Assumptions!$F$10="No Adjustment",1,IF(Assumptions!$F$10="Preferred",'Pref-Std'!CA15,IF(Assumptions!$F$10="Standard",'Pref-Std'!DH15,"ERROR")))*IF(Assumptions!$F$12="No Adjustment",1,VLOOKUP($AL16+BA$4-1,'Valuation Margin'!$A$5:$D$13,4))</f>
        <v>1.3166542689341865</v>
      </c>
      <c r="BB16" s="45">
        <f>(1-VLOOKUP($AL16+BB$4-1,'Projection Scale G2 - F'!$A$25:$B$150,2,FALSE))^Assumptions!$F$6*'Base Rate'!BA16*IF(Assumptions!$F$8="No Adjustment",1,IF(Assumptions!$F$8="Married",'Marital Status'!CB15,IF(Assumptions!$F$8="Single",'Marital Status'!DI15,"ERROR")))*IF(Assumptions!$F$10="No Adjustment",1,IF(Assumptions!$F$10="Preferred",'Pref-Std'!CB15,IF(Assumptions!$F$10="Standard",'Pref-Std'!DI15,"ERROR")))*IF(Assumptions!$F$12="No Adjustment",1,VLOOKUP($AL16+BB$4-1,'Valuation Margin'!$A$5:$D$13,4))</f>
        <v>1.4354434974860732</v>
      </c>
      <c r="BC16" s="45">
        <f>(1-VLOOKUP($AL16+BC$4-1,'Projection Scale G2 - F'!$A$25:$B$150,2,FALSE))^Assumptions!$F$6*'Base Rate'!BB16*IF(Assumptions!$F$8="No Adjustment",1,IF(Assumptions!$F$8="Married",'Marital Status'!CC15,IF(Assumptions!$F$8="Single",'Marital Status'!DJ15,"ERROR")))*IF(Assumptions!$F$10="No Adjustment",1,IF(Assumptions!$F$10="Preferred",'Pref-Std'!CC15,IF(Assumptions!$F$10="Standard",'Pref-Std'!DJ15,"ERROR")))*IF(Assumptions!$F$12="No Adjustment",1,VLOOKUP($AL16+BC$4-1,'Valuation Margin'!$A$5:$D$13,4))</f>
        <v>1.6091600224181344</v>
      </c>
      <c r="BD16" s="45">
        <f>(1-VLOOKUP($AL16+BD$4-1,'Projection Scale G2 - F'!$A$25:$B$150,2,FALSE))^Assumptions!$F$6*'Base Rate'!BC16*IF(Assumptions!$F$8="No Adjustment",1,IF(Assumptions!$F$8="Married",'Marital Status'!CD15,IF(Assumptions!$F$8="Single",'Marital Status'!DK15,"ERROR")))*IF(Assumptions!$F$10="No Adjustment",1,IF(Assumptions!$F$10="Preferred",'Pref-Std'!CD15,IF(Assumptions!$F$10="Standard",'Pref-Std'!DK15,"ERROR")))*IF(Assumptions!$F$12="No Adjustment",1,VLOOKUP($AL16+BD$4-1,'Valuation Margin'!$A$5:$D$13,4))</f>
        <v>1.8279205802593868</v>
      </c>
      <c r="BE16" s="45">
        <f>(1-VLOOKUP($AL16+BE$4-1,'Projection Scale G2 - F'!$A$25:$B$150,2,FALSE))^Assumptions!$F$6*'Base Rate'!BD16*IF(Assumptions!$F$8="No Adjustment",1,IF(Assumptions!$F$8="Married",'Marital Status'!CE15,IF(Assumptions!$F$8="Single",'Marital Status'!DL15,"ERROR")))*IF(Assumptions!$F$10="No Adjustment",1,IF(Assumptions!$F$10="Preferred",'Pref-Std'!CE15,IF(Assumptions!$F$10="Standard",'Pref-Std'!DL15,"ERROR")))*IF(Assumptions!$F$12="No Adjustment",1,VLOOKUP($AL16+BE$4-1,'Valuation Margin'!$A$5:$D$13,4))</f>
        <v>2.0657861679334628</v>
      </c>
      <c r="BF16" s="46">
        <f>(1-VLOOKUP($AL16+BF$4-1,'Projection Scale G2 - F'!$A$25:$B$150,2,FALSE))^Assumptions!$F$6*'Base Rate'!BE16*IF(Assumptions!$F$8="No Adjustment",1,IF(Assumptions!$F$8="Married",'Marital Status'!CF15,IF(Assumptions!$F$8="Single",'Marital Status'!DM15,"ERROR")))*IF(Assumptions!$F$10="No Adjustment",1,IF(Assumptions!$F$10="Preferred",'Pref-Std'!CF15,IF(Assumptions!$F$10="Standard",'Pref-Std'!DM15,"ERROR")))*IF(Assumptions!$F$12="No Adjustment",1,VLOOKUP($AL16+BF$4-1,'Valuation Margin'!$A$5:$D$13,4))</f>
        <v>2.3617687167246837</v>
      </c>
      <c r="BG16" s="45">
        <f>(1-VLOOKUP($AL16+BG$4-1,'Projection Scale G2 - F'!$A$25:$B$150,2,FALSE))^Assumptions!$F$6*'Base Rate'!BF16*IF(Assumptions!$F$8="No Adjustment",1,IF(Assumptions!$F$8="Married",'Marital Status'!CG15,IF(Assumptions!$F$8="Single",'Marital Status'!DN15,"ERROR")))*IF(Assumptions!$F$10="No Adjustment",1,IF(Assumptions!$F$10="Preferred",'Pref-Std'!CG15,IF(Assumptions!$F$10="Standard",'Pref-Std'!DN15,"ERROR")))*IF(Assumptions!$F$12="No Adjustment",1,VLOOKUP($AL16+BG$4-1,'Valuation Margin'!$A$5:$D$13,4))</f>
        <v>2.7141600195238191</v>
      </c>
      <c r="BH16" s="45">
        <f>(1-VLOOKUP($AL16+BH$4-1,'Projection Scale G2 - F'!$A$25:$B$150,2,FALSE))^Assumptions!$F$6*'Base Rate'!BG16*IF(Assumptions!$F$8="No Adjustment",1,IF(Assumptions!$F$8="Married",'Marital Status'!CH15,IF(Assumptions!$F$8="Single",'Marital Status'!DO15,"ERROR")))*IF(Assumptions!$F$10="No Adjustment",1,IF(Assumptions!$F$10="Preferred",'Pref-Std'!CH15,IF(Assumptions!$F$10="Standard",'Pref-Std'!DO15,"ERROR")))*IF(Assumptions!$F$12="No Adjustment",1,VLOOKUP($AL16+BH$4-1,'Valuation Margin'!$A$5:$D$13,4))</f>
        <v>3.0361617354946668</v>
      </c>
      <c r="BI16" s="45">
        <f>(1-VLOOKUP($AL16+BI$4-1,'Projection Scale G2 - F'!$A$25:$B$150,2,FALSE))^Assumptions!$F$6*'Base Rate'!BH16*IF(Assumptions!$F$8="No Adjustment",1,IF(Assumptions!$F$8="Married",'Marital Status'!CI15,IF(Assumptions!$F$8="Single",'Marital Status'!DP15,"ERROR")))*IF(Assumptions!$F$10="No Adjustment",1,IF(Assumptions!$F$10="Preferred",'Pref-Std'!CI15,IF(Assumptions!$F$10="Standard",'Pref-Std'!DP15,"ERROR")))*IF(Assumptions!$F$12="No Adjustment",1,VLOOKUP($AL16+BI$4-1,'Valuation Margin'!$A$5:$D$13,4))</f>
        <v>3.402542364457795</v>
      </c>
      <c r="BJ16" s="45">
        <f>(1-VLOOKUP($AL16+BJ$4-1,'Projection Scale G2 - F'!$A$25:$B$150,2,FALSE))^Assumptions!$F$6*'Base Rate'!BI16*IF(Assumptions!$F$8="No Adjustment",1,IF(Assumptions!$F$8="Married",'Marital Status'!CJ15,IF(Assumptions!$F$8="Single",'Marital Status'!DQ15,"ERROR")))*IF(Assumptions!$F$10="No Adjustment",1,IF(Assumptions!$F$10="Preferred",'Pref-Std'!CJ15,IF(Assumptions!$F$10="Standard",'Pref-Std'!DQ15,"ERROR")))*IF(Assumptions!$F$12="No Adjustment",1,VLOOKUP($AL16+BJ$4-1,'Valuation Margin'!$A$5:$D$13,4))</f>
        <v>3.8053741081410282</v>
      </c>
      <c r="BK16" s="46">
        <f>(1-VLOOKUP($AL16+BK$4-1,'Projection Scale G2 - F'!$A$25:$B$150,2,FALSE))^Assumptions!$F$6*'Base Rate'!BJ16*IF(Assumptions!$F$8="No Adjustment",1,IF(Assumptions!$F$8="Married",'Marital Status'!CK15,IF(Assumptions!$F$8="Single",'Marital Status'!DR15,"ERROR")))*IF(Assumptions!$F$10="No Adjustment",1,IF(Assumptions!$F$10="Preferred",'Pref-Std'!CK15,IF(Assumptions!$F$10="Standard",'Pref-Std'!DR15,"ERROR")))*IF(Assumptions!$F$12="No Adjustment",1,VLOOKUP($AL16+BK$4-1,'Valuation Margin'!$A$5:$D$13,4))</f>
        <v>4.2608839389667743</v>
      </c>
      <c r="BL16" s="45">
        <f>(1-VLOOKUP($AL16+BL$4-1,'Projection Scale G2 - F'!$A$25:$B$150,2,FALSE))^Assumptions!$F$6*'Base Rate'!BK16*IF(Assumptions!$F$8="No Adjustment",1,IF(Assumptions!$F$8="Married",'Marital Status'!CL15,IF(Assumptions!$F$8="Single",'Marital Status'!DS15,"ERROR")))*IF(Assumptions!$F$10="No Adjustment",1,IF(Assumptions!$F$10="Preferred",'Pref-Std'!CL15,IF(Assumptions!$F$10="Standard",'Pref-Std'!DS15,"ERROR")))*IF(Assumptions!$F$12="No Adjustment",1,VLOOKUP($AL16+BL$4-1,'Valuation Margin'!$A$5:$D$13,4))</f>
        <v>4.7521514843413284</v>
      </c>
      <c r="BM16" s="45">
        <f>(1-VLOOKUP($AL16+BM$4-1,'Projection Scale G2 - F'!$A$25:$B$150,2,FALSE))^Assumptions!$F$6*'Base Rate'!BL16*IF(Assumptions!$F$8="No Adjustment",1,IF(Assumptions!$F$8="Married",'Marital Status'!CM15,IF(Assumptions!$F$8="Single",'Marital Status'!DT15,"ERROR")))*IF(Assumptions!$F$10="No Adjustment",1,IF(Assumptions!$F$10="Preferred",'Pref-Std'!CM15,IF(Assumptions!$F$10="Standard",'Pref-Std'!DT15,"ERROR")))*IF(Assumptions!$F$12="No Adjustment",1,VLOOKUP($AL16+BM$4-1,'Valuation Margin'!$A$5:$D$13,4))</f>
        <v>5.1911970176725442</v>
      </c>
      <c r="BN16" s="45">
        <f>(1-VLOOKUP($AL16+BN$4-1,'Projection Scale G2 - F'!$A$25:$B$150,2,FALSE))^Assumptions!$F$6*'Base Rate'!BM16*IF(Assumptions!$F$8="No Adjustment",1,IF(Assumptions!$F$8="Married",'Marital Status'!CN15,IF(Assumptions!$F$8="Single",'Marital Status'!DU15,"ERROR")))*IF(Assumptions!$F$10="No Adjustment",1,IF(Assumptions!$F$10="Preferred",'Pref-Std'!CN15,IF(Assumptions!$F$10="Standard",'Pref-Std'!DU15,"ERROR")))*IF(Assumptions!$F$12="No Adjustment",1,VLOOKUP($AL16+BN$4-1,'Valuation Margin'!$A$5:$D$13,4))</f>
        <v>5.6456901619984183</v>
      </c>
      <c r="BO16" s="45">
        <f>(1-VLOOKUP($AL16+BO$4-1,'Projection Scale G2 - F'!$A$25:$B$150,2,FALSE))^Assumptions!$F$6*'Base Rate'!BN16*IF(Assumptions!$F$8="No Adjustment",1,IF(Assumptions!$F$8="Married",'Marital Status'!CO15,IF(Assumptions!$F$8="Single",'Marital Status'!DV15,"ERROR")))*IF(Assumptions!$F$10="No Adjustment",1,IF(Assumptions!$F$10="Preferred",'Pref-Std'!CO15,IF(Assumptions!$F$10="Standard",'Pref-Std'!DV15,"ERROR")))*IF(Assumptions!$F$12="No Adjustment",1,VLOOKUP($AL16+BO$4-1,'Valuation Margin'!$A$5:$D$13,4))</f>
        <v>6.1292338847432228</v>
      </c>
      <c r="BP16" s="46">
        <f>(1-VLOOKUP($AL16+BP$4-1,'Projection Scale G2 - F'!$A$25:$B$150,2,FALSE))^Assumptions!$F$6*'Base Rate'!BO16*IF(Assumptions!$F$8="No Adjustment",1,IF(Assumptions!$F$8="Married",'Marital Status'!CP15,IF(Assumptions!$F$8="Single",'Marital Status'!DW15,"ERROR")))*IF(Assumptions!$F$10="No Adjustment",1,IF(Assumptions!$F$10="Preferred",'Pref-Std'!CP15,IF(Assumptions!$F$10="Standard",'Pref-Std'!DW15,"ERROR")))*IF(Assumptions!$F$12="No Adjustment",1,VLOOKUP($AL16+BP$4-1,'Valuation Margin'!$A$5:$D$13,4))</f>
        <v>6.6701922200709891</v>
      </c>
      <c r="BQ16" s="46">
        <f>(1-VLOOKUP($BR16,'Projection Scale G2 - F'!$A$25:$B$150,2,FALSE))^Assumptions!$F$6*'Base Rate'!BP16*IF(Assumptions!$F$8="No Adjustment",1,IF(Assumptions!$F$8="Married",'Marital Status'!CQ15,IF(Assumptions!$F$8="Single",'Marital Status'!DX15,"ERROR")))*IF(Assumptions!$F$10="No Adjustment",1,IF(Assumptions!$F$10="Preferred",'Pref-Std'!CQ15,IF(Assumptions!$F$10="Standard",'Pref-Std'!DX15,"ERROR")))*IF(Assumptions!$F$12="No Adjustment",1,VLOOKUP($BR16,'Valuation Margin'!$A$5:$D$13,4))</f>
        <v>7.2713128814847847</v>
      </c>
      <c r="BR16" s="6">
        <f t="shared" si="6"/>
        <v>71</v>
      </c>
      <c r="BT16" s="58">
        <v>1.2418E-2</v>
      </c>
      <c r="BU16" s="59">
        <f t="shared" si="7"/>
        <v>0.58554621368052706</v>
      </c>
      <c r="BV16" s="59">
        <f t="shared" si="8"/>
        <v>0.76056681149941152</v>
      </c>
      <c r="BW16" s="57">
        <f t="shared" si="9"/>
        <v>0.34499999999999997</v>
      </c>
    </row>
    <row r="17" spans="1:75" x14ac:dyDescent="0.3">
      <c r="A17" s="6">
        <f t="shared" si="2"/>
        <v>42</v>
      </c>
      <c r="B17" s="44">
        <f>(1-VLOOKUP($A17+B$4-1,'Projection Scale G2 - M'!$A$25:$B$150,2,FALSE))^Assumptions!$F$6*'Base Rate'!B17*IF(Assumptions!$F$8="No Adjustment",1,IF(Assumptions!$F$8="Married",'Marital Status'!BM16,IF(Assumptions!$F$8="Single",'Marital Status'!CT16,"ERROR")))*IF(Assumptions!$F$10="No Adjustment",1,IF(Assumptions!$F$10="Preferred",'Pref-Std'!BM16,IF(Assumptions!$F$10="Standard",'Pref-Std'!CT16,"ERROR")))*IF(Assumptions!$F$12="No Adjustment",1,VLOOKUP($A17+B$4-1,'Valuation Margin'!$A$5:$C$13,3))</f>
        <v>0.3208777699966695</v>
      </c>
      <c r="C17" s="45">
        <f>(1-VLOOKUP($A17+C$4-1,'Projection Scale G2 - M'!$A$25:$B$150,2,FALSE))^Assumptions!$F$6*'Base Rate'!C17*IF(Assumptions!$F$8="No Adjustment",1,IF(Assumptions!$F$8="Married",'Marital Status'!BN16,IF(Assumptions!$F$8="Single",'Marital Status'!CU16,"ERROR")))*IF(Assumptions!$F$10="No Adjustment",1,IF(Assumptions!$F$10="Preferred",'Pref-Std'!BN16,IF(Assumptions!$F$10="Standard",'Pref-Std'!CU16,"ERROR")))*IF(Assumptions!$F$12="No Adjustment",1,VLOOKUP($A17+C$4-1,'Valuation Margin'!$A$5:$C$13,3))</f>
        <v>0.42834219517665001</v>
      </c>
      <c r="D17" s="45">
        <f>(1-VLOOKUP($A17+D$4-1,'Projection Scale G2 - M'!$A$25:$B$150,2,FALSE))^Assumptions!$F$6*'Base Rate'!D17*IF(Assumptions!$F$8="No Adjustment",1,IF(Assumptions!$F$8="Married",'Marital Status'!BO16,IF(Assumptions!$F$8="Single",'Marital Status'!CV16,"ERROR")))*IF(Assumptions!$F$10="No Adjustment",1,IF(Assumptions!$F$10="Preferred",'Pref-Std'!BO16,IF(Assumptions!$F$10="Standard",'Pref-Std'!CV16,"ERROR")))*IF(Assumptions!$F$12="No Adjustment",1,VLOOKUP($A17+D$4-1,'Valuation Margin'!$A$5:$C$13,3))</f>
        <v>0.51909237385527285</v>
      </c>
      <c r="E17" s="45">
        <f>(1-VLOOKUP($A17+E$4-1,'Projection Scale G2 - M'!$A$25:$B$150,2,FALSE))^Assumptions!$F$6*'Base Rate'!E17*IF(Assumptions!$F$8="No Adjustment",1,IF(Assumptions!$F$8="Married",'Marital Status'!BP16,IF(Assumptions!$F$8="Single",'Marital Status'!CW16,"ERROR")))*IF(Assumptions!$F$10="No Adjustment",1,IF(Assumptions!$F$10="Preferred",'Pref-Std'!BP16,IF(Assumptions!$F$10="Standard",'Pref-Std'!CW16,"ERROR")))*IF(Assumptions!$F$12="No Adjustment",1,VLOOKUP($A17+E$4-1,'Valuation Margin'!$A$5:$C$13,3))</f>
        <v>0.60349176287791073</v>
      </c>
      <c r="F17" s="46">
        <f>(1-VLOOKUP($A17+F$4-1,'Projection Scale G2 - M'!$A$25:$B$150,2,FALSE))^Assumptions!$F$6*'Base Rate'!F17*IF(Assumptions!$F$8="No Adjustment",1,IF(Assumptions!$F$8="Married",'Marital Status'!BQ16,IF(Assumptions!$F$8="Single",'Marital Status'!CX16,"ERROR")))*IF(Assumptions!$F$10="No Adjustment",1,IF(Assumptions!$F$10="Preferred",'Pref-Std'!BQ16,IF(Assumptions!$F$10="Standard",'Pref-Std'!CX16,"ERROR")))*IF(Assumptions!$F$12="No Adjustment",1,VLOOKUP($A17+F$4-1,'Valuation Margin'!$A$5:$C$13,3))</f>
        <v>0.69413126163877326</v>
      </c>
      <c r="G17" s="45">
        <f>(1-VLOOKUP($A17+G$4-1,'Projection Scale G2 - M'!$A$25:$B$150,2,FALSE))^Assumptions!$F$6*'Base Rate'!G17*IF(Assumptions!$F$8="No Adjustment",1,IF(Assumptions!$F$8="Married",'Marital Status'!BR16,IF(Assumptions!$F$8="Single",'Marital Status'!CY16,"ERROR")))*IF(Assumptions!$F$10="No Adjustment",1,IF(Assumptions!$F$10="Preferred",'Pref-Std'!BR16,IF(Assumptions!$F$10="Standard",'Pref-Std'!CY16,"ERROR")))*IF(Assumptions!$F$12="No Adjustment",1,VLOOKUP($A17+G$4-1,'Valuation Margin'!$A$5:$C$13,3))</f>
        <v>0.78938731646753901</v>
      </c>
      <c r="H17" s="45">
        <f>(1-VLOOKUP($A17+H$4-1,'Projection Scale G2 - M'!$A$25:$B$150,2,FALSE))^Assumptions!$F$6*'Base Rate'!H17*IF(Assumptions!$F$8="No Adjustment",1,IF(Assumptions!$F$8="Married",'Marital Status'!BS16,IF(Assumptions!$F$8="Single",'Marital Status'!CZ16,"ERROR")))*IF(Assumptions!$F$10="No Adjustment",1,IF(Assumptions!$F$10="Preferred",'Pref-Std'!BS16,IF(Assumptions!$F$10="Standard",'Pref-Std'!CZ16,"ERROR")))*IF(Assumptions!$F$12="No Adjustment",1,VLOOKUP($A17+H$4-1,'Valuation Margin'!$A$5:$C$13,3))</f>
        <v>0.88555503206219832</v>
      </c>
      <c r="I17" s="45">
        <f>(1-VLOOKUP($A17+I$4-1,'Projection Scale G2 - M'!$A$25:$B$150,2,FALSE))^Assumptions!$F$6*'Base Rate'!I17*IF(Assumptions!$F$8="No Adjustment",1,IF(Assumptions!$F$8="Married",'Marital Status'!BT16,IF(Assumptions!$F$8="Single",'Marital Status'!DA16,"ERROR")))*IF(Assumptions!$F$10="No Adjustment",1,IF(Assumptions!$F$10="Preferred",'Pref-Std'!BT16,IF(Assumptions!$F$10="Standard",'Pref-Std'!DA16,"ERROR")))*IF(Assumptions!$F$12="No Adjustment",1,VLOOKUP($A17+I$4-1,'Valuation Margin'!$A$5:$C$13,3))</f>
        <v>0.99354444232415229</v>
      </c>
      <c r="J17" s="45">
        <f>(1-VLOOKUP($A17+J$4-1,'Projection Scale G2 - M'!$A$25:$B$150,2,FALSE))^Assumptions!$F$6*'Base Rate'!J17*IF(Assumptions!$F$8="No Adjustment",1,IF(Assumptions!$F$8="Married",'Marital Status'!BU16,IF(Assumptions!$F$8="Single",'Marital Status'!DB16,"ERROR")))*IF(Assumptions!$F$10="No Adjustment",1,IF(Assumptions!$F$10="Preferred",'Pref-Std'!BU16,IF(Assumptions!$F$10="Standard",'Pref-Std'!DB16,"ERROR")))*IF(Assumptions!$F$12="No Adjustment",1,VLOOKUP($A17+J$4-1,'Valuation Margin'!$A$5:$C$13,3))</f>
        <v>1.1147396439532471</v>
      </c>
      <c r="K17" s="46">
        <f>(1-VLOOKUP($A17+K$4-1,'Projection Scale G2 - M'!$A$25:$B$150,2,FALSE))^Assumptions!$F$6*'Base Rate'!K17*IF(Assumptions!$F$8="No Adjustment",1,IF(Assumptions!$F$8="Married",'Marital Status'!BV16,IF(Assumptions!$F$8="Single",'Marital Status'!DC16,"ERROR")))*IF(Assumptions!$F$10="No Adjustment",1,IF(Assumptions!$F$10="Preferred",'Pref-Std'!BV16,IF(Assumptions!$F$10="Standard",'Pref-Std'!DC16,"ERROR")))*IF(Assumptions!$F$12="No Adjustment",1,VLOOKUP($A17+K$4-1,'Valuation Margin'!$A$5:$C$13,3))</f>
        <v>1.2308050409502183</v>
      </c>
      <c r="L17" s="45">
        <f>(1-VLOOKUP($A17+L$4-1,'Projection Scale G2 - M'!$A$25:$B$150,2,FALSE))^Assumptions!$F$6*'Base Rate'!L17*IF(Assumptions!$F$8="No Adjustment",1,IF(Assumptions!$F$8="Married",'Marital Status'!BW16,IF(Assumptions!$F$8="Single",'Marital Status'!DD16,"ERROR")))*IF(Assumptions!$F$10="No Adjustment",1,IF(Assumptions!$F$10="Preferred",'Pref-Std'!BW16,IF(Assumptions!$F$10="Standard",'Pref-Std'!DD16,"ERROR")))*IF(Assumptions!$F$12="No Adjustment",1,VLOOKUP($A17+L$4-1,'Valuation Margin'!$A$5:$C$13,3))</f>
        <v>1.3797926595201655</v>
      </c>
      <c r="M17" s="45">
        <f>(1-VLOOKUP($A17+M$4-1,'Projection Scale G2 - M'!$A$25:$B$150,2,FALSE))^Assumptions!$F$6*'Base Rate'!M17*IF(Assumptions!$F$8="No Adjustment",1,IF(Assumptions!$F$8="Married",'Marital Status'!BX16,IF(Assumptions!$F$8="Single",'Marital Status'!DE16,"ERROR")))*IF(Assumptions!$F$10="No Adjustment",1,IF(Assumptions!$F$10="Preferred",'Pref-Std'!BX16,IF(Assumptions!$F$10="Standard",'Pref-Std'!DE16,"ERROR")))*IF(Assumptions!$F$12="No Adjustment",1,VLOOKUP($A17+M$4-1,'Valuation Margin'!$A$5:$C$13,3))</f>
        <v>1.5335722559947793</v>
      </c>
      <c r="N17" s="45">
        <f>(1-VLOOKUP($A17+N$4-1,'Projection Scale G2 - M'!$A$25:$B$150,2,FALSE))^Assumptions!$F$6*'Base Rate'!N17*IF(Assumptions!$F$8="No Adjustment",1,IF(Assumptions!$F$8="Married",'Marital Status'!BY16,IF(Assumptions!$F$8="Single",'Marital Status'!DF16,"ERROR")))*IF(Assumptions!$F$10="No Adjustment",1,IF(Assumptions!$F$10="Preferred",'Pref-Std'!BY16,IF(Assumptions!$F$10="Standard",'Pref-Std'!DF16,"ERROR")))*IF(Assumptions!$F$12="No Adjustment",1,VLOOKUP($A17+N$4-1,'Valuation Margin'!$A$5:$C$13,3))</f>
        <v>1.7194434460953716</v>
      </c>
      <c r="O17" s="45">
        <f>(1-VLOOKUP($A17+O$4-1,'Projection Scale G2 - M'!$A$25:$B$150,2,FALSE))^Assumptions!$F$6*'Base Rate'!O17*IF(Assumptions!$F$8="No Adjustment",1,IF(Assumptions!$F$8="Married",'Marital Status'!BZ16,IF(Assumptions!$F$8="Single",'Marital Status'!DG16,"ERROR")))*IF(Assumptions!$F$10="No Adjustment",1,IF(Assumptions!$F$10="Preferred",'Pref-Std'!BZ16,IF(Assumptions!$F$10="Standard",'Pref-Std'!DG16,"ERROR")))*IF(Assumptions!$F$12="No Adjustment",1,VLOOKUP($A17+O$4-1,'Valuation Margin'!$A$5:$C$13,3))</f>
        <v>1.9076215899496507</v>
      </c>
      <c r="P17" s="46">
        <f>(1-VLOOKUP($A17+P$4-1,'Projection Scale G2 - M'!$A$25:$B$150,2,FALSE))^Assumptions!$F$6*'Base Rate'!P17*IF(Assumptions!$F$8="No Adjustment",1,IF(Assumptions!$F$8="Married",'Marital Status'!CA16,IF(Assumptions!$F$8="Single",'Marital Status'!DH16,"ERROR")))*IF(Assumptions!$F$10="No Adjustment",1,IF(Assumptions!$F$10="Preferred",'Pref-Std'!CA16,IF(Assumptions!$F$10="Standard",'Pref-Std'!DH16,"ERROR")))*IF(Assumptions!$F$12="No Adjustment",1,VLOOKUP($A17+P$4-1,'Valuation Margin'!$A$5:$C$13,3))</f>
        <v>2.1392458533054164</v>
      </c>
      <c r="Q17" s="45">
        <f>(1-VLOOKUP($A17+Q$4-1,'Projection Scale G2 - M'!$A$25:$B$150,2,FALSE))^Assumptions!$F$6*'Base Rate'!Q17*IF(Assumptions!$F$8="No Adjustment",1,IF(Assumptions!$F$8="Married",'Marital Status'!CB16,IF(Assumptions!$F$8="Single",'Marital Status'!DI16,"ERROR")))*IF(Assumptions!$F$10="No Adjustment",1,IF(Assumptions!$F$10="Preferred",'Pref-Std'!CB16,IF(Assumptions!$F$10="Standard",'Pref-Std'!DI16,"ERROR")))*IF(Assumptions!$F$12="No Adjustment",1,VLOOKUP($A17+Q$4-1,'Valuation Margin'!$A$5:$C$13,3))</f>
        <v>2.3632531471625478</v>
      </c>
      <c r="R17" s="45">
        <f>(1-VLOOKUP($A17+R$4-1,'Projection Scale G2 - M'!$A$25:$B$150,2,FALSE))^Assumptions!$F$6*'Base Rate'!R17*IF(Assumptions!$F$8="No Adjustment",1,IF(Assumptions!$F$8="Married",'Marital Status'!CC16,IF(Assumptions!$F$8="Single",'Marital Status'!DJ16,"ERROR")))*IF(Assumptions!$F$10="No Adjustment",1,IF(Assumptions!$F$10="Preferred",'Pref-Std'!CC16,IF(Assumptions!$F$10="Standard",'Pref-Std'!DJ16,"ERROR")))*IF(Assumptions!$F$12="No Adjustment",1,VLOOKUP($A17+R$4-1,'Valuation Margin'!$A$5:$C$13,3))</f>
        <v>2.702503169512799</v>
      </c>
      <c r="S17" s="45">
        <f>(1-VLOOKUP($A17+S$4-1,'Projection Scale G2 - M'!$A$25:$B$150,2,FALSE))^Assumptions!$F$6*'Base Rate'!S17*IF(Assumptions!$F$8="No Adjustment",1,IF(Assumptions!$F$8="Married",'Marital Status'!CD16,IF(Assumptions!$F$8="Single",'Marital Status'!DK16,"ERROR")))*IF(Assumptions!$F$10="No Adjustment",1,IF(Assumptions!$F$10="Preferred",'Pref-Std'!CD16,IF(Assumptions!$F$10="Standard",'Pref-Std'!DK16,"ERROR")))*IF(Assumptions!$F$12="No Adjustment",1,VLOOKUP($A17+S$4-1,'Valuation Margin'!$A$5:$C$13,3))</f>
        <v>3.0489160840532472</v>
      </c>
      <c r="T17" s="45">
        <f>(1-VLOOKUP($A17+T$4-1,'Projection Scale G2 - M'!$A$25:$B$150,2,FALSE))^Assumptions!$F$6*'Base Rate'!T17*IF(Assumptions!$F$8="No Adjustment",1,IF(Assumptions!$F$8="Married",'Marital Status'!CE16,IF(Assumptions!$F$8="Single",'Marital Status'!DL16,"ERROR")))*IF(Assumptions!$F$10="No Adjustment",1,IF(Assumptions!$F$10="Preferred",'Pref-Std'!CE16,IF(Assumptions!$F$10="Standard",'Pref-Std'!DL16,"ERROR")))*IF(Assumptions!$F$12="No Adjustment",1,VLOOKUP($A17+T$4-1,'Valuation Margin'!$A$5:$C$13,3))</f>
        <v>3.4832751452650839</v>
      </c>
      <c r="U17" s="46">
        <f>(1-VLOOKUP($A17+U$4-1,'Projection Scale G2 - M'!$A$25:$B$150,2,FALSE))^Assumptions!$F$6*'Base Rate'!U17*IF(Assumptions!$F$8="No Adjustment",1,IF(Assumptions!$F$8="Married",'Marital Status'!CF16,IF(Assumptions!$F$8="Single",'Marital Status'!DM16,"ERROR")))*IF(Assumptions!$F$10="No Adjustment",1,IF(Assumptions!$F$10="Preferred",'Pref-Std'!CF16,IF(Assumptions!$F$10="Standard",'Pref-Std'!DM16,"ERROR")))*IF(Assumptions!$F$12="No Adjustment",1,VLOOKUP($A17+U$4-1,'Valuation Margin'!$A$5:$C$13,3))</f>
        <v>3.9652331859681298</v>
      </c>
      <c r="V17" s="45">
        <f>(1-VLOOKUP($A17+V$4-1,'Projection Scale G2 - M'!$A$25:$B$150,2,FALSE))^Assumptions!$F$6*'Base Rate'!V17*IF(Assumptions!$F$8="No Adjustment",1,IF(Assumptions!$F$8="Married",'Marital Status'!CG16,IF(Assumptions!$F$8="Single",'Marital Status'!DN16,"ERROR")))*IF(Assumptions!$F$10="No Adjustment",1,IF(Assumptions!$F$10="Preferred",'Pref-Std'!CG16,IF(Assumptions!$F$10="Standard",'Pref-Std'!DN16,"ERROR")))*IF(Assumptions!$F$12="No Adjustment",1,VLOOKUP($A17+V$4-1,'Valuation Margin'!$A$5:$C$13,3))</f>
        <v>4.4898872556182479</v>
      </c>
      <c r="W17" s="45">
        <f>(1-VLOOKUP($A17+W$4-1,'Projection Scale G2 - M'!$A$25:$B$150,2,FALSE))^Assumptions!$F$6*'Base Rate'!W17*IF(Assumptions!$F$8="No Adjustment",1,IF(Assumptions!$F$8="Married",'Marital Status'!CH16,IF(Assumptions!$F$8="Single",'Marital Status'!DO16,"ERROR")))*IF(Assumptions!$F$10="No Adjustment",1,IF(Assumptions!$F$10="Preferred",'Pref-Std'!CH16,IF(Assumptions!$F$10="Standard",'Pref-Std'!DO16,"ERROR")))*IF(Assumptions!$F$12="No Adjustment",1,VLOOKUP($A17+W$4-1,'Valuation Margin'!$A$5:$C$13,3))</f>
        <v>4.9579189339164049</v>
      </c>
      <c r="X17" s="45">
        <f>(1-VLOOKUP($A17+X$4-1,'Projection Scale G2 - M'!$A$25:$B$150,2,FALSE))^Assumptions!$F$6*'Base Rate'!X17*IF(Assumptions!$F$8="No Adjustment",1,IF(Assumptions!$F$8="Married",'Marital Status'!CI16,IF(Assumptions!$F$8="Single",'Marital Status'!DP16,"ERROR")))*IF(Assumptions!$F$10="No Adjustment",1,IF(Assumptions!$F$10="Preferred",'Pref-Std'!CI16,IF(Assumptions!$F$10="Standard",'Pref-Std'!DP16,"ERROR")))*IF(Assumptions!$F$12="No Adjustment",1,VLOOKUP($A17+X$4-1,'Valuation Margin'!$A$5:$C$13,3))</f>
        <v>5.4621258498241767</v>
      </c>
      <c r="Y17" s="45">
        <f>(1-VLOOKUP($A17+Y$4-1,'Projection Scale G2 - M'!$A$25:$B$150,2,FALSE))^Assumptions!$F$6*'Base Rate'!Y17*IF(Assumptions!$F$8="No Adjustment",1,IF(Assumptions!$F$8="Married",'Marital Status'!CJ16,IF(Assumptions!$F$8="Single",'Marital Status'!DQ16,"ERROR")))*IF(Assumptions!$F$10="No Adjustment",1,IF(Assumptions!$F$10="Preferred",'Pref-Std'!CJ16,IF(Assumptions!$F$10="Standard",'Pref-Std'!DQ16,"ERROR")))*IF(Assumptions!$F$12="No Adjustment",1,VLOOKUP($A17+Y$4-1,'Valuation Margin'!$A$5:$C$13,3))</f>
        <v>6.0420818335990196</v>
      </c>
      <c r="Z17" s="46">
        <f>(1-VLOOKUP($A17+Z$4-1,'Projection Scale G2 - M'!$A$25:$B$150,2,FALSE))^Assumptions!$F$6*'Base Rate'!Z17*IF(Assumptions!$F$8="No Adjustment",1,IF(Assumptions!$F$8="Married",'Marital Status'!CK16,IF(Assumptions!$F$8="Single",'Marital Status'!DR16,"ERROR")))*IF(Assumptions!$F$10="No Adjustment",1,IF(Assumptions!$F$10="Preferred",'Pref-Std'!CK16,IF(Assumptions!$F$10="Standard",'Pref-Std'!DR16,"ERROR")))*IF(Assumptions!$F$12="No Adjustment",1,VLOOKUP($A17+Z$4-1,'Valuation Margin'!$A$5:$C$13,3))</f>
        <v>6.7062799761281697</v>
      </c>
      <c r="AA17" s="45">
        <f>(1-VLOOKUP($A17+AA$4-1,'Projection Scale G2 - M'!$A$25:$B$150,2,FALSE))^Assumptions!$F$6*'Base Rate'!AA17*IF(Assumptions!$F$8="No Adjustment",1,IF(Assumptions!$F$8="Married",'Marital Status'!CL16,IF(Assumptions!$F$8="Single",'Marital Status'!DS16,"ERROR")))*IF(Assumptions!$F$10="No Adjustment",1,IF(Assumptions!$F$10="Preferred",'Pref-Std'!CL16,IF(Assumptions!$F$10="Standard",'Pref-Std'!DS16,"ERROR")))*IF(Assumptions!$F$12="No Adjustment",1,VLOOKUP($A17+AA$4-1,'Valuation Margin'!$A$5:$C$13,3))</f>
        <v>7.4710624545550601</v>
      </c>
      <c r="AB17" s="45">
        <f>(1-VLOOKUP($A17+AB$4-1,'Projection Scale G2 - M'!$A$25:$B$150,2,FALSE))^Assumptions!$F$6*'Base Rate'!AB17*IF(Assumptions!$F$8="No Adjustment",1,IF(Assumptions!$F$8="Married",'Marital Status'!CM16,IF(Assumptions!$F$8="Single",'Marital Status'!DT16,"ERROR")))*IF(Assumptions!$F$10="No Adjustment",1,IF(Assumptions!$F$10="Preferred",'Pref-Std'!CM16,IF(Assumptions!$F$10="Standard",'Pref-Std'!DT16,"ERROR")))*IF(Assumptions!$F$12="No Adjustment",1,VLOOKUP($A17+AB$4-1,'Valuation Margin'!$A$5:$C$13,3))</f>
        <v>8.1968681810788748</v>
      </c>
      <c r="AC17" s="45">
        <f>(1-VLOOKUP($A17+AC$4-1,'Projection Scale G2 - M'!$A$25:$B$150,2,FALSE))^Assumptions!$F$6*'Base Rate'!AC17*IF(Assumptions!$F$8="No Adjustment",1,IF(Assumptions!$F$8="Married",'Marital Status'!CN16,IF(Assumptions!$F$8="Single",'Marital Status'!DU16,"ERROR")))*IF(Assumptions!$F$10="No Adjustment",1,IF(Assumptions!$F$10="Preferred",'Pref-Std'!CN16,IF(Assumptions!$F$10="Standard",'Pref-Std'!DU16,"ERROR")))*IF(Assumptions!$F$12="No Adjustment",1,VLOOKUP($A17+AC$4-1,'Valuation Margin'!$A$5:$C$13,3))</f>
        <v>9.0301178645719986</v>
      </c>
      <c r="AD17" s="45">
        <f>(1-VLOOKUP($A17+AD$4-1,'Projection Scale G2 - M'!$A$25:$B$150,2,FALSE))^Assumptions!$F$6*'Base Rate'!AD17*IF(Assumptions!$F$8="No Adjustment",1,IF(Assumptions!$F$8="Married",'Marital Status'!CO16,IF(Assumptions!$F$8="Single",'Marital Status'!DV16,"ERROR")))*IF(Assumptions!$F$10="No Adjustment",1,IF(Assumptions!$F$10="Preferred",'Pref-Std'!CO16,IF(Assumptions!$F$10="Standard",'Pref-Std'!DV16,"ERROR")))*IF(Assumptions!$F$12="No Adjustment",1,VLOOKUP($A17+AD$4-1,'Valuation Margin'!$A$5:$C$13,3))</f>
        <v>9.963178575707035</v>
      </c>
      <c r="AE17" s="46">
        <f>(1-VLOOKUP($A17+AE$4-1,'Projection Scale G2 - M'!$A$25:$B$150,2,FALSE))^Assumptions!$F$6*'Base Rate'!AE17*IF(Assumptions!$F$8="No Adjustment",1,IF(Assumptions!$F$8="Married",'Marital Status'!CP16,IF(Assumptions!$F$8="Single",'Marital Status'!DW16,"ERROR")))*IF(Assumptions!$F$10="No Adjustment",1,IF(Assumptions!$F$10="Preferred",'Pref-Std'!CP16,IF(Assumptions!$F$10="Standard",'Pref-Std'!DW16,"ERROR")))*IF(Assumptions!$F$12="No Adjustment",1,VLOOKUP($A17+AE$4-1,'Valuation Margin'!$A$5:$C$13,3))</f>
        <v>11.011083703740381</v>
      </c>
      <c r="AF17" s="46">
        <f>(1-VLOOKUP($AG17,'Projection Scale G2 - M'!$A$25:$B$150,2,FALSE))^Assumptions!$F$6*'Base Rate'!AF17*IF(Assumptions!$F$8="No Adjustment",1,IF(Assumptions!$F$8="Married",'Marital Status'!CQ16,IF(Assumptions!$F$8="Single",'Marital Status'!DX16,"ERROR")))*IF(Assumptions!$F$10="No Adjustment",1,IF(Assumptions!$F$10="Preferred",'Pref-Std'!CQ16,IF(Assumptions!$F$10="Standard",'Pref-Std'!DX16,"ERROR")))*IF(Assumptions!$F$12="No Adjustment",1,VLOOKUP($AG17,'Valuation Margin'!$A$5:$C$13,3))</f>
        <v>12.179173572262432</v>
      </c>
      <c r="AG17" s="6">
        <f t="shared" si="3"/>
        <v>72</v>
      </c>
      <c r="AI17" s="58">
        <v>1.0827E-2</v>
      </c>
      <c r="AJ17" s="59">
        <f t="shared" si="4"/>
        <v>1.1248890341057016</v>
      </c>
      <c r="AL17" s="6">
        <f t="shared" si="5"/>
        <v>42</v>
      </c>
      <c r="AM17" s="44">
        <f>(1-VLOOKUP($AL17+AM$4-1,'Projection Scale G2 - F'!$A$25:$B$150,2,FALSE))^Assumptions!$F$6*'Base Rate'!AL17*IF(Assumptions!$F$8="No Adjustment",1,IF(Assumptions!$F$8="Married",'Marital Status'!BM16,IF(Assumptions!$F$8="Single",'Marital Status'!CT16,"ERROR")))*IF(Assumptions!$F$10="No Adjustment",1,IF(Assumptions!$F$10="Preferred",'Pref-Std'!BM16,IF(Assumptions!$F$10="Standard",'Pref-Std'!CT16,"ERROR")))*IF(Assumptions!$F$12="No Adjustment",1,VLOOKUP($AL17+AM$4-1,'Valuation Margin'!$A$5:$D$13,4))</f>
        <v>0.2180966092946113</v>
      </c>
      <c r="AN17" s="45">
        <f>(1-VLOOKUP($AL17+AN$4-1,'Projection Scale G2 - F'!$A$25:$B$150,2,FALSE))^Assumptions!$F$6*'Base Rate'!AM17*IF(Assumptions!$F$8="No Adjustment",1,IF(Assumptions!$F$8="Married",'Marital Status'!BN16,IF(Assumptions!$F$8="Single",'Marital Status'!CU16,"ERROR")))*IF(Assumptions!$F$10="No Adjustment",1,IF(Assumptions!$F$10="Preferred",'Pref-Std'!BN16,IF(Assumptions!$F$10="Standard",'Pref-Std'!CU16,"ERROR")))*IF(Assumptions!$F$12="No Adjustment",1,VLOOKUP($AL17+AN$4-1,'Valuation Margin'!$A$5:$D$13,4))</f>
        <v>0.29209717859272433</v>
      </c>
      <c r="AO17" s="45">
        <f>(1-VLOOKUP($AL17+AO$4-1,'Projection Scale G2 - F'!$A$25:$B$150,2,FALSE))^Assumptions!$F$6*'Base Rate'!AN17*IF(Assumptions!$F$8="No Adjustment",1,IF(Assumptions!$F$8="Married",'Marital Status'!BO16,IF(Assumptions!$F$8="Single",'Marital Status'!CV16,"ERROR")))*IF(Assumptions!$F$10="No Adjustment",1,IF(Assumptions!$F$10="Preferred",'Pref-Std'!BO16,IF(Assumptions!$F$10="Standard",'Pref-Std'!CV16,"ERROR")))*IF(Assumptions!$F$12="No Adjustment",1,VLOOKUP($AL17+AO$4-1,'Valuation Margin'!$A$5:$D$13,4))</f>
        <v>0.35375837211341515</v>
      </c>
      <c r="AP17" s="45">
        <f>(1-VLOOKUP($AL17+AP$4-1,'Projection Scale G2 - F'!$A$25:$B$150,2,FALSE))^Assumptions!$F$6*'Base Rate'!AO17*IF(Assumptions!$F$8="No Adjustment",1,IF(Assumptions!$F$8="Married",'Marital Status'!BP16,IF(Assumptions!$F$8="Single",'Marital Status'!CW16,"ERROR")))*IF(Assumptions!$F$10="No Adjustment",1,IF(Assumptions!$F$10="Preferred",'Pref-Std'!BP16,IF(Assumptions!$F$10="Standard",'Pref-Std'!CW16,"ERROR")))*IF(Assumptions!$F$12="No Adjustment",1,VLOOKUP($AL17+AP$4-1,'Valuation Margin'!$A$5:$D$13,4))</f>
        <v>0.41052510161264522</v>
      </c>
      <c r="AQ17" s="46">
        <f>(1-VLOOKUP($AL17+AQ$4-1,'Projection Scale G2 - F'!$A$25:$B$150,2,FALSE))^Assumptions!$F$6*'Base Rate'!AP17*IF(Assumptions!$F$8="No Adjustment",1,IF(Assumptions!$F$8="Married",'Marital Status'!BQ16,IF(Assumptions!$F$8="Single",'Marital Status'!CX16,"ERROR")))*IF(Assumptions!$F$10="No Adjustment",1,IF(Assumptions!$F$10="Preferred",'Pref-Std'!BQ16,IF(Assumptions!$F$10="Standard",'Pref-Std'!CX16,"ERROR")))*IF(Assumptions!$F$12="No Adjustment",1,VLOOKUP($AL17+AQ$4-1,'Valuation Margin'!$A$5:$D$13,4))</f>
        <v>0.47378119945008668</v>
      </c>
      <c r="AR17" s="45">
        <f>(1-VLOOKUP($AL17+AR$4-1,'Projection Scale G2 - F'!$A$25:$B$150,2,FALSE))^Assumptions!$F$6*'Base Rate'!AQ17*IF(Assumptions!$F$8="No Adjustment",1,IF(Assumptions!$F$8="Married",'Marital Status'!BR16,IF(Assumptions!$F$8="Single",'Marital Status'!CY16,"ERROR")))*IF(Assumptions!$F$10="No Adjustment",1,IF(Assumptions!$F$10="Preferred",'Pref-Std'!BR16,IF(Assumptions!$F$10="Standard",'Pref-Std'!CY16,"ERROR")))*IF(Assumptions!$F$12="No Adjustment",1,VLOOKUP($AL17+AR$4-1,'Valuation Margin'!$A$5:$D$13,4))</f>
        <v>0.54167130120471674</v>
      </c>
      <c r="AS17" s="45">
        <f>(1-VLOOKUP($AL17+AS$4-1,'Projection Scale G2 - F'!$A$25:$B$150,2,FALSE))^Assumptions!$F$6*'Base Rate'!AR17*IF(Assumptions!$F$8="No Adjustment",1,IF(Assumptions!$F$8="Married",'Marital Status'!BS16,IF(Assumptions!$F$8="Single",'Marital Status'!CZ16,"ERROR")))*IF(Assumptions!$F$10="No Adjustment",1,IF(Assumptions!$F$10="Preferred",'Pref-Std'!BS16,IF(Assumptions!$F$10="Standard",'Pref-Std'!CZ16,"ERROR")))*IF(Assumptions!$F$12="No Adjustment",1,VLOOKUP($AL17+AS$4-1,'Valuation Margin'!$A$5:$D$13,4))</f>
        <v>0.62036062884502063</v>
      </c>
      <c r="AT17" s="45">
        <f>(1-VLOOKUP($AL17+AT$4-1,'Projection Scale G2 - F'!$A$25:$B$150,2,FALSE))^Assumptions!$F$6*'Base Rate'!AS17*IF(Assumptions!$F$8="No Adjustment",1,IF(Assumptions!$F$8="Married",'Marital Status'!BT16,IF(Assumptions!$F$8="Single",'Marital Status'!DA16,"ERROR")))*IF(Assumptions!$F$10="No Adjustment",1,IF(Assumptions!$F$10="Preferred",'Pref-Std'!BT16,IF(Assumptions!$F$10="Standard",'Pref-Std'!DA16,"ERROR")))*IF(Assumptions!$F$12="No Adjustment",1,VLOOKUP($AL17+AT$4-1,'Valuation Margin'!$A$5:$D$13,4))</f>
        <v>0.71659482626160509</v>
      </c>
      <c r="AU17" s="45">
        <f>(1-VLOOKUP($AL17+AU$4-1,'Projection Scale G2 - F'!$A$25:$B$150,2,FALSE))^Assumptions!$F$6*'Base Rate'!AT17*IF(Assumptions!$F$8="No Adjustment",1,IF(Assumptions!$F$8="Married",'Marital Status'!BU16,IF(Assumptions!$F$8="Single",'Marital Status'!DB16,"ERROR")))*IF(Assumptions!$F$10="No Adjustment",1,IF(Assumptions!$F$10="Preferred",'Pref-Std'!BU16,IF(Assumptions!$F$10="Standard",'Pref-Std'!DB16,"ERROR")))*IF(Assumptions!$F$12="No Adjustment",1,VLOOKUP($AL17+AU$4-1,'Valuation Margin'!$A$5:$D$13,4))</f>
        <v>0.81604329767986294</v>
      </c>
      <c r="AV17" s="46">
        <f>(1-VLOOKUP($AL17+AV$4-1,'Projection Scale G2 - F'!$A$25:$B$150,2,FALSE))^Assumptions!$F$6*'Base Rate'!AU17*IF(Assumptions!$F$8="No Adjustment",1,IF(Assumptions!$F$8="Married",'Marital Status'!BV16,IF(Assumptions!$F$8="Single",'Marital Status'!DC16,"ERROR")))*IF(Assumptions!$F$10="No Adjustment",1,IF(Assumptions!$F$10="Preferred",'Pref-Std'!BV16,IF(Assumptions!$F$10="Standard",'Pref-Std'!DC16,"ERROR")))*IF(Assumptions!$F$12="No Adjustment",1,VLOOKUP($AL17+AV$4-1,'Valuation Margin'!$A$5:$D$13,4))</f>
        <v>0.92412954308932471</v>
      </c>
      <c r="AW17" s="45">
        <f>(1-VLOOKUP($AL17+AW$4-1,'Projection Scale G2 - F'!$A$25:$B$150,2,FALSE))^Assumptions!$F$6*'Base Rate'!AV17*IF(Assumptions!$F$8="No Adjustment",1,IF(Assumptions!$F$8="Married",'Marital Status'!BW16,IF(Assumptions!$F$8="Single",'Marital Status'!DD16,"ERROR")))*IF(Assumptions!$F$10="No Adjustment",1,IF(Assumptions!$F$10="Preferred",'Pref-Std'!BW16,IF(Assumptions!$F$10="Standard",'Pref-Std'!DD16,"ERROR")))*IF(Assumptions!$F$12="No Adjustment",1,VLOOKUP($AL17+AW$4-1,'Valuation Margin'!$A$5:$D$13,4))</f>
        <v>1.0125748746154586</v>
      </c>
      <c r="AX17" s="45">
        <f>(1-VLOOKUP($AL17+AX$4-1,'Projection Scale G2 - F'!$A$25:$B$150,2,FALSE))^Assumptions!$F$6*'Base Rate'!AW17*IF(Assumptions!$F$8="No Adjustment",1,IF(Assumptions!$F$8="Married",'Marital Status'!BX16,IF(Assumptions!$F$8="Single",'Marital Status'!DE16,"ERROR")))*IF(Assumptions!$F$10="No Adjustment",1,IF(Assumptions!$F$10="Preferred",'Pref-Std'!BX16,IF(Assumptions!$F$10="Standard",'Pref-Std'!DE16,"ERROR")))*IF(Assumptions!$F$12="No Adjustment",1,VLOOKUP($AL17+AX$4-1,'Valuation Margin'!$A$5:$D$13,4))</f>
        <v>1.107701559028577</v>
      </c>
      <c r="AY17" s="45">
        <f>(1-VLOOKUP($AL17+AY$4-1,'Projection Scale G2 - F'!$A$25:$B$150,2,FALSE))^Assumptions!$F$6*'Base Rate'!AX17*IF(Assumptions!$F$8="No Adjustment",1,IF(Assumptions!$F$8="Married",'Marital Status'!BY16,IF(Assumptions!$F$8="Single",'Marital Status'!DF16,"ERROR")))*IF(Assumptions!$F$10="No Adjustment",1,IF(Assumptions!$F$10="Preferred",'Pref-Std'!BY16,IF(Assumptions!$F$10="Standard",'Pref-Std'!DF16,"ERROR")))*IF(Assumptions!$F$12="No Adjustment",1,VLOOKUP($AL17+AY$4-1,'Valuation Margin'!$A$5:$D$13,4))</f>
        <v>1.1987127363619452</v>
      </c>
      <c r="AZ17" s="45">
        <f>(1-VLOOKUP($AL17+AZ$4-1,'Projection Scale G2 - F'!$A$25:$B$150,2,FALSE))^Assumptions!$F$6*'Base Rate'!AY17*IF(Assumptions!$F$8="No Adjustment",1,IF(Assumptions!$F$8="Married",'Marital Status'!BZ16,IF(Assumptions!$F$8="Single",'Marital Status'!DG16,"ERROR")))*IF(Assumptions!$F$10="No Adjustment",1,IF(Assumptions!$F$10="Preferred",'Pref-Std'!BZ16,IF(Assumptions!$F$10="Standard",'Pref-Std'!DG16,"ERROR")))*IF(Assumptions!$F$12="No Adjustment",1,VLOOKUP($AL17+AZ$4-1,'Valuation Margin'!$A$5:$D$13,4))</f>
        <v>1.2770022545249438</v>
      </c>
      <c r="BA17" s="46">
        <f>(1-VLOOKUP($AL17+BA$4-1,'Projection Scale G2 - F'!$A$25:$B$150,2,FALSE))^Assumptions!$F$6*'Base Rate'!AZ17*IF(Assumptions!$F$8="No Adjustment",1,IF(Assumptions!$F$8="Married",'Marital Status'!CA16,IF(Assumptions!$F$8="Single",'Marital Status'!DH16,"ERROR")))*IF(Assumptions!$F$10="No Adjustment",1,IF(Assumptions!$F$10="Preferred",'Pref-Std'!CA16,IF(Assumptions!$F$10="Standard",'Pref-Std'!DH16,"ERROR")))*IF(Assumptions!$F$12="No Adjustment",1,VLOOKUP($AL17+BA$4-1,'Valuation Margin'!$A$5:$D$13,4))</f>
        <v>1.3952094308159102</v>
      </c>
      <c r="BB17" s="45">
        <f>(1-VLOOKUP($AL17+BB$4-1,'Projection Scale G2 - F'!$A$25:$B$150,2,FALSE))^Assumptions!$F$6*'Base Rate'!BA17*IF(Assumptions!$F$8="No Adjustment",1,IF(Assumptions!$F$8="Married",'Marital Status'!CB16,IF(Assumptions!$F$8="Single",'Marital Status'!DI16,"ERROR")))*IF(Assumptions!$F$10="No Adjustment",1,IF(Assumptions!$F$10="Preferred",'Pref-Std'!CB16,IF(Assumptions!$F$10="Standard",'Pref-Std'!DI16,"ERROR")))*IF(Assumptions!$F$12="No Adjustment",1,VLOOKUP($AL17+BB$4-1,'Valuation Margin'!$A$5:$D$13,4))</f>
        <v>1.5288527312709661</v>
      </c>
      <c r="BC17" s="45">
        <f>(1-VLOOKUP($AL17+BC$4-1,'Projection Scale G2 - F'!$A$25:$B$150,2,FALSE))^Assumptions!$F$6*'Base Rate'!BB17*IF(Assumptions!$F$8="No Adjustment",1,IF(Assumptions!$F$8="Married",'Marital Status'!CC16,IF(Assumptions!$F$8="Single",'Marital Status'!DJ16,"ERROR")))*IF(Assumptions!$F$10="No Adjustment",1,IF(Assumptions!$F$10="Preferred",'Pref-Std'!CC16,IF(Assumptions!$F$10="Standard",'Pref-Std'!DJ16,"ERROR")))*IF(Assumptions!$F$12="No Adjustment",1,VLOOKUP($AL17+BC$4-1,'Valuation Margin'!$A$5:$D$13,4))</f>
        <v>1.7407577376458572</v>
      </c>
      <c r="BD17" s="45">
        <f>(1-VLOOKUP($AL17+BD$4-1,'Projection Scale G2 - F'!$A$25:$B$150,2,FALSE))^Assumptions!$F$6*'Base Rate'!BC17*IF(Assumptions!$F$8="No Adjustment",1,IF(Assumptions!$F$8="Married",'Marital Status'!CD16,IF(Assumptions!$F$8="Single",'Marital Status'!DK16,"ERROR")))*IF(Assumptions!$F$10="No Adjustment",1,IF(Assumptions!$F$10="Preferred",'Pref-Std'!CD16,IF(Assumptions!$F$10="Standard",'Pref-Std'!DK16,"ERROR")))*IF(Assumptions!$F$12="No Adjustment",1,VLOOKUP($AL17+BD$4-1,'Valuation Margin'!$A$5:$D$13,4))</f>
        <v>1.9715159611857065</v>
      </c>
      <c r="BE17" s="45">
        <f>(1-VLOOKUP($AL17+BE$4-1,'Projection Scale G2 - F'!$A$25:$B$150,2,FALSE))^Assumptions!$F$6*'Base Rate'!BD17*IF(Assumptions!$F$8="No Adjustment",1,IF(Assumptions!$F$8="Married",'Marital Status'!CE16,IF(Assumptions!$F$8="Single",'Marital Status'!DL16,"ERROR")))*IF(Assumptions!$F$10="No Adjustment",1,IF(Assumptions!$F$10="Preferred",'Pref-Std'!CE16,IF(Assumptions!$F$10="Standard",'Pref-Std'!DL16,"ERROR")))*IF(Assumptions!$F$12="No Adjustment",1,VLOOKUP($AL17+BE$4-1,'Valuation Margin'!$A$5:$D$13,4))</f>
        <v>2.2584800175112956</v>
      </c>
      <c r="BF17" s="46">
        <f>(1-VLOOKUP($AL17+BF$4-1,'Projection Scale G2 - F'!$A$25:$B$150,2,FALSE))^Assumptions!$F$6*'Base Rate'!BE17*IF(Assumptions!$F$8="No Adjustment",1,IF(Assumptions!$F$8="Married",'Marital Status'!CF16,IF(Assumptions!$F$8="Single",'Marital Status'!DM16,"ERROR")))*IF(Assumptions!$F$10="No Adjustment",1,IF(Assumptions!$F$10="Preferred",'Pref-Std'!CF16,IF(Assumptions!$F$10="Standard",'Pref-Std'!DM16,"ERROR")))*IF(Assumptions!$F$12="No Adjustment",1,VLOOKUP($AL17+BF$4-1,'Valuation Margin'!$A$5:$D$13,4))</f>
        <v>2.600261906458103</v>
      </c>
      <c r="BG17" s="45">
        <f>(1-VLOOKUP($AL17+BG$4-1,'Projection Scale G2 - F'!$A$25:$B$150,2,FALSE))^Assumptions!$F$6*'Base Rate'!BF17*IF(Assumptions!$F$8="No Adjustment",1,IF(Assumptions!$F$8="Married",'Marital Status'!CG16,IF(Assumptions!$F$8="Single",'Marital Status'!DN16,"ERROR")))*IF(Assumptions!$F$10="No Adjustment",1,IF(Assumptions!$F$10="Preferred",'Pref-Std'!CG16,IF(Assumptions!$F$10="Standard",'Pref-Std'!DN16,"ERROR")))*IF(Assumptions!$F$12="No Adjustment",1,VLOOKUP($AL17+BG$4-1,'Valuation Margin'!$A$5:$D$13,4))</f>
        <v>2.9780021422170613</v>
      </c>
      <c r="BH17" s="45">
        <f>(1-VLOOKUP($AL17+BH$4-1,'Projection Scale G2 - F'!$A$25:$B$150,2,FALSE))^Assumptions!$F$6*'Base Rate'!BG17*IF(Assumptions!$F$8="No Adjustment",1,IF(Assumptions!$F$8="Married",'Marital Status'!CH16,IF(Assumptions!$F$8="Single",'Marital Status'!DO16,"ERROR")))*IF(Assumptions!$F$10="No Adjustment",1,IF(Assumptions!$F$10="Preferred",'Pref-Std'!CH16,IF(Assumptions!$F$10="Standard",'Pref-Std'!DO16,"ERROR")))*IF(Assumptions!$F$12="No Adjustment",1,VLOOKUP($AL17+BH$4-1,'Valuation Margin'!$A$5:$D$13,4))</f>
        <v>3.3443807669995715</v>
      </c>
      <c r="BI17" s="45">
        <f>(1-VLOOKUP($AL17+BI$4-1,'Projection Scale G2 - F'!$A$25:$B$150,2,FALSE))^Assumptions!$F$6*'Base Rate'!BH17*IF(Assumptions!$F$8="No Adjustment",1,IF(Assumptions!$F$8="Married",'Marital Status'!CI16,IF(Assumptions!$F$8="Single",'Marital Status'!DP16,"ERROR")))*IF(Assumptions!$F$10="No Adjustment",1,IF(Assumptions!$F$10="Preferred",'Pref-Std'!CI16,IF(Assumptions!$F$10="Standard",'Pref-Std'!DP16,"ERROR")))*IF(Assumptions!$F$12="No Adjustment",1,VLOOKUP($AL17+BI$4-1,'Valuation Margin'!$A$5:$D$13,4))</f>
        <v>3.7479045583674724</v>
      </c>
      <c r="BJ17" s="45">
        <f>(1-VLOOKUP($AL17+BJ$4-1,'Projection Scale G2 - F'!$A$25:$B$150,2,FALSE))^Assumptions!$F$6*'Base Rate'!BI17*IF(Assumptions!$F$8="No Adjustment",1,IF(Assumptions!$F$8="Married",'Marital Status'!CJ16,IF(Assumptions!$F$8="Single",'Marital Status'!DQ16,"ERROR")))*IF(Assumptions!$F$10="No Adjustment",1,IF(Assumptions!$F$10="Preferred",'Pref-Std'!CJ16,IF(Assumptions!$F$10="Standard",'Pref-Std'!DQ16,"ERROR")))*IF(Assumptions!$F$12="No Adjustment",1,VLOOKUP($AL17+BJ$4-1,'Valuation Margin'!$A$5:$D$13,4))</f>
        <v>4.2047659057840479</v>
      </c>
      <c r="BK17" s="46">
        <f>(1-VLOOKUP($AL17+BK$4-1,'Projection Scale G2 - F'!$A$25:$B$150,2,FALSE))^Assumptions!$F$6*'Base Rate'!BJ17*IF(Assumptions!$F$8="No Adjustment",1,IF(Assumptions!$F$8="Married",'Marital Status'!CK16,IF(Assumptions!$F$8="Single",'Marital Status'!DR16,"ERROR")))*IF(Assumptions!$F$10="No Adjustment",1,IF(Assumptions!$F$10="Preferred",'Pref-Std'!CK16,IF(Assumptions!$F$10="Standard",'Pref-Std'!DR16,"ERROR")))*IF(Assumptions!$F$12="No Adjustment",1,VLOOKUP($AL17+BK$4-1,'Valuation Margin'!$A$5:$D$13,4))</f>
        <v>4.6985062249176153</v>
      </c>
      <c r="BL17" s="45">
        <f>(1-VLOOKUP($AL17+BL$4-1,'Projection Scale G2 - F'!$A$25:$B$150,2,FALSE))^Assumptions!$F$6*'Base Rate'!BK17*IF(Assumptions!$F$8="No Adjustment",1,IF(Assumptions!$F$8="Married",'Marital Status'!CL16,IF(Assumptions!$F$8="Single",'Marital Status'!DS16,"ERROR")))*IF(Assumptions!$F$10="No Adjustment",1,IF(Assumptions!$F$10="Preferred",'Pref-Std'!CL16,IF(Assumptions!$F$10="Standard",'Pref-Std'!DS16,"ERROR")))*IF(Assumptions!$F$12="No Adjustment",1,VLOOKUP($AL17+BL$4-1,'Valuation Margin'!$A$5:$D$13,4))</f>
        <v>5.2449957811766037</v>
      </c>
      <c r="BM17" s="45">
        <f>(1-VLOOKUP($AL17+BM$4-1,'Projection Scale G2 - F'!$A$25:$B$150,2,FALSE))^Assumptions!$F$6*'Base Rate'!BL17*IF(Assumptions!$F$8="No Adjustment",1,IF(Assumptions!$F$8="Married",'Marital Status'!CM16,IF(Assumptions!$F$8="Single",'Marital Status'!DT16,"ERROR")))*IF(Assumptions!$F$10="No Adjustment",1,IF(Assumptions!$F$10="Preferred",'Pref-Std'!CM16,IF(Assumptions!$F$10="Standard",'Pref-Std'!DT16,"ERROR")))*IF(Assumptions!$F$12="No Adjustment",1,VLOOKUP($AL17+BM$4-1,'Valuation Margin'!$A$5:$D$13,4))</f>
        <v>5.7124160223852307</v>
      </c>
      <c r="BN17" s="45">
        <f>(1-VLOOKUP($AL17+BN$4-1,'Projection Scale G2 - F'!$A$25:$B$150,2,FALSE))^Assumptions!$F$6*'Base Rate'!BM17*IF(Assumptions!$F$8="No Adjustment",1,IF(Assumptions!$F$8="Married",'Marital Status'!CN16,IF(Assumptions!$F$8="Single",'Marital Status'!DU16,"ERROR")))*IF(Assumptions!$F$10="No Adjustment",1,IF(Assumptions!$F$10="Preferred",'Pref-Std'!CN16,IF(Assumptions!$F$10="Standard",'Pref-Std'!DU16,"ERROR")))*IF(Assumptions!$F$12="No Adjustment",1,VLOOKUP($AL17+BN$4-1,'Valuation Margin'!$A$5:$D$13,4))</f>
        <v>6.2105231813255832</v>
      </c>
      <c r="BO17" s="45">
        <f>(1-VLOOKUP($AL17+BO$4-1,'Projection Scale G2 - F'!$A$25:$B$150,2,FALSE))^Assumptions!$F$6*'Base Rate'!BN17*IF(Assumptions!$F$8="No Adjustment",1,IF(Assumptions!$F$8="Married",'Marital Status'!CO16,IF(Assumptions!$F$8="Single",'Marital Status'!DV16,"ERROR")))*IF(Assumptions!$F$10="No Adjustment",1,IF(Assumptions!$F$10="Preferred",'Pref-Std'!CO16,IF(Assumptions!$F$10="Standard",'Pref-Std'!DV16,"ERROR")))*IF(Assumptions!$F$12="No Adjustment",1,VLOOKUP($AL17+BO$4-1,'Valuation Margin'!$A$5:$D$13,4))</f>
        <v>6.7682516679968936</v>
      </c>
      <c r="BP17" s="46">
        <f>(1-VLOOKUP($AL17+BP$4-1,'Projection Scale G2 - F'!$A$25:$B$150,2,FALSE))^Assumptions!$F$6*'Base Rate'!BO17*IF(Assumptions!$F$8="No Adjustment",1,IF(Assumptions!$F$8="Married",'Marital Status'!CP16,IF(Assumptions!$F$8="Single",'Marital Status'!DW16,"ERROR")))*IF(Assumptions!$F$10="No Adjustment",1,IF(Assumptions!$F$10="Preferred",'Pref-Std'!CP16,IF(Assumptions!$F$10="Standard",'Pref-Std'!DW16,"ERROR")))*IF(Assumptions!$F$12="No Adjustment",1,VLOOKUP($AL17+BP$4-1,'Valuation Margin'!$A$5:$D$13,4))</f>
        <v>7.3886804575020832</v>
      </c>
      <c r="BQ17" s="46">
        <f>(1-VLOOKUP($BR17,'Projection Scale G2 - F'!$A$25:$B$150,2,FALSE))^Assumptions!$F$6*'Base Rate'!BP17*IF(Assumptions!$F$8="No Adjustment",1,IF(Assumptions!$F$8="Married",'Marital Status'!CQ16,IF(Assumptions!$F$8="Single",'Marital Status'!DX16,"ERROR")))*IF(Assumptions!$F$10="No Adjustment",1,IF(Assumptions!$F$10="Preferred",'Pref-Std'!CQ16,IF(Assumptions!$F$10="Standard",'Pref-Std'!DX16,"ERROR")))*IF(Assumptions!$F$12="No Adjustment",1,VLOOKUP($BR17,'Valuation Margin'!$A$5:$D$13,4))</f>
        <v>8.0740408844782809</v>
      </c>
      <c r="BR17" s="6">
        <f t="shared" si="6"/>
        <v>72</v>
      </c>
      <c r="BT17" s="58">
        <v>1.3676000000000001E-2</v>
      </c>
      <c r="BU17" s="59">
        <f t="shared" si="7"/>
        <v>0.59038029281063775</v>
      </c>
      <c r="BV17" s="59">
        <f t="shared" si="8"/>
        <v>0.77211326485095944</v>
      </c>
      <c r="BW17" s="57">
        <f t="shared" si="9"/>
        <v>0.33999999999999997</v>
      </c>
    </row>
    <row r="18" spans="1:75" x14ac:dyDescent="0.3">
      <c r="A18" s="6">
        <f t="shared" si="2"/>
        <v>43</v>
      </c>
      <c r="B18" s="44">
        <f>(1-VLOOKUP($A18+B$4-1,'Projection Scale G2 - M'!$A$25:$B$150,2,FALSE))^Assumptions!$F$6*'Base Rate'!B18*IF(Assumptions!$F$8="No Adjustment",1,IF(Assumptions!$F$8="Married",'Marital Status'!BM17,IF(Assumptions!$F$8="Single",'Marital Status'!CT17,"ERROR")))*IF(Assumptions!$F$10="No Adjustment",1,IF(Assumptions!$F$10="Preferred",'Pref-Std'!BM17,IF(Assumptions!$F$10="Standard",'Pref-Std'!CT17,"ERROR")))*IF(Assumptions!$F$12="No Adjustment",1,VLOOKUP($A18+B$4-1,'Valuation Margin'!$A$5:$C$13,3))</f>
        <v>0.33460384263740811</v>
      </c>
      <c r="C18" s="45">
        <f>(1-VLOOKUP($A18+C$4-1,'Projection Scale G2 - M'!$A$25:$B$150,2,FALSE))^Assumptions!$F$6*'Base Rate'!C18*IF(Assumptions!$F$8="No Adjustment",1,IF(Assumptions!$F$8="Married",'Marital Status'!BN17,IF(Assumptions!$F$8="Single",'Marital Status'!CU17,"ERROR")))*IF(Assumptions!$F$10="No Adjustment",1,IF(Assumptions!$F$10="Preferred",'Pref-Std'!BN17,IF(Assumptions!$F$10="Standard",'Pref-Std'!CU17,"ERROR")))*IF(Assumptions!$F$12="No Adjustment",1,VLOOKUP($A18+C$4-1,'Valuation Margin'!$A$5:$C$13,3))</f>
        <v>0.44699879896275718</v>
      </c>
      <c r="D18" s="45">
        <f>(1-VLOOKUP($A18+D$4-1,'Projection Scale G2 - M'!$A$25:$B$150,2,FALSE))^Assumptions!$F$6*'Base Rate'!D18*IF(Assumptions!$F$8="No Adjustment",1,IF(Assumptions!$F$8="Married",'Marital Status'!BO17,IF(Assumptions!$F$8="Single",'Marital Status'!CV17,"ERROR")))*IF(Assumptions!$F$10="No Adjustment",1,IF(Assumptions!$F$10="Preferred",'Pref-Std'!BO17,IF(Assumptions!$F$10="Standard",'Pref-Std'!CV17,"ERROR")))*IF(Assumptions!$F$12="No Adjustment",1,VLOOKUP($A18+D$4-1,'Valuation Margin'!$A$5:$C$13,3))</f>
        <v>0.54128410976862951</v>
      </c>
      <c r="E18" s="45">
        <f>(1-VLOOKUP($A18+E$4-1,'Projection Scale G2 - M'!$A$25:$B$150,2,FALSE))^Assumptions!$F$6*'Base Rate'!E18*IF(Assumptions!$F$8="No Adjustment",1,IF(Assumptions!$F$8="Married",'Marital Status'!BP17,IF(Assumptions!$F$8="Single",'Marital Status'!CW17,"ERROR")))*IF(Assumptions!$F$10="No Adjustment",1,IF(Assumptions!$F$10="Preferred",'Pref-Std'!BP17,IF(Assumptions!$F$10="Standard",'Pref-Std'!CW17,"ERROR")))*IF(Assumptions!$F$12="No Adjustment",1,VLOOKUP($A18+E$4-1,'Valuation Margin'!$A$5:$C$13,3))</f>
        <v>0.63692210922803805</v>
      </c>
      <c r="F18" s="46">
        <f>(1-VLOOKUP($A18+F$4-1,'Projection Scale G2 - M'!$A$25:$B$150,2,FALSE))^Assumptions!$F$6*'Base Rate'!F18*IF(Assumptions!$F$8="No Adjustment",1,IF(Assumptions!$F$8="Married",'Marital Status'!BQ17,IF(Assumptions!$F$8="Single",'Marital Status'!CX17,"ERROR")))*IF(Assumptions!$F$10="No Adjustment",1,IF(Assumptions!$F$10="Preferred",'Pref-Std'!BQ17,IF(Assumptions!$F$10="Standard",'Pref-Std'!CX17,"ERROR")))*IF(Assumptions!$F$12="No Adjustment",1,VLOOKUP($A18+F$4-1,'Valuation Margin'!$A$5:$C$13,3))</f>
        <v>0.73504593322836032</v>
      </c>
      <c r="G18" s="45">
        <f>(1-VLOOKUP($A18+G$4-1,'Projection Scale G2 - M'!$A$25:$B$150,2,FALSE))^Assumptions!$F$6*'Base Rate'!G18*IF(Assumptions!$F$8="No Adjustment",1,IF(Assumptions!$F$8="Married",'Marital Status'!BR17,IF(Assumptions!$F$8="Single",'Marital Status'!CY17,"ERROR")))*IF(Assumptions!$F$10="No Adjustment",1,IF(Assumptions!$F$10="Preferred",'Pref-Std'!BR17,IF(Assumptions!$F$10="Standard",'Pref-Std'!CY17,"ERROR")))*IF(Assumptions!$F$12="No Adjustment",1,VLOOKUP($A18+G$4-1,'Valuation Margin'!$A$5:$C$13,3))</f>
        <v>0.83315798435209265</v>
      </c>
      <c r="H18" s="45">
        <f>(1-VLOOKUP($A18+H$4-1,'Projection Scale G2 - M'!$A$25:$B$150,2,FALSE))^Assumptions!$F$6*'Base Rate'!H18*IF(Assumptions!$F$8="No Adjustment",1,IF(Assumptions!$F$8="Married",'Marital Status'!BS17,IF(Assumptions!$F$8="Single",'Marital Status'!CZ17,"ERROR")))*IF(Assumptions!$F$10="No Adjustment",1,IF(Assumptions!$F$10="Preferred",'Pref-Std'!BS17,IF(Assumptions!$F$10="Standard",'Pref-Std'!CZ17,"ERROR")))*IF(Assumptions!$F$12="No Adjustment",1,VLOOKUP($A18+H$4-1,'Valuation Margin'!$A$5:$C$13,3))</f>
        <v>0.94198877239433221</v>
      </c>
      <c r="I18" s="45">
        <f>(1-VLOOKUP($A18+I$4-1,'Projection Scale G2 - M'!$A$25:$B$150,2,FALSE))^Assumptions!$F$6*'Base Rate'!I18*IF(Assumptions!$F$8="No Adjustment",1,IF(Assumptions!$F$8="Married",'Marital Status'!BT17,IF(Assumptions!$F$8="Single",'Marital Status'!DA17,"ERROR")))*IF(Assumptions!$F$10="No Adjustment",1,IF(Assumptions!$F$10="Preferred",'Pref-Std'!BT17,IF(Assumptions!$F$10="Standard",'Pref-Std'!DA17,"ERROR")))*IF(Assumptions!$F$12="No Adjustment",1,VLOOKUP($A18+I$4-1,'Valuation Margin'!$A$5:$C$13,3))</f>
        <v>1.0632497394797349</v>
      </c>
      <c r="J18" s="45">
        <f>(1-VLOOKUP($A18+J$4-1,'Projection Scale G2 - M'!$A$25:$B$150,2,FALSE))^Assumptions!$F$6*'Base Rate'!J18*IF(Assumptions!$F$8="No Adjustment",1,IF(Assumptions!$F$8="Married",'Marital Status'!BU17,IF(Assumptions!$F$8="Single",'Marital Status'!DB17,"ERROR")))*IF(Assumptions!$F$10="No Adjustment",1,IF(Assumptions!$F$10="Preferred",'Pref-Std'!BU17,IF(Assumptions!$F$10="Standard",'Pref-Std'!DB17,"ERROR")))*IF(Assumptions!$F$12="No Adjustment",1,VLOOKUP($A18+J$4-1,'Valuation Margin'!$A$5:$C$13,3))</f>
        <v>1.1796197863640581</v>
      </c>
      <c r="K18" s="46">
        <f>(1-VLOOKUP($A18+K$4-1,'Projection Scale G2 - M'!$A$25:$B$150,2,FALSE))^Assumptions!$F$6*'Base Rate'!K18*IF(Assumptions!$F$8="No Adjustment",1,IF(Assumptions!$F$8="Married",'Marital Status'!BV17,IF(Assumptions!$F$8="Single",'Marital Status'!DC17,"ERROR")))*IF(Assumptions!$F$10="No Adjustment",1,IF(Assumptions!$F$10="Preferred",'Pref-Std'!BV17,IF(Assumptions!$F$10="Standard",'Pref-Std'!DC17,"ERROR")))*IF(Assumptions!$F$12="No Adjustment",1,VLOOKUP($A18+K$4-1,'Valuation Margin'!$A$5:$C$13,3))</f>
        <v>1.3276648778569271</v>
      </c>
      <c r="L18" s="45">
        <f>(1-VLOOKUP($A18+L$4-1,'Projection Scale G2 - M'!$A$25:$B$150,2,FALSE))^Assumptions!$F$6*'Base Rate'!L18*IF(Assumptions!$F$8="No Adjustment",1,IF(Assumptions!$F$8="Married",'Marital Status'!BW17,IF(Assumptions!$F$8="Single",'Marital Status'!DD17,"ERROR")))*IF(Assumptions!$F$10="No Adjustment",1,IF(Assumptions!$F$10="Preferred",'Pref-Std'!BW17,IF(Assumptions!$F$10="Standard",'Pref-Std'!DD17,"ERROR")))*IF(Assumptions!$F$12="No Adjustment",1,VLOOKUP($A18+L$4-1,'Valuation Margin'!$A$5:$C$13,3))</f>
        <v>1.4805585226463061</v>
      </c>
      <c r="M18" s="45">
        <f>(1-VLOOKUP($A18+M$4-1,'Projection Scale G2 - M'!$A$25:$B$150,2,FALSE))^Assumptions!$F$6*'Base Rate'!M18*IF(Assumptions!$F$8="No Adjustment",1,IF(Assumptions!$F$8="Married",'Marital Status'!BX17,IF(Assumptions!$F$8="Single",'Marital Status'!DE17,"ERROR")))*IF(Assumptions!$F$10="No Adjustment",1,IF(Assumptions!$F$10="Preferred",'Pref-Std'!BX17,IF(Assumptions!$F$10="Standard",'Pref-Std'!DE17,"ERROR")))*IF(Assumptions!$F$12="No Adjustment",1,VLOOKUP($A18+M$4-1,'Valuation Margin'!$A$5:$C$13,3))</f>
        <v>1.6647344870771479</v>
      </c>
      <c r="N18" s="45">
        <f>(1-VLOOKUP($A18+N$4-1,'Projection Scale G2 - M'!$A$25:$B$150,2,FALSE))^Assumptions!$F$6*'Base Rate'!N18*IF(Assumptions!$F$8="No Adjustment",1,IF(Assumptions!$F$8="Married",'Marital Status'!BY17,IF(Assumptions!$F$8="Single",'Marital Status'!DF17,"ERROR")))*IF(Assumptions!$F$10="No Adjustment",1,IF(Assumptions!$F$10="Preferred",'Pref-Std'!BY17,IF(Assumptions!$F$10="Standard",'Pref-Std'!DF17,"ERROR")))*IF(Assumptions!$F$12="No Adjustment",1,VLOOKUP($A18+N$4-1,'Valuation Margin'!$A$5:$C$13,3))</f>
        <v>1.8514821249912816</v>
      </c>
      <c r="O18" s="45">
        <f>(1-VLOOKUP($A18+O$4-1,'Projection Scale G2 - M'!$A$25:$B$150,2,FALSE))^Assumptions!$F$6*'Base Rate'!O18*IF(Assumptions!$F$8="No Adjustment",1,IF(Assumptions!$F$8="Married",'Marital Status'!BZ17,IF(Assumptions!$F$8="Single",'Marital Status'!DG17,"ERROR")))*IF(Assumptions!$F$10="No Adjustment",1,IF(Assumptions!$F$10="Preferred",'Pref-Std'!BZ17,IF(Assumptions!$F$10="Standard",'Pref-Std'!DG17,"ERROR")))*IF(Assumptions!$F$12="No Adjustment",1,VLOOKUP($A18+O$4-1,'Valuation Margin'!$A$5:$C$13,3))</f>
        <v>2.0807780342451601</v>
      </c>
      <c r="P18" s="46">
        <f>(1-VLOOKUP($A18+P$4-1,'Projection Scale G2 - M'!$A$25:$B$150,2,FALSE))^Assumptions!$F$6*'Base Rate'!P18*IF(Assumptions!$F$8="No Adjustment",1,IF(Assumptions!$F$8="Married",'Marital Status'!CA17,IF(Assumptions!$F$8="Single",'Marital Status'!DH17,"ERROR")))*IF(Assumptions!$F$10="No Adjustment",1,IF(Assumptions!$F$10="Preferred",'Pref-Std'!CA17,IF(Assumptions!$F$10="Standard",'Pref-Std'!DH17,"ERROR")))*IF(Assumptions!$F$12="No Adjustment",1,VLOOKUP($A18+P$4-1,'Valuation Margin'!$A$5:$C$13,3))</f>
        <v>2.3030602140769947</v>
      </c>
      <c r="Q18" s="45">
        <f>(1-VLOOKUP($A18+Q$4-1,'Projection Scale G2 - M'!$A$25:$B$150,2,FALSE))^Assumptions!$F$6*'Base Rate'!Q18*IF(Assumptions!$F$8="No Adjustment",1,IF(Assumptions!$F$8="Married",'Marital Status'!CB17,IF(Assumptions!$F$8="Single",'Marital Status'!DI17,"ERROR")))*IF(Assumptions!$F$10="No Adjustment",1,IF(Assumptions!$F$10="Preferred",'Pref-Std'!CB17,IF(Assumptions!$F$10="Standard",'Pref-Std'!DI17,"ERROR")))*IF(Assumptions!$F$12="No Adjustment",1,VLOOKUP($A18+Q$4-1,'Valuation Margin'!$A$5:$C$13,3))</f>
        <v>2.5738215177644359</v>
      </c>
      <c r="R18" s="45">
        <f>(1-VLOOKUP($A18+R$4-1,'Projection Scale G2 - M'!$A$25:$B$150,2,FALSE))^Assumptions!$F$6*'Base Rate'!R18*IF(Assumptions!$F$8="No Adjustment",1,IF(Assumptions!$F$8="Married",'Marital Status'!CC17,IF(Assumptions!$F$8="Single",'Marital Status'!DJ17,"ERROR")))*IF(Assumptions!$F$10="No Adjustment",1,IF(Assumptions!$F$10="Preferred",'Pref-Std'!CC17,IF(Assumptions!$F$10="Standard",'Pref-Std'!DJ17,"ERROR")))*IF(Assumptions!$F$12="No Adjustment",1,VLOOKUP($A18+R$4-1,'Valuation Margin'!$A$5:$C$13,3))</f>
        <v>2.9099316524344747</v>
      </c>
      <c r="S18" s="45">
        <f>(1-VLOOKUP($A18+S$4-1,'Projection Scale G2 - M'!$A$25:$B$150,2,FALSE))^Assumptions!$F$6*'Base Rate'!S18*IF(Assumptions!$F$8="No Adjustment",1,IF(Assumptions!$F$8="Married",'Marital Status'!CD17,IF(Assumptions!$F$8="Single",'Marital Status'!DK17,"ERROR")))*IF(Assumptions!$F$10="No Adjustment",1,IF(Assumptions!$F$10="Preferred",'Pref-Std'!CD17,IF(Assumptions!$F$10="Standard",'Pref-Std'!DK17,"ERROR")))*IF(Assumptions!$F$12="No Adjustment",1,VLOOKUP($A18+S$4-1,'Valuation Margin'!$A$5:$C$13,3))</f>
        <v>3.3310042191875247</v>
      </c>
      <c r="T18" s="45">
        <f>(1-VLOOKUP($A18+T$4-1,'Projection Scale G2 - M'!$A$25:$B$150,2,FALSE))^Assumptions!$F$6*'Base Rate'!T18*IF(Assumptions!$F$8="No Adjustment",1,IF(Assumptions!$F$8="Married",'Marital Status'!CE17,IF(Assumptions!$F$8="Single",'Marital Status'!DL17,"ERROR")))*IF(Assumptions!$F$10="No Adjustment",1,IF(Assumptions!$F$10="Preferred",'Pref-Std'!CE17,IF(Assumptions!$F$10="Standard",'Pref-Std'!DL17,"ERROR")))*IF(Assumptions!$F$12="No Adjustment",1,VLOOKUP($A18+T$4-1,'Valuation Margin'!$A$5:$C$13,3))</f>
        <v>3.7987546415406479</v>
      </c>
      <c r="U18" s="46">
        <f>(1-VLOOKUP($A18+U$4-1,'Projection Scale G2 - M'!$A$25:$B$150,2,FALSE))^Assumptions!$F$6*'Base Rate'!U18*IF(Assumptions!$F$8="No Adjustment",1,IF(Assumptions!$F$8="Married",'Marital Status'!CF17,IF(Assumptions!$F$8="Single",'Marital Status'!DM17,"ERROR")))*IF(Assumptions!$F$10="No Adjustment",1,IF(Assumptions!$F$10="Preferred",'Pref-Std'!CF17,IF(Assumptions!$F$10="Standard",'Pref-Std'!DM17,"ERROR")))*IF(Assumptions!$F$12="No Adjustment",1,VLOOKUP($A18+U$4-1,'Valuation Margin'!$A$5:$C$13,3))</f>
        <v>4.308601190234314</v>
      </c>
      <c r="V18" s="45">
        <f>(1-VLOOKUP($A18+V$4-1,'Projection Scale G2 - M'!$A$25:$B$150,2,FALSE))^Assumptions!$F$6*'Base Rate'!V18*IF(Assumptions!$F$8="No Adjustment",1,IF(Assumptions!$F$8="Married",'Marital Status'!CG17,IF(Assumptions!$F$8="Single",'Marital Status'!DN17,"ERROR")))*IF(Assumptions!$F$10="No Adjustment",1,IF(Assumptions!$F$10="Preferred",'Pref-Std'!CG17,IF(Assumptions!$F$10="Standard",'Pref-Std'!DN17,"ERROR")))*IF(Assumptions!$F$12="No Adjustment",1,VLOOKUP($A18+V$4-1,'Valuation Margin'!$A$5:$C$13,3))</f>
        <v>4.8702168816634996</v>
      </c>
      <c r="W18" s="45">
        <f>(1-VLOOKUP($A18+W$4-1,'Projection Scale G2 - M'!$A$25:$B$150,2,FALSE))^Assumptions!$F$6*'Base Rate'!W18*IF(Assumptions!$F$8="No Adjustment",1,IF(Assumptions!$F$8="Married",'Marital Status'!CH17,IF(Assumptions!$F$8="Single",'Marital Status'!DO17,"ERROR")))*IF(Assumptions!$F$10="No Adjustment",1,IF(Assumptions!$F$10="Preferred",'Pref-Std'!CH17,IF(Assumptions!$F$10="Standard",'Pref-Std'!DO17,"ERROR")))*IF(Assumptions!$F$12="No Adjustment",1,VLOOKUP($A18+W$4-1,'Valuation Margin'!$A$5:$C$13,3))</f>
        <v>5.3759570018901472</v>
      </c>
      <c r="X18" s="45">
        <f>(1-VLOOKUP($A18+X$4-1,'Projection Scale G2 - M'!$A$25:$B$150,2,FALSE))^Assumptions!$F$6*'Base Rate'!X18*IF(Assumptions!$F$8="No Adjustment",1,IF(Assumptions!$F$8="Married",'Marital Status'!CI17,IF(Assumptions!$F$8="Single",'Marital Status'!DP17,"ERROR")))*IF(Assumptions!$F$10="No Adjustment",1,IF(Assumptions!$F$10="Preferred",'Pref-Std'!CI17,IF(Assumptions!$F$10="Standard",'Pref-Std'!DP17,"ERROR")))*IF(Assumptions!$F$12="No Adjustment",1,VLOOKUP($A18+X$4-1,'Valuation Margin'!$A$5:$C$13,3))</f>
        <v>5.957938770590542</v>
      </c>
      <c r="Y18" s="45">
        <f>(1-VLOOKUP($A18+Y$4-1,'Projection Scale G2 - M'!$A$25:$B$150,2,FALSE))^Assumptions!$F$6*'Base Rate'!Y18*IF(Assumptions!$F$8="No Adjustment",1,IF(Assumptions!$F$8="Married",'Marital Status'!CJ17,IF(Assumptions!$F$8="Single",'Marital Status'!DQ17,"ERROR")))*IF(Assumptions!$F$10="No Adjustment",1,IF(Assumptions!$F$10="Preferred",'Pref-Std'!CJ17,IF(Assumptions!$F$10="Standard",'Pref-Std'!DQ17,"ERROR")))*IF(Assumptions!$F$12="No Adjustment",1,VLOOKUP($A18+Y$4-1,'Valuation Margin'!$A$5:$C$13,3))</f>
        <v>6.6249310281371168</v>
      </c>
      <c r="Z18" s="46">
        <f>(1-VLOOKUP($A18+Z$4-1,'Projection Scale G2 - M'!$A$25:$B$150,2,FALSE))^Assumptions!$F$6*'Base Rate'!Z18*IF(Assumptions!$F$8="No Adjustment",1,IF(Assumptions!$F$8="Married",'Marital Status'!CK17,IF(Assumptions!$F$8="Single",'Marital Status'!DR17,"ERROR")))*IF(Assumptions!$F$10="No Adjustment",1,IF(Assumptions!$F$10="Preferred",'Pref-Std'!CK17,IF(Assumptions!$F$10="Standard",'Pref-Std'!DR17,"ERROR")))*IF(Assumptions!$F$12="No Adjustment",1,VLOOKUP($A18+Z$4-1,'Valuation Margin'!$A$5:$C$13,3))</f>
        <v>7.3935230797240692</v>
      </c>
      <c r="AA18" s="45">
        <f>(1-VLOOKUP($A18+AA$4-1,'Projection Scale G2 - M'!$A$25:$B$150,2,FALSE))^Assumptions!$F$6*'Base Rate'!AA18*IF(Assumptions!$F$8="No Adjustment",1,IF(Assumptions!$F$8="Married",'Marital Status'!CL17,IF(Assumptions!$F$8="Single",'Marital Status'!DS17,"ERROR")))*IF(Assumptions!$F$10="No Adjustment",1,IF(Assumptions!$F$10="Preferred",'Pref-Std'!CL17,IF(Assumptions!$F$10="Standard",'Pref-Std'!DS17,"ERROR")))*IF(Assumptions!$F$12="No Adjustment",1,VLOOKUP($A18+AA$4-1,'Valuation Margin'!$A$5:$C$13,3))</f>
        <v>8.2883778906695049</v>
      </c>
      <c r="AB18" s="45">
        <f>(1-VLOOKUP($A18+AB$4-1,'Projection Scale G2 - M'!$A$25:$B$150,2,FALSE))^Assumptions!$F$6*'Base Rate'!AB18*IF(Assumptions!$F$8="No Adjustment",1,IF(Assumptions!$F$8="Married",'Marital Status'!CM17,IF(Assumptions!$F$8="Single",'Marital Status'!DT17,"ERROR")))*IF(Assumptions!$F$10="No Adjustment",1,IF(Assumptions!$F$10="Preferred",'Pref-Std'!CM17,IF(Assumptions!$F$10="Standard",'Pref-Std'!DT17,"ERROR")))*IF(Assumptions!$F$12="No Adjustment",1,VLOOKUP($A18+AB$4-1,'Valuation Margin'!$A$5:$C$13,3))</f>
        <v>9.1429606221494009</v>
      </c>
      <c r="AC18" s="45">
        <f>(1-VLOOKUP($A18+AC$4-1,'Projection Scale G2 - M'!$A$25:$B$150,2,FALSE))^Assumptions!$F$6*'Base Rate'!AC18*IF(Assumptions!$F$8="No Adjustment",1,IF(Assumptions!$F$8="Married",'Marital Status'!CN17,IF(Assumptions!$F$8="Single",'Marital Status'!DU17,"ERROR")))*IF(Assumptions!$F$10="No Adjustment",1,IF(Assumptions!$F$10="Preferred",'Pref-Std'!CN17,IF(Assumptions!$F$10="Standard",'Pref-Std'!DU17,"ERROR")))*IF(Assumptions!$F$12="No Adjustment",1,VLOOKUP($A18+AC$4-1,'Valuation Margin'!$A$5:$C$13,3))</f>
        <v>10.100882320349649</v>
      </c>
      <c r="AD18" s="45">
        <f>(1-VLOOKUP($A18+AD$4-1,'Projection Scale G2 - M'!$A$25:$B$150,2,FALSE))^Assumptions!$F$6*'Base Rate'!AD18*IF(Assumptions!$F$8="No Adjustment",1,IF(Assumptions!$F$8="Married",'Marital Status'!CO17,IF(Assumptions!$F$8="Single",'Marital Status'!DV17,"ERROR")))*IF(Assumptions!$F$10="No Adjustment",1,IF(Assumptions!$F$10="Preferred",'Pref-Std'!CO17,IF(Assumptions!$F$10="Standard",'Pref-Std'!DV17,"ERROR")))*IF(Assumptions!$F$12="No Adjustment",1,VLOOKUP($A18+AD$4-1,'Valuation Margin'!$A$5:$C$13,3))</f>
        <v>11.177850691841948</v>
      </c>
      <c r="AE18" s="46">
        <f>(1-VLOOKUP($A18+AE$4-1,'Projection Scale G2 - M'!$A$25:$B$150,2,FALSE))^Assumptions!$F$6*'Base Rate'!AE18*IF(Assumptions!$F$8="No Adjustment",1,IF(Assumptions!$F$8="Married",'Marital Status'!CP17,IF(Assumptions!$F$8="Single",'Marital Status'!DW17,"ERROR")))*IF(Assumptions!$F$10="No Adjustment",1,IF(Assumptions!$F$10="Preferred",'Pref-Std'!CP17,IF(Assumptions!$F$10="Standard",'Pref-Std'!DW17,"ERROR")))*IF(Assumptions!$F$12="No Adjustment",1,VLOOKUP($A18+AE$4-1,'Valuation Margin'!$A$5:$C$13,3))</f>
        <v>12.379823035937472</v>
      </c>
      <c r="AF18" s="46">
        <f>(1-VLOOKUP($AG18,'Projection Scale G2 - M'!$A$25:$B$150,2,FALSE))^Assumptions!$F$6*'Base Rate'!AF18*IF(Assumptions!$F$8="No Adjustment",1,IF(Assumptions!$F$8="Married",'Marital Status'!CQ17,IF(Assumptions!$F$8="Single",'Marital Status'!DX17,"ERROR")))*IF(Assumptions!$F$10="No Adjustment",1,IF(Assumptions!$F$10="Preferred",'Pref-Std'!CQ17,IF(Assumptions!$F$10="Standard",'Pref-Std'!DX17,"ERROR")))*IF(Assumptions!$F$12="No Adjustment",1,VLOOKUP($AG18,'Valuation Margin'!$A$5:$C$13,3))</f>
        <v>13.703475646387892</v>
      </c>
      <c r="AG18" s="6">
        <f t="shared" si="3"/>
        <v>73</v>
      </c>
      <c r="AI18" s="58">
        <v>1.1839000000000001E-2</v>
      </c>
      <c r="AJ18" s="59">
        <f t="shared" si="4"/>
        <v>1.1574859064437784</v>
      </c>
      <c r="AL18" s="6">
        <f t="shared" si="5"/>
        <v>43</v>
      </c>
      <c r="AM18" s="44">
        <f>(1-VLOOKUP($AL18+AM$4-1,'Projection Scale G2 - F'!$A$25:$B$150,2,FALSE))^Assumptions!$F$6*'Base Rate'!AL18*IF(Assumptions!$F$8="No Adjustment",1,IF(Assumptions!$F$8="Married",'Marital Status'!BM17,IF(Assumptions!$F$8="Single",'Marital Status'!CT17,"ERROR")))*IF(Assumptions!$F$10="No Adjustment",1,IF(Assumptions!$F$10="Preferred",'Pref-Std'!BM17,IF(Assumptions!$F$10="Standard",'Pref-Std'!CT17,"ERROR")))*IF(Assumptions!$F$12="No Adjustment",1,VLOOKUP($AL18+AM$4-1,'Valuation Margin'!$A$5:$D$13,4))</f>
        <v>0.22520293408813388</v>
      </c>
      <c r="AN18" s="45">
        <f>(1-VLOOKUP($AL18+AN$4-1,'Projection Scale G2 - F'!$A$25:$B$150,2,FALSE))^Assumptions!$F$6*'Base Rate'!AM18*IF(Assumptions!$F$8="No Adjustment",1,IF(Assumptions!$F$8="Married",'Marital Status'!BN17,IF(Assumptions!$F$8="Single",'Marital Status'!CU17,"ERROR")))*IF(Assumptions!$F$10="No Adjustment",1,IF(Assumptions!$F$10="Preferred",'Pref-Std'!BN17,IF(Assumptions!$F$10="Standard",'Pref-Std'!CU17,"ERROR")))*IF(Assumptions!$F$12="No Adjustment",1,VLOOKUP($AL18+AN$4-1,'Valuation Margin'!$A$5:$D$13,4))</f>
        <v>0.30221070760454638</v>
      </c>
      <c r="AO18" s="45">
        <f>(1-VLOOKUP($AL18+AO$4-1,'Projection Scale G2 - F'!$A$25:$B$150,2,FALSE))^Assumptions!$F$6*'Base Rate'!AN18*IF(Assumptions!$F$8="No Adjustment",1,IF(Assumptions!$F$8="Married",'Marital Status'!BO17,IF(Assumptions!$F$8="Single",'Marital Status'!CV17,"ERROR")))*IF(Assumptions!$F$10="No Adjustment",1,IF(Assumptions!$F$10="Preferred",'Pref-Std'!BO17,IF(Assumptions!$F$10="Standard",'Pref-Std'!CV17,"ERROR")))*IF(Assumptions!$F$12="No Adjustment",1,VLOOKUP($AL18+AO$4-1,'Valuation Margin'!$A$5:$D$13,4))</f>
        <v>0.36607606692151828</v>
      </c>
      <c r="AP18" s="45">
        <f>(1-VLOOKUP($AL18+AP$4-1,'Projection Scale G2 - F'!$A$25:$B$150,2,FALSE))^Assumptions!$F$6*'Base Rate'!AO18*IF(Assumptions!$F$8="No Adjustment",1,IF(Assumptions!$F$8="Married",'Marital Status'!BP17,IF(Assumptions!$F$8="Single",'Marital Status'!CW17,"ERROR")))*IF(Assumptions!$F$10="No Adjustment",1,IF(Assumptions!$F$10="Preferred",'Pref-Std'!BP17,IF(Assumptions!$F$10="Standard",'Pref-Std'!CW17,"ERROR")))*IF(Assumptions!$F$12="No Adjustment",1,VLOOKUP($AL18+AP$4-1,'Valuation Margin'!$A$5:$D$13,4))</f>
        <v>0.43273769506881238</v>
      </c>
      <c r="AQ18" s="46">
        <f>(1-VLOOKUP($AL18+AQ$4-1,'Projection Scale G2 - F'!$A$25:$B$150,2,FALSE))^Assumptions!$F$6*'Base Rate'!AP18*IF(Assumptions!$F$8="No Adjustment",1,IF(Assumptions!$F$8="Married",'Marital Status'!BQ17,IF(Assumptions!$F$8="Single",'Marital Status'!CX17,"ERROR")))*IF(Assumptions!$F$10="No Adjustment",1,IF(Assumptions!$F$10="Preferred",'Pref-Std'!BQ17,IF(Assumptions!$F$10="Standard",'Pref-Std'!CX17,"ERROR")))*IF(Assumptions!$F$12="No Adjustment",1,VLOOKUP($AL18+AQ$4-1,'Valuation Margin'!$A$5:$D$13,4))</f>
        <v>0.50245978656115775</v>
      </c>
      <c r="AR18" s="45">
        <f>(1-VLOOKUP($AL18+AR$4-1,'Projection Scale G2 - F'!$A$25:$B$150,2,FALSE))^Assumptions!$F$6*'Base Rate'!AQ18*IF(Assumptions!$F$8="No Adjustment",1,IF(Assumptions!$F$8="Married",'Marital Status'!BR17,IF(Assumptions!$F$8="Single",'Marital Status'!CY17,"ERROR")))*IF(Assumptions!$F$10="No Adjustment",1,IF(Assumptions!$F$10="Preferred",'Pref-Std'!BR17,IF(Assumptions!$F$10="Standard",'Pref-Std'!CY17,"ERROR")))*IF(Assumptions!$F$12="No Adjustment",1,VLOOKUP($AL18+AR$4-1,'Valuation Margin'!$A$5:$D$13,4))</f>
        <v>0.58174955157935926</v>
      </c>
      <c r="AS18" s="45">
        <f>(1-VLOOKUP($AL18+AS$4-1,'Projection Scale G2 - F'!$A$25:$B$150,2,FALSE))^Assumptions!$F$6*'Base Rate'!AR18*IF(Assumptions!$F$8="No Adjustment",1,IF(Assumptions!$F$8="Married",'Marital Status'!BS17,IF(Assumptions!$F$8="Single",'Marital Status'!CZ17,"ERROR")))*IF(Assumptions!$F$10="No Adjustment",1,IF(Assumptions!$F$10="Preferred",'Pref-Std'!BS17,IF(Assumptions!$F$10="Standard",'Pref-Std'!CZ17,"ERROR")))*IF(Assumptions!$F$12="No Adjustment",1,VLOOKUP($AL18+AS$4-1,'Valuation Margin'!$A$5:$D$13,4))</f>
        <v>0.67747080966320394</v>
      </c>
      <c r="AT18" s="45">
        <f>(1-VLOOKUP($AL18+AT$4-1,'Projection Scale G2 - F'!$A$25:$B$150,2,FALSE))^Assumptions!$F$6*'Base Rate'!AS18*IF(Assumptions!$F$8="No Adjustment",1,IF(Assumptions!$F$8="Married",'Marital Status'!BT17,IF(Assumptions!$F$8="Single",'Marital Status'!DA17,"ERROR")))*IF(Assumptions!$F$10="No Adjustment",1,IF(Assumptions!$F$10="Preferred",'Pref-Std'!BT17,IF(Assumptions!$F$10="Standard",'Pref-Std'!DA17,"ERROR")))*IF(Assumptions!$F$12="No Adjustment",1,VLOOKUP($AL18+AT$4-1,'Valuation Margin'!$A$5:$D$13,4))</f>
        <v>0.7763768990018195</v>
      </c>
      <c r="AU18" s="45">
        <f>(1-VLOOKUP($AL18+AU$4-1,'Projection Scale G2 - F'!$A$25:$B$150,2,FALSE))^Assumptions!$F$6*'Base Rate'!AT18*IF(Assumptions!$F$8="No Adjustment",1,IF(Assumptions!$F$8="Married",'Marital Status'!BU17,IF(Assumptions!$F$8="Single",'Marital Status'!DB17,"ERROR")))*IF(Assumptions!$F$10="No Adjustment",1,IF(Assumptions!$F$10="Preferred",'Pref-Std'!BU17,IF(Assumptions!$F$10="Standard",'Pref-Std'!DB17,"ERROR")))*IF(Assumptions!$F$12="No Adjustment",1,VLOOKUP($AL18+AU$4-1,'Valuation Margin'!$A$5:$D$13,4))</f>
        <v>0.883680115728949</v>
      </c>
      <c r="AV18" s="46">
        <f>(1-VLOOKUP($AL18+AV$4-1,'Projection Scale G2 - F'!$A$25:$B$150,2,FALSE))^Assumptions!$F$6*'Base Rate'!AU18*IF(Assumptions!$F$8="No Adjustment",1,IF(Assumptions!$F$8="Married",'Marital Status'!BV17,IF(Assumptions!$F$8="Single",'Marital Status'!DC17,"ERROR")))*IF(Assumptions!$F$10="No Adjustment",1,IF(Assumptions!$F$10="Preferred",'Pref-Std'!BV17,IF(Assumptions!$F$10="Standard",'Pref-Std'!DC17,"ERROR")))*IF(Assumptions!$F$12="No Adjustment",1,VLOOKUP($AL18+AV$4-1,'Valuation Margin'!$A$5:$D$13,4))</f>
        <v>0.9723072183289021</v>
      </c>
      <c r="AW18" s="45">
        <f>(1-VLOOKUP($AL18+AW$4-1,'Projection Scale G2 - F'!$A$25:$B$150,2,FALSE))^Assumptions!$F$6*'Base Rate'!AV18*IF(Assumptions!$F$8="No Adjustment",1,IF(Assumptions!$F$8="Married",'Marital Status'!BW17,IF(Assumptions!$F$8="Single",'Marital Status'!DD17,"ERROR")))*IF(Assumptions!$F$10="No Adjustment",1,IF(Assumptions!$F$10="Preferred",'Pref-Std'!BW17,IF(Assumptions!$F$10="Standard",'Pref-Std'!DD17,"ERROR")))*IF(Assumptions!$F$12="No Adjustment",1,VLOOKUP($AL18+AW$4-1,'Valuation Margin'!$A$5:$D$13,4))</f>
        <v>1.0673908669296446</v>
      </c>
      <c r="AX18" s="45">
        <f>(1-VLOOKUP($AL18+AX$4-1,'Projection Scale G2 - F'!$A$25:$B$150,2,FALSE))^Assumptions!$F$6*'Base Rate'!AW18*IF(Assumptions!$F$8="No Adjustment",1,IF(Assumptions!$F$8="Married",'Marital Status'!BX17,IF(Assumptions!$F$8="Single",'Marital Status'!DE17,"ERROR")))*IF(Assumptions!$F$10="No Adjustment",1,IF(Assumptions!$F$10="Preferred",'Pref-Std'!BX17,IF(Assumptions!$F$10="Standard",'Pref-Std'!DE17,"ERROR")))*IF(Assumptions!$F$12="No Adjustment",1,VLOOKUP($AL18+AX$4-1,'Valuation Margin'!$A$5:$D$13,4))</f>
        <v>1.1585586093627227</v>
      </c>
      <c r="AY18" s="45">
        <f>(1-VLOOKUP($AL18+AY$4-1,'Projection Scale G2 - F'!$A$25:$B$150,2,FALSE))^Assumptions!$F$6*'Base Rate'!AX18*IF(Assumptions!$F$8="No Adjustment",1,IF(Assumptions!$F$8="Married",'Marital Status'!BY17,IF(Assumptions!$F$8="Single",'Marital Status'!DF17,"ERROR")))*IF(Assumptions!$F$10="No Adjustment",1,IF(Assumptions!$F$10="Preferred",'Pref-Std'!BY17,IF(Assumptions!$F$10="Standard",'Pref-Std'!DF17,"ERROR")))*IF(Assumptions!$F$12="No Adjustment",1,VLOOKUP($AL18+AY$4-1,'Valuation Margin'!$A$5:$D$13,4))</f>
        <v>1.2374349554828359</v>
      </c>
      <c r="AZ18" s="45">
        <f>(1-VLOOKUP($AL18+AZ$4-1,'Projection Scale G2 - F'!$A$25:$B$150,2,FALSE))^Assumptions!$F$6*'Base Rate'!AY18*IF(Assumptions!$F$8="No Adjustment",1,IF(Assumptions!$F$8="Married",'Marital Status'!BZ17,IF(Assumptions!$F$8="Single",'Marital Status'!DG17,"ERROR")))*IF(Assumptions!$F$10="No Adjustment",1,IF(Assumptions!$F$10="Preferred",'Pref-Std'!BZ17,IF(Assumptions!$F$10="Standard",'Pref-Std'!DG17,"ERROR")))*IF(Assumptions!$F$12="No Adjustment",1,VLOOKUP($AL18+AZ$4-1,'Valuation Margin'!$A$5:$D$13,4))</f>
        <v>1.3550597104734317</v>
      </c>
      <c r="BA18" s="46">
        <f>(1-VLOOKUP($AL18+BA$4-1,'Projection Scale G2 - F'!$A$25:$B$150,2,FALSE))^Assumptions!$F$6*'Base Rate'!AZ18*IF(Assumptions!$F$8="No Adjustment",1,IF(Assumptions!$F$8="Married",'Marital Status'!CA17,IF(Assumptions!$F$8="Single",'Marital Status'!DH17,"ERROR")))*IF(Assumptions!$F$10="No Adjustment",1,IF(Assumptions!$F$10="Preferred",'Pref-Std'!CA17,IF(Assumptions!$F$10="Standard",'Pref-Std'!DH17,"ERROR")))*IF(Assumptions!$F$12="No Adjustment",1,VLOOKUP($AL18+BA$4-1,'Valuation Margin'!$A$5:$D$13,4))</f>
        <v>1.4878511255939924</v>
      </c>
      <c r="BB18" s="45">
        <f>(1-VLOOKUP($AL18+BB$4-1,'Projection Scale G2 - F'!$A$25:$B$150,2,FALSE))^Assumptions!$F$6*'Base Rate'!BA18*IF(Assumptions!$F$8="No Adjustment",1,IF(Assumptions!$F$8="Married",'Marital Status'!CB17,IF(Assumptions!$F$8="Single",'Marital Status'!DI17,"ERROR")))*IF(Assumptions!$F$10="No Adjustment",1,IF(Assumptions!$F$10="Preferred",'Pref-Std'!CB17,IF(Assumptions!$F$10="Standard",'Pref-Std'!DI17,"ERROR")))*IF(Assumptions!$F$12="No Adjustment",1,VLOOKUP($AL18+BB$4-1,'Valuation Margin'!$A$5:$D$13,4))</f>
        <v>1.6557294693595488</v>
      </c>
      <c r="BC18" s="45">
        <f>(1-VLOOKUP($AL18+BC$4-1,'Projection Scale G2 - F'!$A$25:$B$150,2,FALSE))^Assumptions!$F$6*'Base Rate'!BB18*IF(Assumptions!$F$8="No Adjustment",1,IF(Assumptions!$F$8="Married",'Marital Status'!CC17,IF(Assumptions!$F$8="Single",'Marital Status'!DJ17,"ERROR")))*IF(Assumptions!$F$10="No Adjustment",1,IF(Assumptions!$F$10="Preferred",'Pref-Std'!CC17,IF(Assumptions!$F$10="Standard",'Pref-Std'!DJ17,"ERROR")))*IF(Assumptions!$F$12="No Adjustment",1,VLOOKUP($AL18+BC$4-1,'Valuation Margin'!$A$5:$D$13,4))</f>
        <v>1.8793710029592752</v>
      </c>
      <c r="BD18" s="45">
        <f>(1-VLOOKUP($AL18+BD$4-1,'Projection Scale G2 - F'!$A$25:$B$150,2,FALSE))^Assumptions!$F$6*'Base Rate'!BC18*IF(Assumptions!$F$8="No Adjustment",1,IF(Assumptions!$F$8="Married",'Marital Status'!CD17,IF(Assumptions!$F$8="Single",'Marital Status'!DK17,"ERROR")))*IF(Assumptions!$F$10="No Adjustment",1,IF(Assumptions!$F$10="Preferred",'Pref-Std'!CD17,IF(Assumptions!$F$10="Standard",'Pref-Std'!DK17,"ERROR")))*IF(Assumptions!$F$12="No Adjustment",1,VLOOKUP($AL18+BD$4-1,'Valuation Margin'!$A$5:$D$13,4))</f>
        <v>2.157303647779687</v>
      </c>
      <c r="BE18" s="45">
        <f>(1-VLOOKUP($AL18+BE$4-1,'Projection Scale G2 - F'!$A$25:$B$150,2,FALSE))^Assumptions!$F$6*'Base Rate'!BD18*IF(Assumptions!$F$8="No Adjustment",1,IF(Assumptions!$F$8="Married",'Marital Status'!CE17,IF(Assumptions!$F$8="Single",'Marital Status'!DL17,"ERROR")))*IF(Assumptions!$F$10="No Adjustment",1,IF(Assumptions!$F$10="Preferred",'Pref-Std'!CE17,IF(Assumptions!$F$10="Standard",'Pref-Std'!DL17,"ERROR")))*IF(Assumptions!$F$12="No Adjustment",1,VLOOKUP($AL18+BE$4-1,'Valuation Margin'!$A$5:$D$13,4))</f>
        <v>2.4884394236009899</v>
      </c>
      <c r="BF18" s="46">
        <f>(1-VLOOKUP($AL18+BF$4-1,'Projection Scale G2 - F'!$A$25:$B$150,2,FALSE))^Assumptions!$F$6*'Base Rate'!BE18*IF(Assumptions!$F$8="No Adjustment",1,IF(Assumptions!$F$8="Married",'Marital Status'!CF17,IF(Assumptions!$F$8="Single",'Marital Status'!DM17,"ERROR")))*IF(Assumptions!$F$10="No Adjustment",1,IF(Assumptions!$F$10="Preferred",'Pref-Std'!CF17,IF(Assumptions!$F$10="Standard",'Pref-Std'!DM17,"ERROR")))*IF(Assumptions!$F$12="No Adjustment",1,VLOOKUP($AL18+BF$4-1,'Valuation Margin'!$A$5:$D$13,4))</f>
        <v>2.85489871116155</v>
      </c>
      <c r="BG18" s="45">
        <f>(1-VLOOKUP($AL18+BG$4-1,'Projection Scale G2 - F'!$A$25:$B$150,2,FALSE))^Assumptions!$F$6*'Base Rate'!BF18*IF(Assumptions!$F$8="No Adjustment",1,IF(Assumptions!$F$8="Married",'Marital Status'!CG17,IF(Assumptions!$F$8="Single",'Marital Status'!DN17,"ERROR")))*IF(Assumptions!$F$10="No Adjustment",1,IF(Assumptions!$F$10="Preferred",'Pref-Std'!CG17,IF(Assumptions!$F$10="Standard",'Pref-Std'!DN17,"ERROR")))*IF(Assumptions!$F$12="No Adjustment",1,VLOOKUP($AL18+BG$4-1,'Valuation Margin'!$A$5:$D$13,4))</f>
        <v>3.282121502592942</v>
      </c>
      <c r="BH18" s="45">
        <f>(1-VLOOKUP($AL18+BH$4-1,'Projection Scale G2 - F'!$A$25:$B$150,2,FALSE))^Assumptions!$F$6*'Base Rate'!BG18*IF(Assumptions!$F$8="No Adjustment",1,IF(Assumptions!$F$8="Married",'Marital Status'!CH17,IF(Assumptions!$F$8="Single",'Marital Status'!DO17,"ERROR")))*IF(Assumptions!$F$10="No Adjustment",1,IF(Assumptions!$F$10="Preferred",'Pref-Std'!CH17,IF(Assumptions!$F$10="Standard",'Pref-Std'!DO17,"ERROR")))*IF(Assumptions!$F$12="No Adjustment",1,VLOOKUP($AL18+BH$4-1,'Valuation Margin'!$A$5:$D$13,4))</f>
        <v>3.6854964977249995</v>
      </c>
      <c r="BI18" s="45">
        <f>(1-VLOOKUP($AL18+BI$4-1,'Projection Scale G2 - F'!$A$25:$B$150,2,FALSE))^Assumptions!$F$6*'Base Rate'!BH18*IF(Assumptions!$F$8="No Adjustment",1,IF(Assumptions!$F$8="Married",'Marital Status'!CI17,IF(Assumptions!$F$8="Single",'Marital Status'!DP17,"ERROR")))*IF(Assumptions!$F$10="No Adjustment",1,IF(Assumptions!$F$10="Preferred",'Pref-Std'!CI17,IF(Assumptions!$F$10="Standard",'Pref-Std'!DP17,"ERROR")))*IF(Assumptions!$F$12="No Adjustment",1,VLOOKUP($AL18+BI$4-1,'Valuation Margin'!$A$5:$D$13,4))</f>
        <v>4.1427271777641064</v>
      </c>
      <c r="BJ18" s="45">
        <f>(1-VLOOKUP($AL18+BJ$4-1,'Projection Scale G2 - F'!$A$25:$B$150,2,FALSE))^Assumptions!$F$6*'Base Rate'!BI18*IF(Assumptions!$F$8="No Adjustment",1,IF(Assumptions!$F$8="Married",'Marital Status'!CJ17,IF(Assumptions!$F$8="Single",'Marital Status'!DQ17,"ERROR")))*IF(Assumptions!$F$10="No Adjustment",1,IF(Assumptions!$F$10="Preferred",'Pref-Std'!CJ17,IF(Assumptions!$F$10="Standard",'Pref-Std'!DQ17,"ERROR")))*IF(Assumptions!$F$12="No Adjustment",1,VLOOKUP($AL18+BJ$4-1,'Valuation Margin'!$A$5:$D$13,4))</f>
        <v>4.6378295406159245</v>
      </c>
      <c r="BK18" s="46">
        <f>(1-VLOOKUP($AL18+BK$4-1,'Projection Scale G2 - F'!$A$25:$B$150,2,FALSE))^Assumptions!$F$6*'Base Rate'!BJ18*IF(Assumptions!$F$8="No Adjustment",1,IF(Assumptions!$F$8="Married",'Marital Status'!CK17,IF(Assumptions!$F$8="Single",'Marital Status'!DR17,"ERROR")))*IF(Assumptions!$F$10="No Adjustment",1,IF(Assumptions!$F$10="Preferred",'Pref-Std'!CK17,IF(Assumptions!$F$10="Standard",'Pref-Std'!DR17,"ERROR")))*IF(Assumptions!$F$12="No Adjustment",1,VLOOKUP($AL18+BK$4-1,'Valuation Margin'!$A$5:$D$13,4))</f>
        <v>5.1866675885846627</v>
      </c>
      <c r="BL18" s="45">
        <f>(1-VLOOKUP($AL18+BL$4-1,'Projection Scale G2 - F'!$A$25:$B$150,2,FALSE))^Assumptions!$F$6*'Base Rate'!BK18*IF(Assumptions!$F$8="No Adjustment",1,IF(Assumptions!$F$8="Married",'Marital Status'!CL17,IF(Assumptions!$F$8="Single",'Marital Status'!DS17,"ERROR")))*IF(Assumptions!$F$10="No Adjustment",1,IF(Assumptions!$F$10="Preferred",'Pref-Std'!CL17,IF(Assumptions!$F$10="Standard",'Pref-Std'!DS17,"ERROR")))*IF(Assumptions!$F$12="No Adjustment",1,VLOOKUP($AL18+BL$4-1,'Valuation Margin'!$A$5:$D$13,4))</f>
        <v>5.7720936576660415</v>
      </c>
      <c r="BM18" s="45">
        <f>(1-VLOOKUP($AL18+BM$4-1,'Projection Scale G2 - F'!$A$25:$B$150,2,FALSE))^Assumptions!$F$6*'Base Rate'!BL18*IF(Assumptions!$F$8="No Adjustment",1,IF(Assumptions!$F$8="Married",'Marital Status'!CM17,IF(Assumptions!$F$8="Single",'Marital Status'!DT17,"ERROR")))*IF(Assumptions!$F$10="No Adjustment",1,IF(Assumptions!$F$10="Preferred",'Pref-Std'!CM17,IF(Assumptions!$F$10="Standard",'Pref-Std'!DT17,"ERROR")))*IF(Assumptions!$F$12="No Adjustment",1,VLOOKUP($AL18+BM$4-1,'Valuation Margin'!$A$5:$D$13,4))</f>
        <v>6.2839143571052949</v>
      </c>
      <c r="BN18" s="45">
        <f>(1-VLOOKUP($AL18+BN$4-1,'Projection Scale G2 - F'!$A$25:$B$150,2,FALSE))^Assumptions!$F$6*'Base Rate'!BM18*IF(Assumptions!$F$8="No Adjustment",1,IF(Assumptions!$F$8="Married",'Marital Status'!CN17,IF(Assumptions!$F$8="Single",'Marital Status'!DU17,"ERROR")))*IF(Assumptions!$F$10="No Adjustment",1,IF(Assumptions!$F$10="Preferred",'Pref-Std'!CN17,IF(Assumptions!$F$10="Standard",'Pref-Std'!DU17,"ERROR")))*IF(Assumptions!$F$12="No Adjustment",1,VLOOKUP($AL18+BN$4-1,'Valuation Margin'!$A$5:$D$13,4))</f>
        <v>6.8574441523356073</v>
      </c>
      <c r="BO18" s="45">
        <f>(1-VLOOKUP($AL18+BO$4-1,'Projection Scale G2 - F'!$A$25:$B$150,2,FALSE))^Assumptions!$F$6*'Base Rate'!BN18*IF(Assumptions!$F$8="No Adjustment",1,IF(Assumptions!$F$8="Married",'Marital Status'!CO17,IF(Assumptions!$F$8="Single",'Marital Status'!DV17,"ERROR")))*IF(Assumptions!$F$10="No Adjustment",1,IF(Assumptions!$F$10="Preferred",'Pref-Std'!CO17,IF(Assumptions!$F$10="Standard",'Pref-Std'!DV17,"ERROR")))*IF(Assumptions!$F$12="No Adjustment",1,VLOOKUP($AL18+BO$4-1,'Valuation Margin'!$A$5:$D$13,4))</f>
        <v>7.4960831041828646</v>
      </c>
      <c r="BP18" s="46">
        <f>(1-VLOOKUP($AL18+BP$4-1,'Projection Scale G2 - F'!$A$25:$B$150,2,FALSE))^Assumptions!$F$6*'Base Rate'!BO18*IF(Assumptions!$F$8="No Adjustment",1,IF(Assumptions!$F$8="Married",'Marital Status'!CP17,IF(Assumptions!$F$8="Single",'Marital Status'!DW17,"ERROR")))*IF(Assumptions!$F$10="No Adjustment",1,IF(Assumptions!$F$10="Preferred",'Pref-Std'!CP17,IF(Assumptions!$F$10="Standard",'Pref-Std'!DW17,"ERROR")))*IF(Assumptions!$F$12="No Adjustment",1,VLOOKUP($AL18+BP$4-1,'Valuation Margin'!$A$5:$D$13,4))</f>
        <v>8.2023997534210142</v>
      </c>
      <c r="BQ18" s="46">
        <f>(1-VLOOKUP($BR18,'Projection Scale G2 - F'!$A$25:$B$150,2,FALSE))^Assumptions!$F$6*'Base Rate'!BP18*IF(Assumptions!$F$8="No Adjustment",1,IF(Assumptions!$F$8="Married",'Marital Status'!CQ17,IF(Assumptions!$F$8="Single",'Marital Status'!DX17,"ERROR")))*IF(Assumptions!$F$10="No Adjustment",1,IF(Assumptions!$F$10="Preferred",'Pref-Std'!CQ17,IF(Assumptions!$F$10="Standard",'Pref-Std'!DX17,"ERROR")))*IF(Assumptions!$F$12="No Adjustment",1,VLOOKUP($BR18,'Valuation Margin'!$A$5:$D$13,4))</f>
        <v>8.9780840723156174</v>
      </c>
      <c r="BR18" s="6">
        <f t="shared" si="6"/>
        <v>73</v>
      </c>
      <c r="BT18" s="58">
        <v>1.5151E-2</v>
      </c>
      <c r="BU18" s="59">
        <f t="shared" si="7"/>
        <v>0.59257369627850431</v>
      </c>
      <c r="BV18" s="59">
        <f t="shared" si="8"/>
        <v>0.78181928668387113</v>
      </c>
      <c r="BW18" s="57">
        <f t="shared" si="9"/>
        <v>0.33499999999999996</v>
      </c>
    </row>
    <row r="19" spans="1:75" x14ac:dyDescent="0.3">
      <c r="A19" s="11">
        <f t="shared" si="2"/>
        <v>44</v>
      </c>
      <c r="B19" s="48">
        <f>(1-VLOOKUP($A19+B$4-1,'Projection Scale G2 - M'!$A$25:$B$150,2,FALSE))^Assumptions!$F$6*'Base Rate'!B19*IF(Assumptions!$F$8="No Adjustment",1,IF(Assumptions!$F$8="Married",'Marital Status'!BM18,IF(Assumptions!$F$8="Single",'Marital Status'!CT18,"ERROR")))*IF(Assumptions!$F$10="No Adjustment",1,IF(Assumptions!$F$10="Preferred",'Pref-Std'!BM18,IF(Assumptions!$F$10="Standard",'Pref-Std'!CT18,"ERROR")))*IF(Assumptions!$F$12="No Adjustment",1,VLOOKUP($A19+B$4-1,'Valuation Margin'!$A$5:$C$13,3))</f>
        <v>0.34668607424332792</v>
      </c>
      <c r="C19" s="49">
        <f>(1-VLOOKUP($A19+C$4-1,'Projection Scale G2 - M'!$A$25:$B$150,2,FALSE))^Assumptions!$F$6*'Base Rate'!C19*IF(Assumptions!$F$8="No Adjustment",1,IF(Assumptions!$F$8="Married",'Marital Status'!BN18,IF(Assumptions!$F$8="Single",'Marital Status'!CU18,"ERROR")))*IF(Assumptions!$F$10="No Adjustment",1,IF(Assumptions!$F$10="Preferred",'Pref-Std'!BN18,IF(Assumptions!$F$10="Standard",'Pref-Std'!CU18,"ERROR")))*IF(Assumptions!$F$12="No Adjustment",1,VLOOKUP($A19+C$4-1,'Valuation Margin'!$A$5:$C$13,3))</f>
        <v>0.46392505292765357</v>
      </c>
      <c r="D19" s="49">
        <f>(1-VLOOKUP($A19+D$4-1,'Projection Scale G2 - M'!$A$25:$B$150,2,FALSE))^Assumptions!$F$6*'Base Rate'!D19*IF(Assumptions!$F$8="No Adjustment",1,IF(Assumptions!$F$8="Married",'Marital Status'!BO18,IF(Assumptions!$F$8="Single",'Marital Status'!CV18,"ERROR")))*IF(Assumptions!$F$10="No Adjustment",1,IF(Assumptions!$F$10="Preferred",'Pref-Std'!BO18,IF(Assumptions!$F$10="Standard",'Pref-Std'!CV18,"ERROR")))*IF(Assumptions!$F$12="No Adjustment",1,VLOOKUP($A19+D$4-1,'Valuation Margin'!$A$5:$C$13,3))</f>
        <v>0.56921466591133785</v>
      </c>
      <c r="E19" s="49">
        <f>(1-VLOOKUP($A19+E$4-1,'Projection Scale G2 - M'!$A$25:$B$150,2,FALSE))^Assumptions!$F$6*'Base Rate'!E19*IF(Assumptions!$F$8="No Adjustment",1,IF(Assumptions!$F$8="Married",'Marital Status'!BP18,IF(Assumptions!$F$8="Single",'Marital Status'!CW18,"ERROR")))*IF(Assumptions!$F$10="No Adjustment",1,IF(Assumptions!$F$10="Preferred",'Pref-Std'!BP18,IF(Assumptions!$F$10="Standard",'Pref-Std'!CW18,"ERROR")))*IF(Assumptions!$F$12="No Adjustment",1,VLOOKUP($A19+E$4-1,'Valuation Margin'!$A$5:$C$13,3))</f>
        <v>0.67247318084389951</v>
      </c>
      <c r="F19" s="50">
        <f>(1-VLOOKUP($A19+F$4-1,'Projection Scale G2 - M'!$A$25:$B$150,2,FALSE))^Assumptions!$F$6*'Base Rate'!F19*IF(Assumptions!$F$8="No Adjustment",1,IF(Assumptions!$F$8="Married",'Marital Status'!BQ18,IF(Assumptions!$F$8="Single",'Marital Status'!CX18,"ERROR")))*IF(Assumptions!$F$10="No Adjustment",1,IF(Assumptions!$F$10="Preferred",'Pref-Std'!BQ18,IF(Assumptions!$F$10="Standard",'Pref-Std'!CX18,"ERROR")))*IF(Assumptions!$F$12="No Adjustment",1,VLOOKUP($A19+F$4-1,'Valuation Margin'!$A$5:$C$13,3))</f>
        <v>0.77385021020023259</v>
      </c>
      <c r="G19" s="49">
        <f>(1-VLOOKUP($A19+G$4-1,'Projection Scale G2 - M'!$A$25:$B$150,2,FALSE))^Assumptions!$F$6*'Base Rate'!G19*IF(Assumptions!$F$8="No Adjustment",1,IF(Assumptions!$F$8="Married",'Marital Status'!BR18,IF(Assumptions!$F$8="Single",'Marital Status'!CY18,"ERROR")))*IF(Assumptions!$F$10="No Adjustment",1,IF(Assumptions!$F$10="Preferred",'Pref-Std'!BR18,IF(Assumptions!$F$10="Standard",'Pref-Std'!CY18,"ERROR")))*IF(Assumptions!$F$12="No Adjustment",1,VLOOKUP($A19+G$4-1,'Valuation Margin'!$A$5:$C$13,3))</f>
        <v>0.88430480044810456</v>
      </c>
      <c r="H19" s="49">
        <f>(1-VLOOKUP($A19+H$4-1,'Projection Scale G2 - M'!$A$25:$B$150,2,FALSE))^Assumptions!$F$6*'Base Rate'!H19*IF(Assumptions!$F$8="No Adjustment",1,IF(Assumptions!$F$8="Married",'Marital Status'!BS18,IF(Assumptions!$F$8="Single",'Marital Status'!CZ18,"ERROR")))*IF(Assumptions!$F$10="No Adjustment",1,IF(Assumptions!$F$10="Preferred",'Pref-Std'!BS18,IF(Assumptions!$F$10="Standard",'Pref-Std'!CZ18,"ERROR")))*IF(Assumptions!$F$12="No Adjustment",1,VLOOKUP($A19+H$4-1,'Valuation Margin'!$A$5:$C$13,3))</f>
        <v>1.0061119300182169</v>
      </c>
      <c r="I19" s="49">
        <f>(1-VLOOKUP($A19+I$4-1,'Projection Scale G2 - M'!$A$25:$B$150,2,FALSE))^Assumptions!$F$6*'Base Rate'!I19*IF(Assumptions!$F$8="No Adjustment",1,IF(Assumptions!$F$8="Married",'Marital Status'!BT18,IF(Assumptions!$F$8="Single",'Marital Status'!DA18,"ERROR")))*IF(Assumptions!$F$10="No Adjustment",1,IF(Assumptions!$F$10="Preferred",'Pref-Std'!BT18,IF(Assumptions!$F$10="Standard",'Pref-Std'!DA18,"ERROR")))*IF(Assumptions!$F$12="No Adjustment",1,VLOOKUP($A19+I$4-1,'Valuation Margin'!$A$5:$C$13,3))</f>
        <v>1.1231656366850646</v>
      </c>
      <c r="J19" s="49">
        <f>(1-VLOOKUP($A19+J$4-1,'Projection Scale G2 - M'!$A$25:$B$150,2,FALSE))^Assumptions!$F$6*'Base Rate'!J19*IF(Assumptions!$F$8="No Adjustment",1,IF(Assumptions!$F$8="Married",'Marital Status'!BU18,IF(Assumptions!$F$8="Single",'Marital Status'!DB18,"ERROR")))*IF(Assumptions!$F$10="No Adjustment",1,IF(Assumptions!$F$10="Preferred",'Pref-Std'!BU18,IF(Assumptions!$F$10="Standard",'Pref-Std'!DB18,"ERROR")))*IF(Assumptions!$F$12="No Adjustment",1,VLOOKUP($A19+J$4-1,'Valuation Margin'!$A$5:$C$13,3))</f>
        <v>1.2704389516603136</v>
      </c>
      <c r="K19" s="50">
        <f>(1-VLOOKUP($A19+K$4-1,'Projection Scale G2 - M'!$A$25:$B$150,2,FALSE))^Assumptions!$F$6*'Base Rate'!K19*IF(Assumptions!$F$8="No Adjustment",1,IF(Assumptions!$F$8="Married",'Marital Status'!BV18,IF(Assumptions!$F$8="Single",'Marital Status'!DC18,"ERROR")))*IF(Assumptions!$F$10="No Adjustment",1,IF(Assumptions!$F$10="Preferred",'Pref-Std'!BV18,IF(Assumptions!$F$10="Standard",'Pref-Std'!DC18,"ERROR")))*IF(Assumptions!$F$12="No Adjustment",1,VLOOKUP($A19+K$4-1,'Valuation Margin'!$A$5:$C$13,3))</f>
        <v>1.422572972787556</v>
      </c>
      <c r="L19" s="49">
        <f>(1-VLOOKUP($A19+L$4-1,'Projection Scale G2 - M'!$A$25:$B$150,2,FALSE))^Assumptions!$F$6*'Base Rate'!L19*IF(Assumptions!$F$8="No Adjustment",1,IF(Assumptions!$F$8="Married",'Marital Status'!BW18,IF(Assumptions!$F$8="Single",'Marital Status'!DD18,"ERROR")))*IF(Assumptions!$F$10="No Adjustment",1,IF(Assumptions!$F$10="Preferred",'Pref-Std'!BW18,IF(Assumptions!$F$10="Standard",'Pref-Std'!DD18,"ERROR")))*IF(Assumptions!$F$12="No Adjustment",1,VLOOKUP($A19+L$4-1,'Valuation Margin'!$A$5:$C$13,3))</f>
        <v>1.6050706956034591</v>
      </c>
      <c r="M19" s="49">
        <f>(1-VLOOKUP($A19+M$4-1,'Projection Scale G2 - M'!$A$25:$B$150,2,FALSE))^Assumptions!$F$6*'Base Rate'!M19*IF(Assumptions!$F$8="No Adjustment",1,IF(Assumptions!$F$8="Married",'Marital Status'!BX18,IF(Assumptions!$F$8="Single",'Marital Status'!DE18,"ERROR")))*IF(Assumptions!$F$10="No Adjustment",1,IF(Assumptions!$F$10="Preferred",'Pref-Std'!BX18,IF(Assumptions!$F$10="Standard",'Pref-Std'!DE18,"ERROR")))*IF(Assumptions!$F$12="No Adjustment",1,VLOOKUP($A19+M$4-1,'Valuation Margin'!$A$5:$C$13,3))</f>
        <v>1.7904058633696089</v>
      </c>
      <c r="N19" s="49">
        <f>(1-VLOOKUP($A19+N$4-1,'Projection Scale G2 - M'!$A$25:$B$150,2,FALSE))^Assumptions!$F$6*'Base Rate'!N19*IF(Assumptions!$F$8="No Adjustment",1,IF(Assumptions!$F$8="Married",'Marital Status'!BY18,IF(Assumptions!$F$8="Single",'Marital Status'!DF18,"ERROR")))*IF(Assumptions!$F$10="No Adjustment",1,IF(Assumptions!$F$10="Preferred",'Pref-Std'!BY18,IF(Assumptions!$F$10="Standard",'Pref-Std'!DF18,"ERROR")))*IF(Assumptions!$F$12="No Adjustment",1,VLOOKUP($A19+N$4-1,'Valuation Margin'!$A$5:$C$13,3))</f>
        <v>2.0172966931508625</v>
      </c>
      <c r="O19" s="49">
        <f>(1-VLOOKUP($A19+O$4-1,'Projection Scale G2 - M'!$A$25:$B$150,2,FALSE))^Assumptions!$F$6*'Base Rate'!O19*IF(Assumptions!$F$8="No Adjustment",1,IF(Assumptions!$F$8="Married",'Marital Status'!BZ18,IF(Assumptions!$F$8="Single",'Marital Status'!DG18,"ERROR")))*IF(Assumptions!$F$10="No Adjustment",1,IF(Assumptions!$F$10="Preferred",'Pref-Std'!BZ18,IF(Assumptions!$F$10="Standard",'Pref-Std'!DG18,"ERROR")))*IF(Assumptions!$F$12="No Adjustment",1,VLOOKUP($A19+O$4-1,'Valuation Margin'!$A$5:$C$13,3))</f>
        <v>2.2378175511309739</v>
      </c>
      <c r="P19" s="50">
        <f>(1-VLOOKUP($A19+P$4-1,'Projection Scale G2 - M'!$A$25:$B$150,2,FALSE))^Assumptions!$F$6*'Base Rate'!P19*IF(Assumptions!$F$8="No Adjustment",1,IF(Assumptions!$F$8="Married",'Marital Status'!CA18,IF(Assumptions!$F$8="Single",'Marital Status'!DH18,"ERROR")))*IF(Assumptions!$F$10="No Adjustment",1,IF(Assumptions!$F$10="Preferred",'Pref-Std'!CA18,IF(Assumptions!$F$10="Standard",'Pref-Std'!DH18,"ERROR")))*IF(Assumptions!$F$12="No Adjustment",1,VLOOKUP($A19+P$4-1,'Valuation Margin'!$A$5:$C$13,3))</f>
        <v>2.5058893136760498</v>
      </c>
      <c r="Q19" s="49">
        <f>(1-VLOOKUP($A19+Q$4-1,'Projection Scale G2 - M'!$A$25:$B$150,2,FALSE))^Assumptions!$F$6*'Base Rate'!Q19*IF(Assumptions!$F$8="No Adjustment",1,IF(Assumptions!$F$8="Married",'Marital Status'!CB18,IF(Assumptions!$F$8="Single",'Marital Status'!DI18,"ERROR")))*IF(Assumptions!$F$10="No Adjustment",1,IF(Assumptions!$F$10="Preferred",'Pref-Std'!CB18,IF(Assumptions!$F$10="Standard",'Pref-Std'!DI18,"ERROR")))*IF(Assumptions!$F$12="No Adjustment",1,VLOOKUP($A19+Q$4-1,'Valuation Margin'!$A$5:$C$13,3))</f>
        <v>2.7689463159947305</v>
      </c>
      <c r="R19" s="49">
        <f>(1-VLOOKUP($A19+R$4-1,'Projection Scale G2 - M'!$A$25:$B$150,2,FALSE))^Assumptions!$F$6*'Base Rate'!R19*IF(Assumptions!$F$8="No Adjustment",1,IF(Assumptions!$F$8="Married",'Marital Status'!CC18,IF(Assumptions!$F$8="Single",'Marital Status'!DJ18,"ERROR")))*IF(Assumptions!$F$10="No Adjustment",1,IF(Assumptions!$F$10="Preferred",'Pref-Std'!CC18,IF(Assumptions!$F$10="Standard",'Pref-Std'!DJ18,"ERROR")))*IF(Assumptions!$F$12="No Adjustment",1,VLOOKUP($A19+R$4-1,'Valuation Margin'!$A$5:$C$13,3))</f>
        <v>3.1765861403715454</v>
      </c>
      <c r="S19" s="49">
        <f>(1-VLOOKUP($A19+S$4-1,'Projection Scale G2 - M'!$A$25:$B$150,2,FALSE))^Assumptions!$F$6*'Base Rate'!S19*IF(Assumptions!$F$8="No Adjustment",1,IF(Assumptions!$F$8="Married",'Marital Status'!CD18,IF(Assumptions!$F$8="Single",'Marital Status'!DK18,"ERROR")))*IF(Assumptions!$F$10="No Adjustment",1,IF(Assumptions!$F$10="Preferred",'Pref-Std'!CD18,IF(Assumptions!$F$10="Standard",'Pref-Std'!DK18,"ERROR")))*IF(Assumptions!$F$12="No Adjustment",1,VLOOKUP($A19+S$4-1,'Valuation Margin'!$A$5:$C$13,3))</f>
        <v>3.6299715522205709</v>
      </c>
      <c r="T19" s="49">
        <f>(1-VLOOKUP($A19+T$4-1,'Projection Scale G2 - M'!$A$25:$B$150,2,FALSE))^Assumptions!$F$6*'Base Rate'!T19*IF(Assumptions!$F$8="No Adjustment",1,IF(Assumptions!$F$8="Married",'Marital Status'!CE18,IF(Assumptions!$F$8="Single",'Marital Status'!DL18,"ERROR")))*IF(Assumptions!$F$10="No Adjustment",1,IF(Assumptions!$F$10="Preferred",'Pref-Std'!CE18,IF(Assumptions!$F$10="Standard",'Pref-Std'!DL18,"ERROR")))*IF(Assumptions!$F$12="No Adjustment",1,VLOOKUP($A19+T$4-1,'Valuation Margin'!$A$5:$C$13,3))</f>
        <v>4.1248479450821014</v>
      </c>
      <c r="U19" s="50">
        <f>(1-VLOOKUP($A19+U$4-1,'Projection Scale G2 - M'!$A$25:$B$150,2,FALSE))^Assumptions!$F$6*'Base Rate'!U19*IF(Assumptions!$F$8="No Adjustment",1,IF(Assumptions!$F$8="Married",'Marital Status'!CF18,IF(Assumptions!$F$8="Single",'Marital Status'!DM18,"ERROR")))*IF(Assumptions!$F$10="No Adjustment",1,IF(Assumptions!$F$10="Preferred",'Pref-Std'!CF18,IF(Assumptions!$F$10="Standard",'Pref-Std'!DM18,"ERROR")))*IF(Assumptions!$F$12="No Adjustment",1,VLOOKUP($A19+U$4-1,'Valuation Margin'!$A$5:$C$13,3))</f>
        <v>4.6705842688699084</v>
      </c>
      <c r="V19" s="49">
        <f>(1-VLOOKUP($A19+V$4-1,'Projection Scale G2 - M'!$A$25:$B$150,2,FALSE))^Assumptions!$F$6*'Base Rate'!V19*IF(Assumptions!$F$8="No Adjustment",1,IF(Assumptions!$F$8="Married",'Marital Status'!CG18,IF(Assumptions!$F$8="Single",'Marital Status'!DN18,"ERROR")))*IF(Assumptions!$F$10="No Adjustment",1,IF(Assumptions!$F$10="Preferred",'Pref-Std'!CG18,IF(Assumptions!$F$10="Standard",'Pref-Std'!DN18,"ERROR")))*IF(Assumptions!$F$12="No Adjustment",1,VLOOKUP($A19+V$4-1,'Valuation Margin'!$A$5:$C$13,3))</f>
        <v>5.2777422817778392</v>
      </c>
      <c r="W19" s="49">
        <f>(1-VLOOKUP($A19+W$4-1,'Projection Scale G2 - M'!$A$25:$B$150,2,FALSE))^Assumptions!$F$6*'Base Rate'!W19*IF(Assumptions!$F$8="No Adjustment",1,IF(Assumptions!$F$8="Married",'Marital Status'!CH18,IF(Assumptions!$F$8="Single",'Marital Status'!DO18,"ERROR")))*IF(Assumptions!$F$10="No Adjustment",1,IF(Assumptions!$F$10="Preferred",'Pref-Std'!CH18,IF(Assumptions!$F$10="Standard",'Pref-Std'!DO18,"ERROR")))*IF(Assumptions!$F$12="No Adjustment",1,VLOOKUP($A19+W$4-1,'Valuation Margin'!$A$5:$C$13,3))</f>
        <v>5.860758262039524</v>
      </c>
      <c r="X19" s="49">
        <f>(1-VLOOKUP($A19+X$4-1,'Projection Scale G2 - M'!$A$25:$B$150,2,FALSE))^Assumptions!$F$6*'Base Rate'!X19*IF(Assumptions!$F$8="No Adjustment",1,IF(Assumptions!$F$8="Married",'Marital Status'!CI18,IF(Assumptions!$F$8="Single",'Marital Status'!DP18,"ERROR")))*IF(Assumptions!$F$10="No Adjustment",1,IF(Assumptions!$F$10="Preferred",'Pref-Std'!CI18,IF(Assumptions!$F$10="Standard",'Pref-Std'!DP18,"ERROR")))*IF(Assumptions!$F$12="No Adjustment",1,VLOOKUP($A19+X$4-1,'Valuation Margin'!$A$5:$C$13,3))</f>
        <v>6.5294035216859623</v>
      </c>
      <c r="Y19" s="49">
        <f>(1-VLOOKUP($A19+Y$4-1,'Projection Scale G2 - M'!$A$25:$B$150,2,FALSE))^Assumptions!$F$6*'Base Rate'!Y19*IF(Assumptions!$F$8="No Adjustment",1,IF(Assumptions!$F$8="Married",'Marital Status'!CJ18,IF(Assumptions!$F$8="Single",'Marital Status'!DQ18,"ERROR")))*IF(Assumptions!$F$10="No Adjustment",1,IF(Assumptions!$F$10="Preferred",'Pref-Std'!CJ18,IF(Assumptions!$F$10="Standard",'Pref-Std'!DQ18,"ERROR")))*IF(Assumptions!$F$12="No Adjustment",1,VLOOKUP($A19+Y$4-1,'Valuation Margin'!$A$5:$C$13,3))</f>
        <v>7.3004868632021314</v>
      </c>
      <c r="Z19" s="50">
        <f>(1-VLOOKUP($A19+Z$4-1,'Projection Scale G2 - M'!$A$25:$B$150,2,FALSE))^Assumptions!$F$6*'Base Rate'!Z19*IF(Assumptions!$F$8="No Adjustment",1,IF(Assumptions!$F$8="Married",'Marital Status'!CK18,IF(Assumptions!$F$8="Single",'Marital Status'!DR18,"ERROR")))*IF(Assumptions!$F$10="No Adjustment",1,IF(Assumptions!$F$10="Preferred",'Pref-Std'!CK18,IF(Assumptions!$F$10="Standard",'Pref-Std'!DR18,"ERROR")))*IF(Assumptions!$F$12="No Adjustment",1,VLOOKUP($A19+Z$4-1,'Valuation Margin'!$A$5:$C$13,3))</f>
        <v>8.1989149992561927</v>
      </c>
      <c r="AA19" s="49">
        <f>(1-VLOOKUP($A19+AA$4-1,'Projection Scale G2 - M'!$A$25:$B$150,2,FALSE))^Assumptions!$F$6*'Base Rate'!AA19*IF(Assumptions!$F$8="No Adjustment",1,IF(Assumptions!$F$8="Married",'Marital Status'!CL18,IF(Assumptions!$F$8="Single",'Marital Status'!DS18,"ERROR")))*IF(Assumptions!$F$10="No Adjustment",1,IF(Assumptions!$F$10="Preferred",'Pref-Std'!CL18,IF(Assumptions!$F$10="Standard",'Pref-Std'!DS18,"ERROR")))*IF(Assumptions!$F$12="No Adjustment",1,VLOOKUP($A19+AA$4-1,'Valuation Margin'!$A$5:$C$13,3))</f>
        <v>9.2414993421965637</v>
      </c>
      <c r="AB19" s="49">
        <f>(1-VLOOKUP($A19+AB$4-1,'Projection Scale G2 - M'!$A$25:$B$150,2,FALSE))^Assumptions!$F$6*'Base Rate'!AB19*IF(Assumptions!$F$8="No Adjustment",1,IF(Assumptions!$F$8="Married",'Marital Status'!CM18,IF(Assumptions!$F$8="Single",'Marital Status'!DT18,"ERROR")))*IF(Assumptions!$F$10="No Adjustment",1,IF(Assumptions!$F$10="Preferred",'Pref-Std'!CM18,IF(Assumptions!$F$10="Standard",'Pref-Std'!DT18,"ERROR")))*IF(Assumptions!$F$12="No Adjustment",1,VLOOKUP($A19+AB$4-1,'Valuation Margin'!$A$5:$C$13,3))</f>
        <v>10.223560934767576</v>
      </c>
      <c r="AC19" s="49">
        <f>(1-VLOOKUP($A19+AC$4-1,'Projection Scale G2 - M'!$A$25:$B$150,2,FALSE))^Assumptions!$F$6*'Base Rate'!AC19*IF(Assumptions!$F$8="No Adjustment",1,IF(Assumptions!$F$8="Married",'Marital Status'!CN18,IF(Assumptions!$F$8="Single",'Marital Status'!DU18,"ERROR")))*IF(Assumptions!$F$10="No Adjustment",1,IF(Assumptions!$F$10="Preferred",'Pref-Std'!CN18,IF(Assumptions!$F$10="Standard",'Pref-Std'!DU18,"ERROR")))*IF(Assumptions!$F$12="No Adjustment",1,VLOOKUP($A19+AC$4-1,'Valuation Margin'!$A$5:$C$13,3))</f>
        <v>11.328799768006375</v>
      </c>
      <c r="AD19" s="49">
        <f>(1-VLOOKUP($A19+AD$4-1,'Projection Scale G2 - M'!$A$25:$B$150,2,FALSE))^Assumptions!$F$6*'Base Rate'!AD19*IF(Assumptions!$F$8="No Adjustment",1,IF(Assumptions!$F$8="Married",'Marital Status'!CO18,IF(Assumptions!$F$8="Single",'Marital Status'!DV18,"ERROR")))*IF(Assumptions!$F$10="No Adjustment",1,IF(Assumptions!$F$10="Preferred",'Pref-Std'!CO18,IF(Assumptions!$F$10="Standard",'Pref-Std'!DV18,"ERROR")))*IF(Assumptions!$F$12="No Adjustment",1,VLOOKUP($A19+AD$4-1,'Valuation Margin'!$A$5:$C$13,3))</f>
        <v>12.5637991605754</v>
      </c>
      <c r="AE19" s="50">
        <f>(1-VLOOKUP($A19+AE$4-1,'Projection Scale G2 - M'!$A$25:$B$150,2,FALSE))^Assumptions!$F$6*'Base Rate'!AE19*IF(Assumptions!$F$8="No Adjustment",1,IF(Assumptions!$F$8="Married",'Marital Status'!CP18,IF(Assumptions!$F$8="Single",'Marital Status'!DW18,"ERROR")))*IF(Assumptions!$F$10="No Adjustment",1,IF(Assumptions!$F$10="Preferred",'Pref-Std'!CP18,IF(Assumptions!$F$10="Standard",'Pref-Std'!DW18,"ERROR")))*IF(Assumptions!$F$12="No Adjustment",1,VLOOKUP($A19+AE$4-1,'Valuation Margin'!$A$5:$C$13,3))</f>
        <v>13.92576861823162</v>
      </c>
      <c r="AF19" s="50">
        <f>(1-VLOOKUP($AG19,'Projection Scale G2 - M'!$A$25:$B$150,2,FALSE))^Assumptions!$F$6*'Base Rate'!AF19*IF(Assumptions!$F$8="No Adjustment",1,IF(Assumptions!$F$8="Married",'Marital Status'!CQ18,IF(Assumptions!$F$8="Single",'Marital Status'!DX18,"ERROR")))*IF(Assumptions!$F$10="No Adjustment",1,IF(Assumptions!$F$10="Preferred",'Pref-Std'!CQ18,IF(Assumptions!$F$10="Standard",'Pref-Std'!DX18,"ERROR")))*IF(Assumptions!$F$12="No Adjustment",1,VLOOKUP($AG19,'Valuation Margin'!$A$5:$C$13,3))</f>
        <v>15.433558500520292</v>
      </c>
      <c r="AG19" s="11">
        <f t="shared" si="3"/>
        <v>74</v>
      </c>
      <c r="AI19" s="58">
        <v>1.2973999999999999E-2</v>
      </c>
      <c r="AJ19" s="59">
        <f t="shared" si="4"/>
        <v>1.1895759596516335</v>
      </c>
      <c r="AL19" s="11">
        <f t="shared" si="5"/>
        <v>44</v>
      </c>
      <c r="AM19" s="48">
        <f>(1-VLOOKUP($AL19+AM$4-1,'Projection Scale G2 - F'!$A$25:$B$150,2,FALSE))^Assumptions!$F$6*'Base Rate'!AL19*IF(Assumptions!$F$8="No Adjustment",1,IF(Assumptions!$F$8="Married",'Marital Status'!BM18,IF(Assumptions!$F$8="Single",'Marital Status'!CT18,"ERROR")))*IF(Assumptions!$F$10="No Adjustment",1,IF(Assumptions!$F$10="Preferred",'Pref-Std'!BM18,IF(Assumptions!$F$10="Standard",'Pref-Std'!CT18,"ERROR")))*IF(Assumptions!$F$12="No Adjustment",1,VLOOKUP($AL19+AM$4-1,'Valuation Margin'!$A$5:$D$13,4))</f>
        <v>0.23134268035318278</v>
      </c>
      <c r="AN19" s="49">
        <f>(1-VLOOKUP($AL19+AN$4-1,'Projection Scale G2 - F'!$A$25:$B$150,2,FALSE))^Assumptions!$F$6*'Base Rate'!AM19*IF(Assumptions!$F$8="No Adjustment",1,IF(Assumptions!$F$8="Married",'Marital Status'!BN18,IF(Assumptions!$F$8="Single",'Marital Status'!CU18,"ERROR")))*IF(Assumptions!$F$10="No Adjustment",1,IF(Assumptions!$F$10="Preferred",'Pref-Std'!BN18,IF(Assumptions!$F$10="Standard",'Pref-Std'!CU18,"ERROR")))*IF(Assumptions!$F$12="No Adjustment",1,VLOOKUP($AL19+AN$4-1,'Valuation Margin'!$A$5:$D$13,4))</f>
        <v>0.31129242930409828</v>
      </c>
      <c r="AO19" s="49">
        <f>(1-VLOOKUP($AL19+AO$4-1,'Projection Scale G2 - F'!$A$25:$B$150,2,FALSE))^Assumptions!$F$6*'Base Rate'!AN19*IF(Assumptions!$F$8="No Adjustment",1,IF(Assumptions!$F$8="Married",'Marital Status'!BO18,IF(Assumptions!$F$8="Single",'Marital Status'!CV18,"ERROR")))*IF(Assumptions!$F$10="No Adjustment",1,IF(Assumptions!$F$10="Preferred",'Pref-Std'!BO18,IF(Assumptions!$F$10="Standard",'Pref-Std'!CV18,"ERROR")))*IF(Assumptions!$F$12="No Adjustment",1,VLOOKUP($AL19+AO$4-1,'Valuation Margin'!$A$5:$D$13,4))</f>
        <v>0.38453035785567852</v>
      </c>
      <c r="AP19" s="49">
        <f>(1-VLOOKUP($AL19+AP$4-1,'Projection Scale G2 - F'!$A$25:$B$150,2,FALSE))^Assumptions!$F$6*'Base Rate'!AO19*IF(Assumptions!$F$8="No Adjustment",1,IF(Assumptions!$F$8="Married",'Marital Status'!BP18,IF(Assumptions!$F$8="Single",'Marital Status'!CW18,"ERROR")))*IF(Assumptions!$F$10="No Adjustment",1,IF(Assumptions!$F$10="Preferred",'Pref-Std'!BP18,IF(Assumptions!$F$10="Standard",'Pref-Std'!CW18,"ERROR")))*IF(Assumptions!$F$12="No Adjustment",1,VLOOKUP($AL19+AP$4-1,'Valuation Margin'!$A$5:$D$13,4))</f>
        <v>0.45761768520431995</v>
      </c>
      <c r="AQ19" s="50">
        <f>(1-VLOOKUP($AL19+AQ$4-1,'Projection Scale G2 - F'!$A$25:$B$150,2,FALSE))^Assumptions!$F$6*'Base Rate'!AP19*IF(Assumptions!$F$8="No Adjustment",1,IF(Assumptions!$F$8="Married",'Marital Status'!BQ18,IF(Assumptions!$F$8="Single",'Marital Status'!CX18,"ERROR")))*IF(Assumptions!$F$10="No Adjustment",1,IF(Assumptions!$F$10="Preferred",'Pref-Std'!BQ18,IF(Assumptions!$F$10="Standard",'Pref-Std'!CX18,"ERROR")))*IF(Assumptions!$F$12="No Adjustment",1,VLOOKUP($AL19+AQ$4-1,'Valuation Margin'!$A$5:$D$13,4))</f>
        <v>0.53832459955339074</v>
      </c>
      <c r="AR19" s="49">
        <f>(1-VLOOKUP($AL19+AR$4-1,'Projection Scale G2 - F'!$A$25:$B$150,2,FALSE))^Assumptions!$F$6*'Base Rate'!AQ19*IF(Assumptions!$F$8="No Adjustment",1,IF(Assumptions!$F$8="Married",'Marital Status'!BR18,IF(Assumptions!$F$8="Single",'Marital Status'!CY18,"ERROR")))*IF(Assumptions!$F$10="No Adjustment",1,IF(Assumptions!$F$10="Preferred",'Pref-Std'!BR18,IF(Assumptions!$F$10="Standard",'Pref-Std'!CY18,"ERROR")))*IF(Assumptions!$F$12="No Adjustment",1,VLOOKUP($AL19+AR$4-1,'Valuation Margin'!$A$5:$D$13,4))</f>
        <v>0.63396070801564908</v>
      </c>
      <c r="AS19" s="49">
        <f>(1-VLOOKUP($AL19+AS$4-1,'Projection Scale G2 - F'!$A$25:$B$150,2,FALSE))^Assumptions!$F$6*'Base Rate'!AR19*IF(Assumptions!$F$8="No Adjustment",1,IF(Assumptions!$F$8="Married",'Marital Status'!BS18,IF(Assumptions!$F$8="Single",'Marital Status'!CZ18,"ERROR")))*IF(Assumptions!$F$10="No Adjustment",1,IF(Assumptions!$F$10="Preferred",'Pref-Std'!BS18,IF(Assumptions!$F$10="Standard",'Pref-Std'!CZ18,"ERROR")))*IF(Assumptions!$F$12="No Adjustment",1,VLOOKUP($AL19+AS$4-1,'Valuation Margin'!$A$5:$D$13,4))</f>
        <v>0.73261419640989256</v>
      </c>
      <c r="AT19" s="49">
        <f>(1-VLOOKUP($AL19+AT$4-1,'Projection Scale G2 - F'!$A$25:$B$150,2,FALSE))^Assumptions!$F$6*'Base Rate'!AS19*IF(Assumptions!$F$8="No Adjustment",1,IF(Assumptions!$F$8="Married",'Marital Status'!BT18,IF(Assumptions!$F$8="Single",'Marital Status'!DA18,"ERROR")))*IF(Assumptions!$F$10="No Adjustment",1,IF(Assumptions!$F$10="Preferred",'Pref-Std'!BT18,IF(Assumptions!$F$10="Standard",'Pref-Std'!DA18,"ERROR")))*IF(Assumptions!$F$12="No Adjustment",1,VLOOKUP($AL19+AT$4-1,'Valuation Margin'!$A$5:$D$13,4))</f>
        <v>0.83931561838253621</v>
      </c>
      <c r="AU19" s="49">
        <f>(1-VLOOKUP($AL19+AU$4-1,'Projection Scale G2 - F'!$A$25:$B$150,2,FALSE))^Assumptions!$F$6*'Base Rate'!AT19*IF(Assumptions!$F$8="No Adjustment",1,IF(Assumptions!$F$8="Married",'Marital Status'!BU18,IF(Assumptions!$F$8="Single",'Marital Status'!DB18,"ERROR")))*IF(Assumptions!$F$10="No Adjustment",1,IF(Assumptions!$F$10="Preferred",'Pref-Std'!BU18,IF(Assumptions!$F$10="Standard",'Pref-Std'!DB18,"ERROR")))*IF(Assumptions!$F$12="No Adjustment",1,VLOOKUP($AL19+AU$4-1,'Valuation Margin'!$A$5:$D$13,4))</f>
        <v>0.92833961711734647</v>
      </c>
      <c r="AV19" s="50">
        <f>(1-VLOOKUP($AL19+AV$4-1,'Projection Scale G2 - F'!$A$25:$B$150,2,FALSE))^Assumptions!$F$6*'Base Rate'!AU19*IF(Assumptions!$F$8="No Adjustment",1,IF(Assumptions!$F$8="Married",'Marital Status'!BV18,IF(Assumptions!$F$8="Single",'Marital Status'!DC18,"ERROR")))*IF(Assumptions!$F$10="No Adjustment",1,IF(Assumptions!$F$10="Preferred",'Pref-Std'!BV18,IF(Assumptions!$F$10="Standard",'Pref-Std'!DC18,"ERROR")))*IF(Assumptions!$F$12="No Adjustment",1,VLOOKUP($AL19+AV$4-1,'Valuation Margin'!$A$5:$D$13,4))</f>
        <v>1.023529890854372</v>
      </c>
      <c r="AW19" s="49">
        <f>(1-VLOOKUP($AL19+AW$4-1,'Projection Scale G2 - F'!$A$25:$B$150,2,FALSE))^Assumptions!$F$6*'Base Rate'!AV19*IF(Assumptions!$F$8="No Adjustment",1,IF(Assumptions!$F$8="Married",'Marital Status'!BW18,IF(Assumptions!$F$8="Single",'Marital Status'!DD18,"ERROR")))*IF(Assumptions!$F$10="No Adjustment",1,IF(Assumptions!$F$10="Preferred",'Pref-Std'!BW18,IF(Assumptions!$F$10="Standard",'Pref-Std'!DD18,"ERROR")))*IF(Assumptions!$F$12="No Adjustment",1,VLOOKUP($AL19+AW$4-1,'Valuation Margin'!$A$5:$D$13,4))</f>
        <v>1.1149894344709463</v>
      </c>
      <c r="AX19" s="49">
        <f>(1-VLOOKUP($AL19+AX$4-1,'Projection Scale G2 - F'!$A$25:$B$150,2,FALSE))^Assumptions!$F$6*'Base Rate'!AW19*IF(Assumptions!$F$8="No Adjustment",1,IF(Assumptions!$F$8="Married",'Marital Status'!BX18,IF(Assumptions!$F$8="Single",'Marital Status'!DE18,"ERROR")))*IF(Assumptions!$F$10="No Adjustment",1,IF(Assumptions!$F$10="Preferred",'Pref-Std'!BX18,IF(Assumptions!$F$10="Standard",'Pref-Std'!DE18,"ERROR")))*IF(Assumptions!$F$12="No Adjustment",1,VLOOKUP($AL19+AX$4-1,'Valuation Margin'!$A$5:$D$13,4))</f>
        <v>1.1945992593221357</v>
      </c>
      <c r="AY19" s="49">
        <f>(1-VLOOKUP($AL19+AY$4-1,'Projection Scale G2 - F'!$A$25:$B$150,2,FALSE))^Assumptions!$F$6*'Base Rate'!AX19*IF(Assumptions!$F$8="No Adjustment",1,IF(Assumptions!$F$8="Married",'Marital Status'!BY18,IF(Assumptions!$F$8="Single",'Marital Status'!DF18,"ERROR")))*IF(Assumptions!$F$10="No Adjustment",1,IF(Assumptions!$F$10="Preferred",'Pref-Std'!BY18,IF(Assumptions!$F$10="Standard",'Pref-Std'!DF18,"ERROR")))*IF(Assumptions!$F$12="No Adjustment",1,VLOOKUP($AL19+AY$4-1,'Valuation Margin'!$A$5:$D$13,4))</f>
        <v>1.3116741372305687</v>
      </c>
      <c r="AZ19" s="49">
        <f>(1-VLOOKUP($AL19+AZ$4-1,'Projection Scale G2 - F'!$A$25:$B$150,2,FALSE))^Assumptions!$F$6*'Base Rate'!AY19*IF(Assumptions!$F$8="No Adjustment",1,IF(Assumptions!$F$8="Married",'Marital Status'!BZ18,IF(Assumptions!$F$8="Single",'Marital Status'!DG18,"ERROR")))*IF(Assumptions!$F$10="No Adjustment",1,IF(Assumptions!$F$10="Preferred",'Pref-Std'!BZ18,IF(Assumptions!$F$10="Standard",'Pref-Std'!DG18,"ERROR")))*IF(Assumptions!$F$12="No Adjustment",1,VLOOKUP($AL19+AZ$4-1,'Valuation Margin'!$A$5:$D$13,4))</f>
        <v>1.4436136858519659</v>
      </c>
      <c r="BA19" s="50">
        <f>(1-VLOOKUP($AL19+BA$4-1,'Projection Scale G2 - F'!$A$25:$B$150,2,FALSE))^Assumptions!$F$6*'Base Rate'!AZ19*IF(Assumptions!$F$8="No Adjustment",1,IF(Assumptions!$F$8="Married",'Marital Status'!CA18,IF(Assumptions!$F$8="Single",'Marital Status'!DH18,"ERROR")))*IF(Assumptions!$F$10="No Adjustment",1,IF(Assumptions!$F$10="Preferred",'Pref-Std'!CA18,IF(Assumptions!$F$10="Standard",'Pref-Std'!DH18,"ERROR")))*IF(Assumptions!$F$12="No Adjustment",1,VLOOKUP($AL19+BA$4-1,'Valuation Margin'!$A$5:$D$13,4))</f>
        <v>1.6098593105315799</v>
      </c>
      <c r="BB19" s="49">
        <f>(1-VLOOKUP($AL19+BB$4-1,'Projection Scale G2 - F'!$A$25:$B$150,2,FALSE))^Assumptions!$F$6*'Base Rate'!BA19*IF(Assumptions!$F$8="No Adjustment",1,IF(Assumptions!$F$8="Married",'Marital Status'!CB18,IF(Assumptions!$F$8="Single",'Marital Status'!DI18,"ERROR")))*IF(Assumptions!$F$10="No Adjustment",1,IF(Assumptions!$F$10="Preferred",'Pref-Std'!CB18,IF(Assumptions!$F$10="Standard",'Pref-Std'!DI18,"ERROR")))*IF(Assumptions!$F$12="No Adjustment",1,VLOOKUP($AL19+BB$4-1,'Valuation Margin'!$A$5:$D$13,4))</f>
        <v>1.7860665637739028</v>
      </c>
      <c r="BC19" s="49">
        <f>(1-VLOOKUP($AL19+BC$4-1,'Projection Scale G2 - F'!$A$25:$B$150,2,FALSE))^Assumptions!$F$6*'Base Rate'!BB19*IF(Assumptions!$F$8="No Adjustment",1,IF(Assumptions!$F$8="Married",'Marital Status'!CC18,IF(Assumptions!$F$8="Single",'Marital Status'!DJ18,"ERROR")))*IF(Assumptions!$F$10="No Adjustment",1,IF(Assumptions!$F$10="Preferred",'Pref-Std'!CC18,IF(Assumptions!$F$10="Standard",'Pref-Std'!DJ18,"ERROR")))*IF(Assumptions!$F$12="No Adjustment",1,VLOOKUP($AL19+BC$4-1,'Valuation Margin'!$A$5:$D$13,4))</f>
        <v>2.0548706176539522</v>
      </c>
      <c r="BD19" s="49">
        <f>(1-VLOOKUP($AL19+BD$4-1,'Projection Scale G2 - F'!$A$25:$B$150,2,FALSE))^Assumptions!$F$6*'Base Rate'!BC19*IF(Assumptions!$F$8="No Adjustment",1,IF(Assumptions!$F$8="Married",'Marital Status'!CD18,IF(Assumptions!$F$8="Single",'Marital Status'!DK18,"ERROR")))*IF(Assumptions!$F$10="No Adjustment",1,IF(Assumptions!$F$10="Preferred",'Pref-Std'!CD18,IF(Assumptions!$F$10="Standard",'Pref-Std'!DK18,"ERROR")))*IF(Assumptions!$F$12="No Adjustment",1,VLOOKUP($AL19+BD$4-1,'Valuation Margin'!$A$5:$D$13,4))</f>
        <v>2.3752421145613858</v>
      </c>
      <c r="BE19" s="49">
        <f>(1-VLOOKUP($AL19+BE$4-1,'Projection Scale G2 - F'!$A$25:$B$150,2,FALSE))^Assumptions!$F$6*'Base Rate'!BD19*IF(Assumptions!$F$8="No Adjustment",1,IF(Assumptions!$F$8="Married",'Marital Status'!CE18,IF(Assumptions!$F$8="Single",'Marital Status'!DL18,"ERROR")))*IF(Assumptions!$F$10="No Adjustment",1,IF(Assumptions!$F$10="Preferred",'Pref-Std'!CE18,IF(Assumptions!$F$10="Standard",'Pref-Std'!DL18,"ERROR")))*IF(Assumptions!$F$12="No Adjustment",1,VLOOKUP($AL19+BE$4-1,'Valuation Margin'!$A$5:$D$13,4))</f>
        <v>2.7302942775329715</v>
      </c>
      <c r="BF19" s="50">
        <f>(1-VLOOKUP($AL19+BF$4-1,'Projection Scale G2 - F'!$A$25:$B$150,2,FALSE))^Assumptions!$F$6*'Base Rate'!BE19*IF(Assumptions!$F$8="No Adjustment",1,IF(Assumptions!$F$8="Married",'Marital Status'!CF18,IF(Assumptions!$F$8="Single",'Marital Status'!DM18,"ERROR")))*IF(Assumptions!$F$10="No Adjustment",1,IF(Assumptions!$F$10="Preferred",'Pref-Std'!CF18,IF(Assumptions!$F$10="Standard",'Pref-Std'!DM18,"ERROR")))*IF(Assumptions!$F$12="No Adjustment",1,VLOOKUP($AL19+BF$4-1,'Valuation Margin'!$A$5:$D$13,4))</f>
        <v>3.1444922536966975</v>
      </c>
      <c r="BG19" s="49">
        <f>(1-VLOOKUP($AL19+BG$4-1,'Projection Scale G2 - F'!$A$25:$B$150,2,FALSE))^Assumptions!$F$6*'Base Rate'!BF19*IF(Assumptions!$F$8="No Adjustment",1,IF(Assumptions!$F$8="Married",'Marital Status'!CG18,IF(Assumptions!$F$8="Single",'Marital Status'!DN18,"ERROR")))*IF(Assumptions!$F$10="No Adjustment",1,IF(Assumptions!$F$10="Preferred",'Pref-Std'!CG18,IF(Assumptions!$F$10="Standard",'Pref-Std'!DN18,"ERROR")))*IF(Assumptions!$F$12="No Adjustment",1,VLOOKUP($AL19+BG$4-1,'Valuation Margin'!$A$5:$D$13,4))</f>
        <v>3.6148070551577391</v>
      </c>
      <c r="BH19" s="49">
        <f>(1-VLOOKUP($AL19+BH$4-1,'Projection Scale G2 - F'!$A$25:$B$150,2,FALSE))^Assumptions!$F$6*'Base Rate'!BG19*IF(Assumptions!$F$8="No Adjustment",1,IF(Assumptions!$F$8="Married",'Marital Status'!CH18,IF(Assumptions!$F$8="Single",'Marital Status'!DO18,"ERROR")))*IF(Assumptions!$F$10="No Adjustment",1,IF(Assumptions!$F$10="Preferred",'Pref-Std'!CH18,IF(Assumptions!$F$10="Standard",'Pref-Std'!DO18,"ERROR")))*IF(Assumptions!$F$12="No Adjustment",1,VLOOKUP($AL19+BH$4-1,'Valuation Margin'!$A$5:$D$13,4))</f>
        <v>4.0715780406599862</v>
      </c>
      <c r="BI19" s="49">
        <f>(1-VLOOKUP($AL19+BI$4-1,'Projection Scale G2 - F'!$A$25:$B$150,2,FALSE))^Assumptions!$F$6*'Base Rate'!BH19*IF(Assumptions!$F$8="No Adjustment",1,IF(Assumptions!$F$8="Married",'Marital Status'!CI18,IF(Assumptions!$F$8="Single",'Marital Status'!DP18,"ERROR")))*IF(Assumptions!$F$10="No Adjustment",1,IF(Assumptions!$F$10="Preferred",'Pref-Std'!CI18,IF(Assumptions!$F$10="Standard",'Pref-Std'!DP18,"ERROR")))*IF(Assumptions!$F$12="No Adjustment",1,VLOOKUP($AL19+BI$4-1,'Valuation Margin'!$A$5:$D$13,4))</f>
        <v>4.5671566846725185</v>
      </c>
      <c r="BJ19" s="49">
        <f>(1-VLOOKUP($AL19+BJ$4-1,'Projection Scale G2 - F'!$A$25:$B$150,2,FALSE))^Assumptions!$F$6*'Base Rate'!BI19*IF(Assumptions!$F$8="No Adjustment",1,IF(Assumptions!$F$8="Married",'Marital Status'!CJ18,IF(Assumptions!$F$8="Single",'Marital Status'!DQ18,"ERROR")))*IF(Assumptions!$F$10="No Adjustment",1,IF(Assumptions!$F$10="Preferred",'Pref-Std'!CJ18,IF(Assumptions!$F$10="Standard",'Pref-Std'!DQ18,"ERROR")))*IF(Assumptions!$F$12="No Adjustment",1,VLOOKUP($AL19+BJ$4-1,'Valuation Margin'!$A$5:$D$13,4))</f>
        <v>5.1173684673871405</v>
      </c>
      <c r="BK19" s="50">
        <f>(1-VLOOKUP($AL19+BK$4-1,'Projection Scale G2 - F'!$A$25:$B$150,2,FALSE))^Assumptions!$F$6*'Base Rate'!BJ19*IF(Assumptions!$F$8="No Adjustment",1,IF(Assumptions!$F$8="Married",'Marital Status'!CK18,IF(Assumptions!$F$8="Single",'Marital Status'!DR18,"ERROR")))*IF(Assumptions!$F$10="No Adjustment",1,IF(Assumptions!$F$10="Preferred",'Pref-Std'!CK18,IF(Assumptions!$F$10="Standard",'Pref-Std'!DR18,"ERROR")))*IF(Assumptions!$F$12="No Adjustment",1,VLOOKUP($AL19+BK$4-1,'Valuation Margin'!$A$5:$D$13,4))</f>
        <v>5.7055265518794283</v>
      </c>
      <c r="BL19" s="49">
        <f>(1-VLOOKUP($AL19+BL$4-1,'Projection Scale G2 - F'!$A$25:$B$150,2,FALSE))^Assumptions!$F$6*'Base Rate'!BK19*IF(Assumptions!$F$8="No Adjustment",1,IF(Assumptions!$F$8="Married",'Marital Status'!CL18,IF(Assumptions!$F$8="Single",'Marital Status'!DS18,"ERROR")))*IF(Assumptions!$F$10="No Adjustment",1,IF(Assumptions!$F$10="Preferred",'Pref-Std'!CL18,IF(Assumptions!$F$10="Standard",'Pref-Std'!DS18,"ERROR")))*IF(Assumptions!$F$12="No Adjustment",1,VLOOKUP($AL19+BL$4-1,'Valuation Margin'!$A$5:$D$13,4))</f>
        <v>6.3471370483199108</v>
      </c>
      <c r="BM19" s="49">
        <f>(1-VLOOKUP($AL19+BM$4-1,'Projection Scale G2 - F'!$A$25:$B$150,2,FALSE))^Assumptions!$F$6*'Base Rate'!BL19*IF(Assumptions!$F$8="No Adjustment",1,IF(Assumptions!$F$8="Married",'Marital Status'!CM18,IF(Assumptions!$F$8="Single",'Marital Status'!DT18,"ERROR")))*IF(Assumptions!$F$10="No Adjustment",1,IF(Assumptions!$F$10="Preferred",'Pref-Std'!CM18,IF(Assumptions!$F$10="Standard",'Pref-Std'!DT18,"ERROR")))*IF(Assumptions!$F$12="No Adjustment",1,VLOOKUP($AL19+BM$4-1,'Valuation Margin'!$A$5:$D$13,4))</f>
        <v>6.936057505115385</v>
      </c>
      <c r="BN19" s="49">
        <f>(1-VLOOKUP($AL19+BN$4-1,'Projection Scale G2 - F'!$A$25:$B$150,2,FALSE))^Assumptions!$F$6*'Base Rate'!BM19*IF(Assumptions!$F$8="No Adjustment",1,IF(Assumptions!$F$8="Married",'Marital Status'!CN18,IF(Assumptions!$F$8="Single",'Marital Status'!DU18,"ERROR")))*IF(Assumptions!$F$10="No Adjustment",1,IF(Assumptions!$F$10="Preferred",'Pref-Std'!CN18,IF(Assumptions!$F$10="Standard",'Pref-Std'!DU18,"ERROR")))*IF(Assumptions!$F$12="No Adjustment",1,VLOOKUP($AL19+BN$4-1,'Valuation Margin'!$A$5:$D$13,4))</f>
        <v>7.592452794730117</v>
      </c>
      <c r="BO19" s="49">
        <f>(1-VLOOKUP($AL19+BO$4-1,'Projection Scale G2 - F'!$A$25:$B$150,2,FALSE))^Assumptions!$F$6*'Base Rate'!BN19*IF(Assumptions!$F$8="No Adjustment",1,IF(Assumptions!$F$8="Married",'Marital Status'!CO18,IF(Assumptions!$F$8="Single",'Marital Status'!DV18,"ERROR")))*IF(Assumptions!$F$10="No Adjustment",1,IF(Assumptions!$F$10="Preferred",'Pref-Std'!CO18,IF(Assumptions!$F$10="Standard",'Pref-Std'!DV18,"ERROR")))*IF(Assumptions!$F$12="No Adjustment",1,VLOOKUP($AL19+BO$4-1,'Valuation Margin'!$A$5:$D$13,4))</f>
        <v>8.3192341683550719</v>
      </c>
      <c r="BP19" s="50">
        <f>(1-VLOOKUP($AL19+BP$4-1,'Projection Scale G2 - F'!$A$25:$B$150,2,FALSE))^Assumptions!$F$6*'Base Rate'!BO19*IF(Assumptions!$F$8="No Adjustment",1,IF(Assumptions!$F$8="Married",'Marital Status'!CP18,IF(Assumptions!$F$8="Single",'Marital Status'!DW18,"ERROR")))*IF(Assumptions!$F$10="No Adjustment",1,IF(Assumptions!$F$10="Preferred",'Pref-Std'!CP18,IF(Assumptions!$F$10="Standard",'Pref-Std'!DW18,"ERROR")))*IF(Assumptions!$F$12="No Adjustment",1,VLOOKUP($AL19+BP$4-1,'Valuation Margin'!$A$5:$D$13,4))</f>
        <v>9.1184492910061401</v>
      </c>
      <c r="BQ19" s="50">
        <f>(1-VLOOKUP($BR19,'Projection Scale G2 - F'!$A$25:$B$150,2,FALSE))^Assumptions!$F$6*'Base Rate'!BP19*IF(Assumptions!$F$8="No Adjustment",1,IF(Assumptions!$F$8="Married",'Marital Status'!CQ18,IF(Assumptions!$F$8="Single",'Marital Status'!DX18,"ERROR")))*IF(Assumptions!$F$10="No Adjustment",1,IF(Assumptions!$F$10="Preferred",'Pref-Std'!CQ18,IF(Assumptions!$F$10="Standard",'Pref-Std'!DX18,"ERROR")))*IF(Assumptions!$F$12="No Adjustment",1,VLOOKUP($BR19,'Valuation Margin'!$A$5:$D$13,4))</f>
        <v>10.014616348025667</v>
      </c>
      <c r="BR19" s="11">
        <f t="shared" si="6"/>
        <v>74</v>
      </c>
      <c r="BT19" s="58">
        <v>1.686E-2</v>
      </c>
      <c r="BU19" s="59">
        <f t="shared" si="7"/>
        <v>0.59398673475834329</v>
      </c>
      <c r="BV19" s="59">
        <f t="shared" si="8"/>
        <v>0.79053117897312908</v>
      </c>
      <c r="BW19" s="57">
        <f t="shared" si="9"/>
        <v>0.32999999999999996</v>
      </c>
    </row>
    <row r="20" spans="1:75" x14ac:dyDescent="0.3">
      <c r="A20" s="6">
        <f t="shared" si="2"/>
        <v>45</v>
      </c>
      <c r="B20" s="44">
        <f>(1-VLOOKUP($A20+B$4-1,'Projection Scale G2 - M'!$A$25:$B$150,2,FALSE))^Assumptions!$F$6*'Base Rate'!B20*IF(Assumptions!$F$8="No Adjustment",1,IF(Assumptions!$F$8="Married",'Marital Status'!BM19,IF(Assumptions!$F$8="Single",'Marital Status'!CT19,"ERROR")))*IF(Assumptions!$F$10="No Adjustment",1,IF(Assumptions!$F$10="Preferred",'Pref-Std'!BM19,IF(Assumptions!$F$10="Standard",'Pref-Std'!CT19,"ERROR")))*IF(Assumptions!$F$12="No Adjustment",1,VLOOKUP($A20+B$4-1,'Valuation Margin'!$A$5:$C$13,3))</f>
        <v>0.36164502766018086</v>
      </c>
      <c r="C20" s="45">
        <f>(1-VLOOKUP($A20+C$4-1,'Projection Scale G2 - M'!$A$25:$B$150,2,FALSE))^Assumptions!$F$6*'Base Rate'!C20*IF(Assumptions!$F$8="No Adjustment",1,IF(Assumptions!$F$8="Married",'Marital Status'!BN19,IF(Assumptions!$F$8="Single",'Marital Status'!CU19,"ERROR")))*IF(Assumptions!$F$10="No Adjustment",1,IF(Assumptions!$F$10="Preferred",'Pref-Std'!BN19,IF(Assumptions!$F$10="Standard",'Pref-Std'!CU19,"ERROR")))*IF(Assumptions!$F$12="No Adjustment",1,VLOOKUP($A20+C$4-1,'Valuation Margin'!$A$5:$C$13,3))</f>
        <v>0.49039468731028046</v>
      </c>
      <c r="D20" s="45">
        <f>(1-VLOOKUP($A20+D$4-1,'Projection Scale G2 - M'!$A$25:$B$150,2,FALSE))^Assumptions!$F$6*'Base Rate'!D20*IF(Assumptions!$F$8="No Adjustment",1,IF(Assumptions!$F$8="Married",'Marital Status'!BO19,IF(Assumptions!$F$8="Single",'Marital Status'!CV19,"ERROR")))*IF(Assumptions!$F$10="No Adjustment",1,IF(Assumptions!$F$10="Preferred",'Pref-Std'!BO19,IF(Assumptions!$F$10="Standard",'Pref-Std'!CV19,"ERROR")))*IF(Assumptions!$F$12="No Adjustment",1,VLOOKUP($A20+D$4-1,'Valuation Margin'!$A$5:$C$13,3))</f>
        <v>0.60390706481748191</v>
      </c>
      <c r="E20" s="45">
        <f>(1-VLOOKUP($A20+E$4-1,'Projection Scale G2 - M'!$A$25:$B$150,2,FALSE))^Assumptions!$F$6*'Base Rate'!E20*IF(Assumptions!$F$8="No Adjustment",1,IF(Assumptions!$F$8="Married",'Marital Status'!BP19,IF(Assumptions!$F$8="Single",'Marital Status'!CW19,"ERROR")))*IF(Assumptions!$F$10="No Adjustment",1,IF(Assumptions!$F$10="Preferred",'Pref-Std'!BP19,IF(Assumptions!$F$10="Standard",'Pref-Std'!CW19,"ERROR")))*IF(Assumptions!$F$12="No Adjustment",1,VLOOKUP($A20+E$4-1,'Valuation Margin'!$A$5:$C$13,3))</f>
        <v>0.71114708095627499</v>
      </c>
      <c r="F20" s="46">
        <f>(1-VLOOKUP($A20+F$4-1,'Projection Scale G2 - M'!$A$25:$B$150,2,FALSE))^Assumptions!$F$6*'Base Rate'!F20*IF(Assumptions!$F$8="No Adjustment",1,IF(Assumptions!$F$8="Married",'Marital Status'!BQ19,IF(Assumptions!$F$8="Single",'Marital Status'!CX19,"ERROR")))*IF(Assumptions!$F$10="No Adjustment",1,IF(Assumptions!$F$10="Preferred",'Pref-Std'!BQ19,IF(Assumptions!$F$10="Standard",'Pref-Std'!CX19,"ERROR")))*IF(Assumptions!$F$12="No Adjustment",1,VLOOKUP($A20+F$4-1,'Valuation Margin'!$A$5:$C$13,3))</f>
        <v>0.8247387221409167</v>
      </c>
      <c r="G20" s="45">
        <f>(1-VLOOKUP($A20+G$4-1,'Projection Scale G2 - M'!$A$25:$B$150,2,FALSE))^Assumptions!$F$6*'Base Rate'!G20*IF(Assumptions!$F$8="No Adjustment",1,IF(Assumptions!$F$8="Married",'Marital Status'!BR19,IF(Assumptions!$F$8="Single",'Marital Status'!CY19,"ERROR")))*IF(Assumptions!$F$10="No Adjustment",1,IF(Assumptions!$F$10="Preferred",'Pref-Std'!BR19,IF(Assumptions!$F$10="Standard",'Pref-Std'!CY19,"ERROR")))*IF(Assumptions!$F$12="No Adjustment",1,VLOOKUP($A20+G$4-1,'Valuation Margin'!$A$5:$C$13,3))</f>
        <v>0.94807324342770782</v>
      </c>
      <c r="H20" s="45">
        <f>(1-VLOOKUP($A20+H$4-1,'Projection Scale G2 - M'!$A$25:$B$150,2,FALSE))^Assumptions!$F$6*'Base Rate'!H20*IF(Assumptions!$F$8="No Adjustment",1,IF(Assumptions!$F$8="Married",'Marital Status'!BS19,IF(Assumptions!$F$8="Single",'Marital Status'!CZ19,"ERROR")))*IF(Assumptions!$F$10="No Adjustment",1,IF(Assumptions!$F$10="Preferred",'Pref-Std'!BS19,IF(Assumptions!$F$10="Standard",'Pref-Std'!CZ19,"ERROR")))*IF(Assumptions!$F$12="No Adjustment",1,VLOOKUP($A20+H$4-1,'Valuation Margin'!$A$5:$C$13,3))</f>
        <v>1.0664992768804684</v>
      </c>
      <c r="I20" s="45">
        <f>(1-VLOOKUP($A20+I$4-1,'Projection Scale G2 - M'!$A$25:$B$150,2,FALSE))^Assumptions!$F$6*'Base Rate'!I20*IF(Assumptions!$F$8="No Adjustment",1,IF(Assumptions!$F$8="Married",'Marital Status'!BT19,IF(Assumptions!$F$8="Single",'Marital Status'!DA19,"ERROR")))*IF(Assumptions!$F$10="No Adjustment",1,IF(Assumptions!$F$10="Preferred",'Pref-Std'!BT19,IF(Assumptions!$F$10="Standard",'Pref-Std'!DA19,"ERROR")))*IF(Assumptions!$F$12="No Adjustment",1,VLOOKUP($A20+I$4-1,'Valuation Margin'!$A$5:$C$13,3))</f>
        <v>1.2134967324028227</v>
      </c>
      <c r="J20" s="45">
        <f>(1-VLOOKUP($A20+J$4-1,'Projection Scale G2 - M'!$A$25:$B$150,2,FALSE))^Assumptions!$F$6*'Base Rate'!J20*IF(Assumptions!$F$8="No Adjustment",1,IF(Assumptions!$F$8="Married",'Marital Status'!BU19,IF(Assumptions!$F$8="Single",'Marital Status'!DB19,"ERROR")))*IF(Assumptions!$F$10="No Adjustment",1,IF(Assumptions!$F$10="Preferred",'Pref-Std'!BU19,IF(Assumptions!$F$10="Standard",'Pref-Std'!DB19,"ERROR")))*IF(Assumptions!$F$12="No Adjustment",1,VLOOKUP($A20+J$4-1,'Valuation Margin'!$A$5:$C$13,3))</f>
        <v>1.3652427274751129</v>
      </c>
      <c r="K20" s="46">
        <f>(1-VLOOKUP($A20+K$4-1,'Projection Scale G2 - M'!$A$25:$B$150,2,FALSE))^Assumptions!$F$6*'Base Rate'!K20*IF(Assumptions!$F$8="No Adjustment",1,IF(Assumptions!$F$8="Married",'Marital Status'!BV19,IF(Assumptions!$F$8="Single",'Marital Status'!DC19,"ERROR")))*IF(Assumptions!$F$10="No Adjustment",1,IF(Assumptions!$F$10="Preferred",'Pref-Std'!BV19,IF(Assumptions!$F$10="Standard",'Pref-Std'!DC19,"ERROR")))*IF(Assumptions!$F$12="No Adjustment",1,VLOOKUP($A20+K$4-1,'Valuation Margin'!$A$5:$C$13,3))</f>
        <v>1.5463524229850973</v>
      </c>
      <c r="L20" s="45">
        <f>(1-VLOOKUP($A20+L$4-1,'Projection Scale G2 - M'!$A$25:$B$150,2,FALSE))^Assumptions!$F$6*'Base Rate'!L20*IF(Assumptions!$F$8="No Adjustment",1,IF(Assumptions!$F$8="Married",'Marital Status'!BW19,IF(Assumptions!$F$8="Single",'Marital Status'!DD19,"ERROR")))*IF(Assumptions!$F$10="No Adjustment",1,IF(Assumptions!$F$10="Preferred",'Pref-Std'!BW19,IF(Assumptions!$F$10="Standard",'Pref-Std'!DD19,"ERROR")))*IF(Assumptions!$F$12="No Adjustment",1,VLOOKUP($A20+L$4-1,'Valuation Margin'!$A$5:$C$13,3))</f>
        <v>1.7304885909069685</v>
      </c>
      <c r="M20" s="45">
        <f>(1-VLOOKUP($A20+M$4-1,'Projection Scale G2 - M'!$A$25:$B$150,2,FALSE))^Assumptions!$F$6*'Base Rate'!M20*IF(Assumptions!$F$8="No Adjustment",1,IF(Assumptions!$F$8="Married",'Marital Status'!BX19,IF(Assumptions!$F$8="Single",'Marital Status'!DE19,"ERROR")))*IF(Assumptions!$F$10="No Adjustment",1,IF(Assumptions!$F$10="Preferred",'Pref-Std'!BX19,IF(Assumptions!$F$10="Standard",'Pref-Std'!DE19,"ERROR")))*IF(Assumptions!$F$12="No Adjustment",1,VLOOKUP($A20+M$4-1,'Valuation Margin'!$A$5:$C$13,3))</f>
        <v>1.9551450882578107</v>
      </c>
      <c r="N20" s="45">
        <f>(1-VLOOKUP($A20+N$4-1,'Projection Scale G2 - M'!$A$25:$B$150,2,FALSE))^Assumptions!$F$6*'Base Rate'!N20*IF(Assumptions!$F$8="No Adjustment",1,IF(Assumptions!$F$8="Married",'Marital Status'!BY19,IF(Assumptions!$F$8="Single",'Marital Status'!DF19,"ERROR")))*IF(Assumptions!$F$10="No Adjustment",1,IF(Assumptions!$F$10="Preferred",'Pref-Std'!BY19,IF(Assumptions!$F$10="Standard",'Pref-Std'!DF19,"ERROR")))*IF(Assumptions!$F$12="No Adjustment",1,VLOOKUP($A20+N$4-1,'Valuation Margin'!$A$5:$C$13,3))</f>
        <v>2.1740064829097046</v>
      </c>
      <c r="O20" s="45">
        <f>(1-VLOOKUP($A20+O$4-1,'Projection Scale G2 - M'!$A$25:$B$150,2,FALSE))^Assumptions!$F$6*'Base Rate'!O20*IF(Assumptions!$F$8="No Adjustment",1,IF(Assumptions!$F$8="Married",'Marital Status'!BZ19,IF(Assumptions!$F$8="Single",'Marital Status'!DG19,"ERROR")))*IF(Assumptions!$F$10="No Adjustment",1,IF(Assumptions!$F$10="Preferred",'Pref-Std'!BZ19,IF(Assumptions!$F$10="Standard",'Pref-Std'!DG19,"ERROR")))*IF(Assumptions!$F$12="No Adjustment",1,VLOOKUP($A20+O$4-1,'Valuation Margin'!$A$5:$C$13,3))</f>
        <v>2.4394580405540935</v>
      </c>
      <c r="P20" s="46">
        <f>(1-VLOOKUP($A20+P$4-1,'Projection Scale G2 - M'!$A$25:$B$150,2,FALSE))^Assumptions!$F$6*'Base Rate'!P20*IF(Assumptions!$F$8="No Adjustment",1,IF(Assumptions!$F$8="Married",'Marital Status'!CA19,IF(Assumptions!$F$8="Single",'Marital Status'!DH19,"ERROR")))*IF(Assumptions!$F$10="No Adjustment",1,IF(Assumptions!$F$10="Preferred",'Pref-Std'!CA19,IF(Assumptions!$F$10="Standard",'Pref-Std'!DH19,"ERROR")))*IF(Assumptions!$F$12="No Adjustment",1,VLOOKUP($A20+P$4-1,'Valuation Margin'!$A$5:$C$13,3))</f>
        <v>2.7004400280382952</v>
      </c>
      <c r="Q20" s="45">
        <f>(1-VLOOKUP($A20+Q$4-1,'Projection Scale G2 - M'!$A$25:$B$150,2,FALSE))^Assumptions!$F$6*'Base Rate'!Q20*IF(Assumptions!$F$8="No Adjustment",1,IF(Assumptions!$F$8="Married",'Marital Status'!CB19,IF(Assumptions!$F$8="Single",'Marital Status'!DI19,"ERROR")))*IF(Assumptions!$F$10="No Adjustment",1,IF(Assumptions!$F$10="Preferred",'Pref-Std'!CB19,IF(Assumptions!$F$10="Standard",'Pref-Std'!DI19,"ERROR")))*IF(Assumptions!$F$12="No Adjustment",1,VLOOKUP($A20+Q$4-1,'Valuation Margin'!$A$5:$C$13,3))</f>
        <v>3.0273137253754925</v>
      </c>
      <c r="R20" s="45">
        <f>(1-VLOOKUP($A20+R$4-1,'Projection Scale G2 - M'!$A$25:$B$150,2,FALSE))^Assumptions!$F$6*'Base Rate'!R20*IF(Assumptions!$F$8="No Adjustment",1,IF(Assumptions!$F$8="Married",'Marital Status'!CC19,IF(Assumptions!$F$8="Single",'Marital Status'!DJ19,"ERROR")))*IF(Assumptions!$F$10="No Adjustment",1,IF(Assumptions!$F$10="Preferred",'Pref-Std'!CC19,IF(Assumptions!$F$10="Standard",'Pref-Std'!DJ19,"ERROR")))*IF(Assumptions!$F$12="No Adjustment",1,VLOOKUP($A20+R$4-1,'Valuation Margin'!$A$5:$C$13,3))</f>
        <v>3.4664573816248785</v>
      </c>
      <c r="S20" s="45">
        <f>(1-VLOOKUP($A20+S$4-1,'Projection Scale G2 - M'!$A$25:$B$150,2,FALSE))^Assumptions!$F$6*'Base Rate'!S20*IF(Assumptions!$F$8="No Adjustment",1,IF(Assumptions!$F$8="Married",'Marital Status'!CD19,IF(Assumptions!$F$8="Single",'Marital Status'!DK19,"ERROR")))*IF(Assumptions!$F$10="No Adjustment",1,IF(Assumptions!$F$10="Preferred",'Pref-Std'!CD19,IF(Assumptions!$F$10="Standard",'Pref-Std'!DK19,"ERROR")))*IF(Assumptions!$F$12="No Adjustment",1,VLOOKUP($A20+S$4-1,'Valuation Margin'!$A$5:$C$13,3))</f>
        <v>3.9464131646625771</v>
      </c>
      <c r="T20" s="45">
        <f>(1-VLOOKUP($A20+T$4-1,'Projection Scale G2 - M'!$A$25:$B$150,2,FALSE))^Assumptions!$F$6*'Base Rate'!T20*IF(Assumptions!$F$8="No Adjustment",1,IF(Assumptions!$F$8="Married",'Marital Status'!CE19,IF(Assumptions!$F$8="Single",'Marital Status'!DL19,"ERROR")))*IF(Assumptions!$F$10="No Adjustment",1,IF(Assumptions!$F$10="Preferred",'Pref-Std'!CE19,IF(Assumptions!$F$10="Standard",'Pref-Std'!DL19,"ERROR")))*IF(Assumptions!$F$12="No Adjustment",1,VLOOKUP($A20+T$4-1,'Valuation Margin'!$A$5:$C$13,3))</f>
        <v>4.4762457832764921</v>
      </c>
      <c r="U20" s="46">
        <f>(1-VLOOKUP($A20+U$4-1,'Projection Scale G2 - M'!$A$25:$B$150,2,FALSE))^Assumptions!$F$6*'Base Rate'!U20*IF(Assumptions!$F$8="No Adjustment",1,IF(Assumptions!$F$8="Married",'Marital Status'!CF19,IF(Assumptions!$F$8="Single",'Marital Status'!DM19,"ERROR")))*IF(Assumptions!$F$10="No Adjustment",1,IF(Assumptions!$F$10="Preferred",'Pref-Std'!CF19,IF(Assumptions!$F$10="Standard",'Pref-Std'!DM19,"ERROR")))*IF(Assumptions!$F$12="No Adjustment",1,VLOOKUP($A20+U$4-1,'Valuation Margin'!$A$5:$C$13,3))</f>
        <v>5.0662116218295683</v>
      </c>
      <c r="V20" s="45">
        <f>(1-VLOOKUP($A20+V$4-1,'Projection Scale G2 - M'!$A$25:$B$150,2,FALSE))^Assumptions!$F$6*'Base Rate'!V20*IF(Assumptions!$F$8="No Adjustment",1,IF(Assumptions!$F$8="Married",'Marital Status'!CG19,IF(Assumptions!$F$8="Single",'Marital Status'!DN19,"ERROR")))*IF(Assumptions!$F$10="No Adjustment",1,IF(Assumptions!$F$10="Preferred",'Pref-Std'!CG19,IF(Assumptions!$F$10="Standard",'Pref-Std'!DN19,"ERROR")))*IF(Assumptions!$F$12="No Adjustment",1,VLOOKUP($A20+V$4-1,'Valuation Margin'!$A$5:$C$13,3))</f>
        <v>5.7584037829735655</v>
      </c>
      <c r="W20" s="45">
        <f>(1-VLOOKUP($A20+W$4-1,'Projection Scale G2 - M'!$A$25:$B$150,2,FALSE))^Assumptions!$F$6*'Base Rate'!W20*IF(Assumptions!$F$8="No Adjustment",1,IF(Assumptions!$F$8="Married",'Marital Status'!CH19,IF(Assumptions!$F$8="Single",'Marital Status'!DO19,"ERROR")))*IF(Assumptions!$F$10="No Adjustment",1,IF(Assumptions!$F$10="Preferred",'Pref-Std'!CH19,IF(Assumptions!$F$10="Standard",'Pref-Std'!DO19,"ERROR")))*IF(Assumptions!$F$12="No Adjustment",1,VLOOKUP($A20+W$4-1,'Valuation Margin'!$A$5:$C$13,3))</f>
        <v>6.4273681239532872</v>
      </c>
      <c r="X20" s="45">
        <f>(1-VLOOKUP($A20+X$4-1,'Projection Scale G2 - M'!$A$25:$B$150,2,FALSE))^Assumptions!$F$6*'Base Rate'!X20*IF(Assumptions!$F$8="No Adjustment",1,IF(Assumptions!$F$8="Married",'Marital Status'!CI19,IF(Assumptions!$F$8="Single",'Marital Status'!DP19,"ERROR")))*IF(Assumptions!$F$10="No Adjustment",1,IF(Assumptions!$F$10="Preferred",'Pref-Std'!CI19,IF(Assumptions!$F$10="Standard",'Pref-Std'!DP19,"ERROR")))*IF(Assumptions!$F$12="No Adjustment",1,VLOOKUP($A20+X$4-1,'Valuation Margin'!$A$5:$C$13,3))</f>
        <v>7.1993612784759256</v>
      </c>
      <c r="Y20" s="45">
        <f>(1-VLOOKUP($A20+Y$4-1,'Projection Scale G2 - M'!$A$25:$B$150,2,FALSE))^Assumptions!$F$6*'Base Rate'!Y20*IF(Assumptions!$F$8="No Adjustment",1,IF(Assumptions!$F$8="Married",'Marital Status'!CJ19,IF(Assumptions!$F$8="Single",'Marital Status'!DQ19,"ERROR")))*IF(Assumptions!$F$10="No Adjustment",1,IF(Assumptions!$F$10="Preferred",'Pref-Std'!CJ19,IF(Assumptions!$F$10="Standard",'Pref-Std'!DQ19,"ERROR")))*IF(Assumptions!$F$12="No Adjustment",1,VLOOKUP($A20+Y$4-1,'Valuation Margin'!$A$5:$C$13,3))</f>
        <v>8.0994744441016007</v>
      </c>
      <c r="Z20" s="46">
        <f>(1-VLOOKUP($A20+Z$4-1,'Projection Scale G2 - M'!$A$25:$B$150,2,FALSE))^Assumptions!$F$6*'Base Rate'!Z20*IF(Assumptions!$F$8="No Adjustment",1,IF(Assumptions!$F$8="Married",'Marital Status'!CK19,IF(Assumptions!$F$8="Single",'Marital Status'!DR19,"ERROR")))*IF(Assumptions!$F$10="No Adjustment",1,IF(Assumptions!$F$10="Preferred",'Pref-Std'!CK19,IF(Assumptions!$F$10="Standard",'Pref-Std'!DR19,"ERROR")))*IF(Assumptions!$F$12="No Adjustment",1,VLOOKUP($A20+Z$4-1,'Valuation Margin'!$A$5:$C$13,3))</f>
        <v>9.1449478497030423</v>
      </c>
      <c r="AA20" s="45">
        <f>(1-VLOOKUP($A20+AA$4-1,'Projection Scale G2 - M'!$A$25:$B$150,2,FALSE))^Assumptions!$F$6*'Base Rate'!AA20*IF(Assumptions!$F$8="No Adjustment",1,IF(Assumptions!$F$8="Married",'Marital Status'!CL19,IF(Assumptions!$F$8="Single",'Marital Status'!DS19,"ERROR")))*IF(Assumptions!$F$10="No Adjustment",1,IF(Assumptions!$F$10="Preferred",'Pref-Std'!CL19,IF(Assumptions!$F$10="Standard",'Pref-Std'!DS19,"ERROR")))*IF(Assumptions!$F$12="No Adjustment",1,VLOOKUP($A20+AA$4-1,'Valuation Margin'!$A$5:$C$13,3))</f>
        <v>10.336257500782494</v>
      </c>
      <c r="AB20" s="45">
        <f>(1-VLOOKUP($A20+AB$4-1,'Projection Scale G2 - M'!$A$25:$B$150,2,FALSE))^Assumptions!$F$6*'Base Rate'!AB20*IF(Assumptions!$F$8="No Adjustment",1,IF(Assumptions!$F$8="Married",'Marital Status'!CM19,IF(Assumptions!$F$8="Single",'Marital Status'!DT19,"ERROR")))*IF(Assumptions!$F$10="No Adjustment",1,IF(Assumptions!$F$10="Preferred",'Pref-Std'!CM19,IF(Assumptions!$F$10="Standard",'Pref-Std'!DT19,"ERROR")))*IF(Assumptions!$F$12="No Adjustment",1,VLOOKUP($A20+AB$4-1,'Valuation Margin'!$A$5:$C$13,3))</f>
        <v>11.46799485955915</v>
      </c>
      <c r="AC20" s="45">
        <f>(1-VLOOKUP($A20+AC$4-1,'Projection Scale G2 - M'!$A$25:$B$150,2,FALSE))^Assumptions!$F$6*'Base Rate'!AC20*IF(Assumptions!$F$8="No Adjustment",1,IF(Assumptions!$F$8="Married",'Marital Status'!CN19,IF(Assumptions!$F$8="Single",'Marital Status'!DU19,"ERROR")))*IF(Assumptions!$F$10="No Adjustment",1,IF(Assumptions!$F$10="Preferred",'Pref-Std'!CN19,IF(Assumptions!$F$10="Standard",'Pref-Std'!DU19,"ERROR")))*IF(Assumptions!$F$12="No Adjustment",1,VLOOKUP($A20+AC$4-1,'Valuation Margin'!$A$5:$C$13,3))</f>
        <v>12.733973373666036</v>
      </c>
      <c r="AD20" s="45">
        <f>(1-VLOOKUP($A20+AD$4-1,'Projection Scale G2 - M'!$A$25:$B$150,2,FALSE))^Assumptions!$F$6*'Base Rate'!AD20*IF(Assumptions!$F$8="No Adjustment",1,IF(Assumptions!$F$8="Married",'Marital Status'!CO19,IF(Assumptions!$F$8="Single",'Marital Status'!DV19,"ERROR")))*IF(Assumptions!$F$10="No Adjustment",1,IF(Assumptions!$F$10="Preferred",'Pref-Std'!CO19,IF(Assumptions!$F$10="Standard",'Pref-Std'!DV19,"ERROR")))*IF(Assumptions!$F$12="No Adjustment",1,VLOOKUP($A20+AD$4-1,'Valuation Margin'!$A$5:$C$13,3))</f>
        <v>14.131917971735717</v>
      </c>
      <c r="AE20" s="46">
        <f>(1-VLOOKUP($A20+AE$4-1,'Projection Scale G2 - M'!$A$25:$B$150,2,FALSE))^Assumptions!$F$6*'Base Rate'!AE20*IF(Assumptions!$F$8="No Adjustment",1,IF(Assumptions!$F$8="Married",'Marital Status'!CP19,IF(Assumptions!$F$8="Single",'Marital Status'!DW19,"ERROR")))*IF(Assumptions!$F$10="No Adjustment",1,IF(Assumptions!$F$10="Preferred",'Pref-Std'!CP19,IF(Assumptions!$F$10="Standard",'Pref-Std'!DW19,"ERROR")))*IF(Assumptions!$F$12="No Adjustment",1,VLOOKUP($A20+AE$4-1,'Valuation Margin'!$A$5:$C$13,3))</f>
        <v>15.681558660041771</v>
      </c>
      <c r="AF20" s="46">
        <f>(1-VLOOKUP($AG20,'Projection Scale G2 - M'!$A$25:$B$150,2,FALSE))^Assumptions!$F$6*'Base Rate'!AF20*IF(Assumptions!$F$8="No Adjustment",1,IF(Assumptions!$F$8="Married",'Marital Status'!CQ19,IF(Assumptions!$F$8="Single",'Marital Status'!DX19,"ERROR")))*IF(Assumptions!$F$10="No Adjustment",1,IF(Assumptions!$F$10="Preferred",'Pref-Std'!CQ19,IF(Assumptions!$F$10="Standard",'Pref-Std'!DX19,"ERROR")))*IF(Assumptions!$F$12="No Adjustment",1,VLOOKUP($AG20,'Valuation Margin'!$A$5:$C$13,3))</f>
        <v>17.384665155400882</v>
      </c>
      <c r="AG20" s="6">
        <f t="shared" si="3"/>
        <v>75</v>
      </c>
      <c r="AI20" s="58">
        <v>1.4282E-2</v>
      </c>
      <c r="AJ20" s="59">
        <f t="shared" si="4"/>
        <v>1.2172430440695197</v>
      </c>
      <c r="AL20" s="6">
        <f t="shared" si="5"/>
        <v>45</v>
      </c>
      <c r="AM20" s="44">
        <f>(1-VLOOKUP($AL20+AM$4-1,'Projection Scale G2 - F'!$A$25:$B$150,2,FALSE))^Assumptions!$F$6*'Base Rate'!AL20*IF(Assumptions!$F$8="No Adjustment",1,IF(Assumptions!$F$8="Married",'Marital Status'!BM19,IF(Assumptions!$F$8="Single",'Marital Status'!CT19,"ERROR")))*IF(Assumptions!$F$10="No Adjustment",1,IF(Assumptions!$F$10="Preferred",'Pref-Std'!BM19,IF(Assumptions!$F$10="Standard",'Pref-Std'!CT19,"ERROR")))*IF(Assumptions!$F$12="No Adjustment",1,VLOOKUP($AL20+AM$4-1,'Valuation Margin'!$A$5:$D$13,4))</f>
        <v>0.23488844546528739</v>
      </c>
      <c r="AN20" s="45">
        <f>(1-VLOOKUP($AL20+AN$4-1,'Projection Scale G2 - F'!$A$25:$B$150,2,FALSE))^Assumptions!$F$6*'Base Rate'!AM20*IF(Assumptions!$F$8="No Adjustment",1,IF(Assumptions!$F$8="Married",'Marital Status'!BN19,IF(Assumptions!$F$8="Single",'Marital Status'!CU19,"ERROR")))*IF(Assumptions!$F$10="No Adjustment",1,IF(Assumptions!$F$10="Preferred",'Pref-Std'!BN19,IF(Assumptions!$F$10="Standard",'Pref-Std'!CU19,"ERROR")))*IF(Assumptions!$F$12="No Adjustment",1,VLOOKUP($AL20+AN$4-1,'Valuation Margin'!$A$5:$D$13,4))</f>
        <v>0.32276265625952322</v>
      </c>
      <c r="AO20" s="45">
        <f>(1-VLOOKUP($AL20+AO$4-1,'Projection Scale G2 - F'!$A$25:$B$150,2,FALSE))^Assumptions!$F$6*'Base Rate'!AN20*IF(Assumptions!$F$8="No Adjustment",1,IF(Assumptions!$F$8="Married",'Marital Status'!BO19,IF(Assumptions!$F$8="Single",'Marital Status'!CV19,"ERROR")))*IF(Assumptions!$F$10="No Adjustment",1,IF(Assumptions!$F$10="Preferred",'Pref-Std'!BO19,IF(Assumptions!$F$10="Standard",'Pref-Std'!CV19,"ERROR")))*IF(Assumptions!$F$12="No Adjustment",1,VLOOKUP($AL20+AO$4-1,'Valuation Margin'!$A$5:$D$13,4))</f>
        <v>0.40310206240899982</v>
      </c>
      <c r="AP20" s="45">
        <f>(1-VLOOKUP($AL20+AP$4-1,'Projection Scale G2 - F'!$A$25:$B$150,2,FALSE))^Assumptions!$F$6*'Base Rate'!AO20*IF(Assumptions!$F$8="No Adjustment",1,IF(Assumptions!$F$8="Married",'Marital Status'!BP19,IF(Assumptions!$F$8="Single",'Marital Status'!CW19,"ERROR")))*IF(Assumptions!$F$10="No Adjustment",1,IF(Assumptions!$F$10="Preferred",'Pref-Std'!BP19,IF(Assumptions!$F$10="Standard",'Pref-Std'!CW19,"ERROR")))*IF(Assumptions!$F$12="No Adjustment",1,VLOOKUP($AL20+AP$4-1,'Valuation Margin'!$A$5:$D$13,4))</f>
        <v>0.48682247771894865</v>
      </c>
      <c r="AQ20" s="46">
        <f>(1-VLOOKUP($AL20+AQ$4-1,'Projection Scale G2 - F'!$A$25:$B$150,2,FALSE))^Assumptions!$F$6*'Base Rate'!AP20*IF(Assumptions!$F$8="No Adjustment",1,IF(Assumptions!$F$8="Married",'Marital Status'!BQ19,IF(Assumptions!$F$8="Single",'Marital Status'!CX19,"ERROR")))*IF(Assumptions!$F$10="No Adjustment",1,IF(Assumptions!$F$10="Preferred",'Pref-Std'!BQ19,IF(Assumptions!$F$10="Standard",'Pref-Std'!CX19,"ERROR")))*IF(Assumptions!$F$12="No Adjustment",1,VLOOKUP($AL20+AQ$4-1,'Valuation Margin'!$A$5:$D$13,4))</f>
        <v>0.58302507370068046</v>
      </c>
      <c r="AR20" s="45">
        <f>(1-VLOOKUP($AL20+AR$4-1,'Projection Scale G2 - F'!$A$25:$B$150,2,FALSE))^Assumptions!$F$6*'Base Rate'!AQ20*IF(Assumptions!$F$8="No Adjustment",1,IF(Assumptions!$F$8="Married",'Marital Status'!BR19,IF(Assumptions!$F$8="Single",'Marital Status'!CY19,"ERROR")))*IF(Assumptions!$F$10="No Adjustment",1,IF(Assumptions!$F$10="Preferred",'Pref-Std'!BR19,IF(Assumptions!$F$10="Standard",'Pref-Std'!CY19,"ERROR")))*IF(Assumptions!$F$12="No Adjustment",1,VLOOKUP($AL20+AR$4-1,'Valuation Margin'!$A$5:$D$13,4))</f>
        <v>0.68181434425762433</v>
      </c>
      <c r="AS20" s="45">
        <f>(1-VLOOKUP($AL20+AS$4-1,'Projection Scale G2 - F'!$A$25:$B$150,2,FALSE))^Assumptions!$F$6*'Base Rate'!AR20*IF(Assumptions!$F$8="No Adjustment",1,IF(Assumptions!$F$8="Married",'Marital Status'!BS19,IF(Assumptions!$F$8="Single",'Marital Status'!CZ19,"ERROR")))*IF(Assumptions!$F$10="No Adjustment",1,IF(Assumptions!$F$10="Preferred",'Pref-Std'!BS19,IF(Assumptions!$F$10="Standard",'Pref-Std'!CZ19,"ERROR")))*IF(Assumptions!$F$12="No Adjustment",1,VLOOKUP($AL20+AS$4-1,'Valuation Margin'!$A$5:$D$13,4))</f>
        <v>0.78811882738382921</v>
      </c>
      <c r="AT20" s="45">
        <f>(1-VLOOKUP($AL20+AT$4-1,'Projection Scale G2 - F'!$A$25:$B$150,2,FALSE))^Assumptions!$F$6*'Base Rate'!AS20*IF(Assumptions!$F$8="No Adjustment",1,IF(Assumptions!$F$8="Married",'Marital Status'!BT19,IF(Assumptions!$F$8="Single",'Marital Status'!DA19,"ERROR")))*IF(Assumptions!$F$10="No Adjustment",1,IF(Assumptions!$F$10="Preferred",'Pref-Std'!BT19,IF(Assumptions!$F$10="Standard",'Pref-Std'!DA19,"ERROR")))*IF(Assumptions!$F$12="No Adjustment",1,VLOOKUP($AL20+AT$4-1,'Valuation Margin'!$A$5:$D$13,4))</f>
        <v>0.87781989721772247</v>
      </c>
      <c r="AU20" s="45">
        <f>(1-VLOOKUP($AL20+AU$4-1,'Projection Scale G2 - F'!$A$25:$B$150,2,FALSE))^Assumptions!$F$6*'Base Rate'!AT20*IF(Assumptions!$F$8="No Adjustment",1,IF(Assumptions!$F$8="Married",'Marital Status'!BU19,IF(Assumptions!$F$8="Single",'Marital Status'!DB19,"ERROR")))*IF(Assumptions!$F$10="No Adjustment",1,IF(Assumptions!$F$10="Preferred",'Pref-Std'!BU19,IF(Assumptions!$F$10="Standard",'Pref-Std'!DB19,"ERROR")))*IF(Assumptions!$F$12="No Adjustment",1,VLOOKUP($AL20+AU$4-1,'Valuation Margin'!$A$5:$D$13,4))</f>
        <v>0.97330214378351287</v>
      </c>
      <c r="AV20" s="46">
        <f>(1-VLOOKUP($AL20+AV$4-1,'Projection Scale G2 - F'!$A$25:$B$150,2,FALSE))^Assumptions!$F$6*'Base Rate'!AU20*IF(Assumptions!$F$8="No Adjustment",1,IF(Assumptions!$F$8="Married",'Marital Status'!BV19,IF(Assumptions!$F$8="Single",'Marital Status'!DC19,"ERROR")))*IF(Assumptions!$F$10="No Adjustment",1,IF(Assumptions!$F$10="Preferred",'Pref-Std'!BV19,IF(Assumptions!$F$10="Standard",'Pref-Std'!DC19,"ERROR")))*IF(Assumptions!$F$12="No Adjustment",1,VLOOKUP($AL20+AV$4-1,'Valuation Margin'!$A$5:$D$13,4))</f>
        <v>1.065233660280692</v>
      </c>
      <c r="AW20" s="45">
        <f>(1-VLOOKUP($AL20+AW$4-1,'Projection Scale G2 - F'!$A$25:$B$150,2,FALSE))^Assumptions!$F$6*'Base Rate'!AV20*IF(Assumptions!$F$8="No Adjustment",1,IF(Assumptions!$F$8="Married",'Marital Status'!BW19,IF(Assumptions!$F$8="Single",'Marital Status'!DD19,"ERROR")))*IF(Assumptions!$F$10="No Adjustment",1,IF(Assumptions!$F$10="Preferred",'Pref-Std'!BW19,IF(Assumptions!$F$10="Standard",'Pref-Std'!DD19,"ERROR")))*IF(Assumptions!$F$12="No Adjustment",1,VLOOKUP($AL20+AW$4-1,'Valuation Margin'!$A$5:$D$13,4))</f>
        <v>1.1457979052801812</v>
      </c>
      <c r="AX20" s="45">
        <f>(1-VLOOKUP($AL20+AX$4-1,'Projection Scale G2 - F'!$A$25:$B$150,2,FALSE))^Assumptions!$F$6*'Base Rate'!AW20*IF(Assumptions!$F$8="No Adjustment",1,IF(Assumptions!$F$8="Married",'Marital Status'!BX19,IF(Assumptions!$F$8="Single",'Marital Status'!DE19,"ERROR")))*IF(Assumptions!$F$10="No Adjustment",1,IF(Assumptions!$F$10="Preferred",'Pref-Std'!BX19,IF(Assumptions!$F$10="Standard",'Pref-Std'!DE19,"ERROR")))*IF(Assumptions!$F$12="No Adjustment",1,VLOOKUP($AL20+AX$4-1,'Valuation Margin'!$A$5:$D$13,4))</f>
        <v>1.2623532100214747</v>
      </c>
      <c r="AY20" s="45">
        <f>(1-VLOOKUP($AL20+AY$4-1,'Projection Scale G2 - F'!$A$25:$B$150,2,FALSE))^Assumptions!$F$6*'Base Rate'!AX20*IF(Assumptions!$F$8="No Adjustment",1,IF(Assumptions!$F$8="Married",'Marital Status'!BY19,IF(Assumptions!$F$8="Single",'Marital Status'!DF19,"ERROR")))*IF(Assumptions!$F$10="No Adjustment",1,IF(Assumptions!$F$10="Preferred",'Pref-Std'!BY19,IF(Assumptions!$F$10="Standard",'Pref-Std'!DF19,"ERROR")))*IF(Assumptions!$F$12="No Adjustment",1,VLOOKUP($AL20+AY$4-1,'Valuation Margin'!$A$5:$D$13,4))</f>
        <v>1.3934269616866752</v>
      </c>
      <c r="AZ20" s="45">
        <f>(1-VLOOKUP($AL20+AZ$4-1,'Projection Scale G2 - F'!$A$25:$B$150,2,FALSE))^Assumptions!$F$6*'Base Rate'!AY20*IF(Assumptions!$F$8="No Adjustment",1,IF(Assumptions!$F$8="Married",'Marital Status'!BZ19,IF(Assumptions!$F$8="Single",'Marital Status'!DG19,"ERROR")))*IF(Assumptions!$F$10="No Adjustment",1,IF(Assumptions!$F$10="Preferred",'Pref-Std'!BZ19,IF(Assumptions!$F$10="Standard",'Pref-Std'!DG19,"ERROR")))*IF(Assumptions!$F$12="No Adjustment",1,VLOOKUP($AL20+AZ$4-1,'Valuation Margin'!$A$5:$D$13,4))</f>
        <v>1.5579239368447646</v>
      </c>
      <c r="BA20" s="46">
        <f>(1-VLOOKUP($AL20+BA$4-1,'Projection Scale G2 - F'!$A$25:$B$150,2,FALSE))^Assumptions!$F$6*'Base Rate'!AZ20*IF(Assumptions!$F$8="No Adjustment",1,IF(Assumptions!$F$8="Married",'Marital Status'!CA19,IF(Assumptions!$F$8="Single",'Marital Status'!DH19,"ERROR")))*IF(Assumptions!$F$10="No Adjustment",1,IF(Assumptions!$F$10="Preferred",'Pref-Std'!CA19,IF(Assumptions!$F$10="Standard",'Pref-Std'!DH19,"ERROR")))*IF(Assumptions!$F$12="No Adjustment",1,VLOOKUP($AL20+BA$4-1,'Valuation Margin'!$A$5:$D$13,4))</f>
        <v>1.7324315329694404</v>
      </c>
      <c r="BB20" s="45">
        <f>(1-VLOOKUP($AL20+BB$4-1,'Projection Scale G2 - F'!$A$25:$B$150,2,FALSE))^Assumptions!$F$6*'Base Rate'!BA20*IF(Assumptions!$F$8="No Adjustment",1,IF(Assumptions!$F$8="Married",'Marital Status'!CB19,IF(Assumptions!$F$8="Single",'Marital Status'!DI19,"ERROR")))*IF(Assumptions!$F$10="No Adjustment",1,IF(Assumptions!$F$10="Preferred",'Pref-Std'!CB19,IF(Assumptions!$F$10="Standard",'Pref-Std'!DI19,"ERROR")))*IF(Assumptions!$F$12="No Adjustment",1,VLOOKUP($AL20+BB$4-1,'Valuation Margin'!$A$5:$D$13,4))</f>
        <v>1.9485685912481185</v>
      </c>
      <c r="BC20" s="45">
        <f>(1-VLOOKUP($AL20+BC$4-1,'Projection Scale G2 - F'!$A$25:$B$150,2,FALSE))^Assumptions!$F$6*'Base Rate'!BB20*IF(Assumptions!$F$8="No Adjustment",1,IF(Assumptions!$F$8="Married",'Marital Status'!CC19,IF(Assumptions!$F$8="Single",'Marital Status'!DJ19,"ERROR")))*IF(Assumptions!$F$10="No Adjustment",1,IF(Assumptions!$F$10="Preferred",'Pref-Std'!CC19,IF(Assumptions!$F$10="Standard",'Pref-Std'!DJ19,"ERROR")))*IF(Assumptions!$F$12="No Adjustment",1,VLOOKUP($AL20+BC$4-1,'Valuation Margin'!$A$5:$D$13,4))</f>
        <v>2.2579142198676823</v>
      </c>
      <c r="BD20" s="45">
        <f>(1-VLOOKUP($AL20+BD$4-1,'Projection Scale G2 - F'!$A$25:$B$150,2,FALSE))^Assumptions!$F$6*'Base Rate'!BC20*IF(Assumptions!$F$8="No Adjustment",1,IF(Assumptions!$F$8="Married",'Marital Status'!CD19,IF(Assumptions!$F$8="Single",'Marital Status'!DK19,"ERROR")))*IF(Assumptions!$F$10="No Adjustment",1,IF(Assumptions!$F$10="Preferred",'Pref-Std'!CD19,IF(Assumptions!$F$10="Standard",'Pref-Std'!DK19,"ERROR")))*IF(Assumptions!$F$12="No Adjustment",1,VLOOKUP($AL20+BD$4-1,'Valuation Margin'!$A$5:$D$13,4))</f>
        <v>2.6013073978287578</v>
      </c>
      <c r="BE20" s="45">
        <f>(1-VLOOKUP($AL20+BE$4-1,'Projection Scale G2 - F'!$A$25:$B$150,2,FALSE))^Assumptions!$F$6*'Base Rate'!BD20*IF(Assumptions!$F$8="No Adjustment",1,IF(Assumptions!$F$8="Married",'Marital Status'!CE19,IF(Assumptions!$F$8="Single",'Marital Status'!DL19,"ERROR")))*IF(Assumptions!$F$10="No Adjustment",1,IF(Assumptions!$F$10="Preferred",'Pref-Std'!CE19,IF(Assumptions!$F$10="Standard",'Pref-Std'!DL19,"ERROR")))*IF(Assumptions!$F$12="No Adjustment",1,VLOOKUP($AL20+BE$4-1,'Valuation Margin'!$A$5:$D$13,4))</f>
        <v>3.0022107111764722</v>
      </c>
      <c r="BF20" s="46">
        <f>(1-VLOOKUP($AL20+BF$4-1,'Projection Scale G2 - F'!$A$25:$B$150,2,FALSE))^Assumptions!$F$6*'Base Rate'!BE20*IF(Assumptions!$F$8="No Adjustment",1,IF(Assumptions!$F$8="Married",'Marital Status'!CF19,IF(Assumptions!$F$8="Single",'Marital Status'!DM19,"ERROR")))*IF(Assumptions!$F$10="No Adjustment",1,IF(Assumptions!$F$10="Preferred",'Pref-Std'!CF19,IF(Assumptions!$F$10="Standard",'Pref-Std'!DM19,"ERROR")))*IF(Assumptions!$F$12="No Adjustment",1,VLOOKUP($AL20+BF$4-1,'Valuation Margin'!$A$5:$D$13,4))</f>
        <v>3.4579547536030328</v>
      </c>
      <c r="BG20" s="45">
        <f>(1-VLOOKUP($AL20+BG$4-1,'Projection Scale G2 - F'!$A$25:$B$150,2,FALSE))^Assumptions!$F$6*'Base Rate'!BF20*IF(Assumptions!$F$8="No Adjustment",1,IF(Assumptions!$F$8="Married",'Marital Status'!CG19,IF(Assumptions!$F$8="Single",'Marital Status'!DN19,"ERROR")))*IF(Assumptions!$F$10="No Adjustment",1,IF(Assumptions!$F$10="Preferred",'Pref-Std'!CG19,IF(Assumptions!$F$10="Standard",'Pref-Std'!DN19,"ERROR")))*IF(Assumptions!$F$12="No Adjustment",1,VLOOKUP($AL20+BG$4-1,'Valuation Margin'!$A$5:$D$13,4))</f>
        <v>3.9879802011122685</v>
      </c>
      <c r="BH20" s="45">
        <f>(1-VLOOKUP($AL20+BH$4-1,'Projection Scale G2 - F'!$A$25:$B$150,2,FALSE))^Assumptions!$F$6*'Base Rate'!BG20*IF(Assumptions!$F$8="No Adjustment",1,IF(Assumptions!$F$8="Married",'Marital Status'!CH19,IF(Assumptions!$F$8="Single",'Marital Status'!DO19,"ERROR")))*IF(Assumptions!$F$10="No Adjustment",1,IF(Assumptions!$F$10="Preferred",'Pref-Std'!CH19,IF(Assumptions!$F$10="Standard",'Pref-Std'!DO19,"ERROR")))*IF(Assumptions!$F$12="No Adjustment",1,VLOOKUP($AL20+BH$4-1,'Valuation Margin'!$A$5:$D$13,4))</f>
        <v>4.4831472266381294</v>
      </c>
      <c r="BI20" s="45">
        <f>(1-VLOOKUP($AL20+BI$4-1,'Projection Scale G2 - F'!$A$25:$B$150,2,FALSE))^Assumptions!$F$6*'Base Rate'!BH20*IF(Assumptions!$F$8="No Adjustment",1,IF(Assumptions!$F$8="Married",'Marital Status'!CI19,IF(Assumptions!$F$8="Single",'Marital Status'!DP19,"ERROR")))*IF(Assumptions!$F$10="No Adjustment",1,IF(Assumptions!$F$10="Preferred",'Pref-Std'!CI19,IF(Assumptions!$F$10="Standard",'Pref-Std'!DP19,"ERROR")))*IF(Assumptions!$F$12="No Adjustment",1,VLOOKUP($AL20+BI$4-1,'Valuation Margin'!$A$5:$D$13,4))</f>
        <v>5.0337899524696681</v>
      </c>
      <c r="BJ20" s="45">
        <f>(1-VLOOKUP($AL20+BJ$4-1,'Projection Scale G2 - F'!$A$25:$B$150,2,FALSE))^Assumptions!$F$6*'Base Rate'!BI20*IF(Assumptions!$F$8="No Adjustment",1,IF(Assumptions!$F$8="Married",'Marital Status'!CJ19,IF(Assumptions!$F$8="Single",'Marital Status'!DQ19,"ERROR")))*IF(Assumptions!$F$10="No Adjustment",1,IF(Assumptions!$F$10="Preferred",'Pref-Std'!CJ19,IF(Assumptions!$F$10="Standard",'Pref-Std'!DQ19,"ERROR")))*IF(Assumptions!$F$12="No Adjustment",1,VLOOKUP($AL20+BJ$4-1,'Valuation Margin'!$A$5:$D$13,4))</f>
        <v>5.6237398780370169</v>
      </c>
      <c r="BK20" s="46">
        <f>(1-VLOOKUP($AL20+BK$4-1,'Projection Scale G2 - F'!$A$25:$B$150,2,FALSE))^Assumptions!$F$6*'Base Rate'!BJ20*IF(Assumptions!$F$8="No Adjustment",1,IF(Assumptions!$F$8="Married",'Marital Status'!CK19,IF(Assumptions!$F$8="Single",'Marital Status'!DR19,"ERROR")))*IF(Assumptions!$F$10="No Adjustment",1,IF(Assumptions!$F$10="Preferred",'Pref-Std'!CK19,IF(Assumptions!$F$10="Standard",'Pref-Std'!DR19,"ERROR")))*IF(Assumptions!$F$12="No Adjustment",1,VLOOKUP($AL20+BK$4-1,'Valuation Margin'!$A$5:$D$13,4))</f>
        <v>6.268490586274873</v>
      </c>
      <c r="BL20" s="45">
        <f>(1-VLOOKUP($AL20+BL$4-1,'Projection Scale G2 - F'!$A$25:$B$150,2,FALSE))^Assumptions!$F$6*'Base Rate'!BK20*IF(Assumptions!$F$8="No Adjustment",1,IF(Assumptions!$F$8="Married",'Marital Status'!CL19,IF(Assumptions!$F$8="Single",'Marital Status'!DS19,"ERROR")))*IF(Assumptions!$F$10="No Adjustment",1,IF(Assumptions!$F$10="Preferred",'Pref-Std'!CL19,IF(Assumptions!$F$10="Standard",'Pref-Std'!DS19,"ERROR")))*IF(Assumptions!$F$12="No Adjustment",1,VLOOKUP($AL20+BL$4-1,'Valuation Margin'!$A$5:$D$13,4))</f>
        <v>7.0005529416220602</v>
      </c>
      <c r="BM20" s="45">
        <f>(1-VLOOKUP($AL20+BM$4-1,'Projection Scale G2 - F'!$A$25:$B$150,2,FALSE))^Assumptions!$F$6*'Base Rate'!BL20*IF(Assumptions!$F$8="No Adjustment",1,IF(Assumptions!$F$8="Married",'Marital Status'!CM19,IF(Assumptions!$F$8="Single",'Marital Status'!DT19,"ERROR")))*IF(Assumptions!$F$10="No Adjustment",1,IF(Assumptions!$F$10="Preferred",'Pref-Std'!CM19,IF(Assumptions!$F$10="Standard",'Pref-Std'!DT19,"ERROR")))*IF(Assumptions!$F$12="No Adjustment",1,VLOOKUP($AL20+BM$4-1,'Valuation Margin'!$A$5:$D$13,4))</f>
        <v>7.6745303562448628</v>
      </c>
      <c r="BN20" s="45">
        <f>(1-VLOOKUP($AL20+BN$4-1,'Projection Scale G2 - F'!$A$25:$B$150,2,FALSE))^Assumptions!$F$6*'Base Rate'!BM20*IF(Assumptions!$F$8="No Adjustment",1,IF(Assumptions!$F$8="Married",'Marital Status'!CN19,IF(Assumptions!$F$8="Single",'Marital Status'!DU19,"ERROR")))*IF(Assumptions!$F$10="No Adjustment",1,IF(Assumptions!$F$10="Preferred",'Pref-Std'!CN19,IF(Assumptions!$F$10="Standard",'Pref-Std'!DU19,"ERROR")))*IF(Assumptions!$F$12="No Adjustment",1,VLOOKUP($AL20+BN$4-1,'Valuation Margin'!$A$5:$D$13,4))</f>
        <v>8.4216219423449274</v>
      </c>
      <c r="BO20" s="45">
        <f>(1-VLOOKUP($AL20+BO$4-1,'Projection Scale G2 - F'!$A$25:$B$150,2,FALSE))^Assumptions!$F$6*'Base Rate'!BN20*IF(Assumptions!$F$8="No Adjustment",1,IF(Assumptions!$F$8="Married",'Marital Status'!CO19,IF(Assumptions!$F$8="Single",'Marital Status'!DV19,"ERROR")))*IF(Assumptions!$F$10="No Adjustment",1,IF(Assumptions!$F$10="Preferred",'Pref-Std'!CO19,IF(Assumptions!$F$10="Standard",'Pref-Std'!DV19,"ERROR")))*IF(Assumptions!$F$12="No Adjustment",1,VLOOKUP($AL20+BO$4-1,'Valuation Margin'!$A$5:$D$13,4))</f>
        <v>9.2442511535331313</v>
      </c>
      <c r="BP20" s="46">
        <f>(1-VLOOKUP($AL20+BP$4-1,'Projection Scale G2 - F'!$A$25:$B$150,2,FALSE))^Assumptions!$F$6*'Base Rate'!BO20*IF(Assumptions!$F$8="No Adjustment",1,IF(Assumptions!$F$8="Married",'Marital Status'!CP19,IF(Assumptions!$F$8="Single",'Marital Status'!DW19,"ERROR")))*IF(Assumptions!$F$10="No Adjustment",1,IF(Assumptions!$F$10="Preferred",'Pref-Std'!CP19,IF(Assumptions!$F$10="Standard",'Pref-Std'!DW19,"ERROR")))*IF(Assumptions!$F$12="No Adjustment",1,VLOOKUP($AL20+BP$4-1,'Valuation Margin'!$A$5:$D$13,4))</f>
        <v>10.167683153862553</v>
      </c>
      <c r="BQ20" s="46">
        <f>(1-VLOOKUP($BR20,'Projection Scale G2 - F'!$A$25:$B$150,2,FALSE))^Assumptions!$F$6*'Base Rate'!BP20*IF(Assumptions!$F$8="No Adjustment",1,IF(Assumptions!$F$8="Married",'Marital Status'!CQ19,IF(Assumptions!$F$8="Single",'Marital Status'!DX19,"ERROR")))*IF(Assumptions!$F$10="No Adjustment",1,IF(Assumptions!$F$10="Preferred",'Pref-Std'!CQ19,IF(Assumptions!$F$10="Standard",'Pref-Std'!DX19,"ERROR")))*IF(Assumptions!$F$12="No Adjustment",1,VLOOKUP($BR20,'Valuation Margin'!$A$5:$D$13,4))</f>
        <v>11.191431187365648</v>
      </c>
      <c r="BR20" s="6">
        <f t="shared" si="6"/>
        <v>75</v>
      </c>
      <c r="BT20" s="58">
        <v>1.8814999999999998E-2</v>
      </c>
      <c r="BU20" s="59">
        <f t="shared" si="7"/>
        <v>0.59481430706168736</v>
      </c>
      <c r="BV20" s="59">
        <f t="shared" si="8"/>
        <v>0.79710364658923283</v>
      </c>
      <c r="BW20" s="57">
        <f t="shared" si="9"/>
        <v>0.32499999999999996</v>
      </c>
    </row>
    <row r="21" spans="1:75" x14ac:dyDescent="0.3">
      <c r="A21" s="6">
        <f t="shared" si="2"/>
        <v>46</v>
      </c>
      <c r="B21" s="44">
        <f>(1-VLOOKUP($A21+B$4-1,'Projection Scale G2 - M'!$A$25:$B$150,2,FALSE))^Assumptions!$F$6*'Base Rate'!B21*IF(Assumptions!$F$8="No Adjustment",1,IF(Assumptions!$F$8="Married",'Marital Status'!BM20,IF(Assumptions!$F$8="Single",'Marital Status'!CT20,"ERROR")))*IF(Assumptions!$F$10="No Adjustment",1,IF(Assumptions!$F$10="Preferred",'Pref-Std'!BM20,IF(Assumptions!$F$10="Standard",'Pref-Std'!CT20,"ERROR")))*IF(Assumptions!$F$12="No Adjustment",1,VLOOKUP($A21+B$4-1,'Valuation Margin'!$A$5:$C$13,3))</f>
        <v>0.37463137183525086</v>
      </c>
      <c r="C21" s="45">
        <f>(1-VLOOKUP($A21+C$4-1,'Projection Scale G2 - M'!$A$25:$B$150,2,FALSE))^Assumptions!$F$6*'Base Rate'!C21*IF(Assumptions!$F$8="No Adjustment",1,IF(Assumptions!$F$8="Married",'Marital Status'!BN20,IF(Assumptions!$F$8="Single",'Marital Status'!CU20,"ERROR")))*IF(Assumptions!$F$10="No Adjustment",1,IF(Assumptions!$F$10="Preferred",'Pref-Std'!BN20,IF(Assumptions!$F$10="Standard",'Pref-Std'!CU20,"ERROR")))*IF(Assumptions!$F$12="No Adjustment",1,VLOOKUP($A21+C$4-1,'Valuation Margin'!$A$5:$C$13,3))</f>
        <v>0.51230572940106622</v>
      </c>
      <c r="D21" s="45">
        <f>(1-VLOOKUP($A21+D$4-1,'Projection Scale G2 - M'!$A$25:$B$150,2,FALSE))^Assumptions!$F$6*'Base Rate'!D21*IF(Assumptions!$F$8="No Adjustment",1,IF(Assumptions!$F$8="Married",'Marital Status'!BO20,IF(Assumptions!$F$8="Single",'Marital Status'!CV20,"ERROR")))*IF(Assumptions!$F$10="No Adjustment",1,IF(Assumptions!$F$10="Preferred",'Pref-Std'!BO20,IF(Assumptions!$F$10="Standard",'Pref-Std'!CV20,"ERROR")))*IF(Assumptions!$F$12="No Adjustment",1,VLOOKUP($A21+D$4-1,'Valuation Margin'!$A$5:$C$13,3))</f>
        <v>0.63045169108815036</v>
      </c>
      <c r="E21" s="45">
        <f>(1-VLOOKUP($A21+E$4-1,'Projection Scale G2 - M'!$A$25:$B$150,2,FALSE))^Assumptions!$F$6*'Base Rate'!E21*IF(Assumptions!$F$8="No Adjustment",1,IF(Assumptions!$F$8="Married",'Marital Status'!BP20,IF(Assumptions!$F$8="Single",'Marital Status'!CW20,"ERROR")))*IF(Assumptions!$F$10="No Adjustment",1,IF(Assumptions!$F$10="Preferred",'Pref-Std'!BP20,IF(Assumptions!$F$10="Standard",'Pref-Std'!CW20,"ERROR")))*IF(Assumptions!$F$12="No Adjustment",1,VLOOKUP($A21+E$4-1,'Valuation Margin'!$A$5:$C$13,3))</f>
        <v>0.74948728380272123</v>
      </c>
      <c r="F21" s="46">
        <f>(1-VLOOKUP($A21+F$4-1,'Projection Scale G2 - M'!$A$25:$B$150,2,FALSE))^Assumptions!$F$6*'Base Rate'!F21*IF(Assumptions!$F$8="No Adjustment",1,IF(Assumptions!$F$8="Married",'Marital Status'!BQ20,IF(Assumptions!$F$8="Single",'Marital Status'!CX20,"ERROR")))*IF(Assumptions!$F$10="No Adjustment",1,IF(Assumptions!$F$10="Preferred",'Pref-Std'!BQ20,IF(Assumptions!$F$10="Standard",'Pref-Std'!CX20,"ERROR")))*IF(Assumptions!$F$12="No Adjustment",1,VLOOKUP($A21+F$4-1,'Valuation Margin'!$A$5:$C$13,3))</f>
        <v>0.87551489524301063</v>
      </c>
      <c r="G21" s="45">
        <f>(1-VLOOKUP($A21+G$4-1,'Projection Scale G2 - M'!$A$25:$B$150,2,FALSE))^Assumptions!$F$6*'Base Rate'!G21*IF(Assumptions!$F$8="No Adjustment",1,IF(Assumptions!$F$8="Married",'Marital Status'!BR20,IF(Assumptions!$F$8="Single",'Marital Status'!CY20,"ERROR")))*IF(Assumptions!$F$10="No Adjustment",1,IF(Assumptions!$F$10="Preferred",'Pref-Std'!BR20,IF(Assumptions!$F$10="Standard",'Pref-Std'!CY20,"ERROR")))*IF(Assumptions!$F$12="No Adjustment",1,VLOOKUP($A21+G$4-1,'Valuation Margin'!$A$5:$C$13,3))</f>
        <v>0.9961211931186511</v>
      </c>
      <c r="H21" s="45">
        <f>(1-VLOOKUP($A21+H$4-1,'Projection Scale G2 - M'!$A$25:$B$150,2,FALSE))^Assumptions!$F$6*'Base Rate'!H21*IF(Assumptions!$F$8="No Adjustment",1,IF(Assumptions!$F$8="Married",'Marital Status'!BS20,IF(Assumptions!$F$8="Single",'Marital Status'!CZ20,"ERROR")))*IF(Assumptions!$F$10="No Adjustment",1,IF(Assumptions!$F$10="Preferred",'Pref-Std'!BS20,IF(Assumptions!$F$10="Standard",'Pref-Std'!CZ20,"ERROR")))*IF(Assumptions!$F$12="No Adjustment",1,VLOOKUP($A21+H$4-1,'Valuation Margin'!$A$5:$C$13,3))</f>
        <v>1.1431006157601376</v>
      </c>
      <c r="I21" s="45">
        <f>(1-VLOOKUP($A21+I$4-1,'Projection Scale G2 - M'!$A$25:$B$150,2,FALSE))^Assumptions!$F$6*'Base Rate'!I21*IF(Assumptions!$F$8="No Adjustment",1,IF(Assumptions!$F$8="Married",'Marital Status'!BT20,IF(Assumptions!$F$8="Single",'Marital Status'!DA20,"ERROR")))*IF(Assumptions!$F$10="No Adjustment",1,IF(Assumptions!$F$10="Preferred",'Pref-Std'!BT20,IF(Assumptions!$F$10="Standard",'Pref-Std'!DA20,"ERROR")))*IF(Assumptions!$F$12="No Adjustment",1,VLOOKUP($A21+I$4-1,'Valuation Margin'!$A$5:$C$13,3))</f>
        <v>1.2946212461753743</v>
      </c>
      <c r="J21" s="45">
        <f>(1-VLOOKUP($A21+J$4-1,'Projection Scale G2 - M'!$A$25:$B$150,2,FALSE))^Assumptions!$F$6*'Base Rate'!J21*IF(Assumptions!$F$8="No Adjustment",1,IF(Assumptions!$F$8="Married",'Marital Status'!BU20,IF(Assumptions!$F$8="Single",'Marital Status'!DB20,"ERROR")))*IF(Assumptions!$F$10="No Adjustment",1,IF(Assumptions!$F$10="Preferred",'Pref-Std'!BU20,IF(Assumptions!$F$10="Standard",'Pref-Std'!DB20,"ERROR")))*IF(Assumptions!$F$12="No Adjustment",1,VLOOKUP($A21+J$4-1,'Valuation Margin'!$A$5:$C$13,3))</f>
        <v>1.4742470321359602</v>
      </c>
      <c r="K21" s="46">
        <f>(1-VLOOKUP($A21+K$4-1,'Projection Scale G2 - M'!$A$25:$B$150,2,FALSE))^Assumptions!$F$6*'Base Rate'!K21*IF(Assumptions!$F$8="No Adjustment",1,IF(Assumptions!$F$8="Married",'Marital Status'!BV20,IF(Assumptions!$F$8="Single",'Marital Status'!DC20,"ERROR")))*IF(Assumptions!$F$10="No Adjustment",1,IF(Assumptions!$F$10="Preferred",'Pref-Std'!BV20,IF(Assumptions!$F$10="Standard",'Pref-Std'!DC20,"ERROR")))*IF(Assumptions!$F$12="No Adjustment",1,VLOOKUP($A21+K$4-1,'Valuation Margin'!$A$5:$C$13,3))</f>
        <v>1.6571295286812529</v>
      </c>
      <c r="L21" s="45">
        <f>(1-VLOOKUP($A21+L$4-1,'Projection Scale G2 - M'!$A$25:$B$150,2,FALSE))^Assumptions!$F$6*'Base Rate'!L21*IF(Assumptions!$F$8="No Adjustment",1,IF(Assumptions!$F$8="Married",'Marital Status'!BW20,IF(Assumptions!$F$8="Single",'Marital Status'!DD20,"ERROR")))*IF(Assumptions!$F$10="No Adjustment",1,IF(Assumptions!$F$10="Preferred",'Pref-Std'!BW20,IF(Assumptions!$F$10="Standard",'Pref-Std'!DD20,"ERROR")))*IF(Assumptions!$F$12="No Adjustment",1,VLOOKUP($A21+L$4-1,'Valuation Margin'!$A$5:$C$13,3))</f>
        <v>1.8792798028382665</v>
      </c>
      <c r="M21" s="45">
        <f>(1-VLOOKUP($A21+M$4-1,'Projection Scale G2 - M'!$A$25:$B$150,2,FALSE))^Assumptions!$F$6*'Base Rate'!M21*IF(Assumptions!$F$8="No Adjustment",1,IF(Assumptions!$F$8="Married",'Marital Status'!BX20,IF(Assumptions!$F$8="Single",'Marital Status'!DE20,"ERROR")))*IF(Assumptions!$F$10="No Adjustment",1,IF(Assumptions!$F$10="Preferred",'Pref-Std'!BX20,IF(Assumptions!$F$10="Standard",'Pref-Std'!DE20,"ERROR")))*IF(Assumptions!$F$12="No Adjustment",1,VLOOKUP($A21+M$4-1,'Valuation Margin'!$A$5:$C$13,3))</f>
        <v>2.096363246026999</v>
      </c>
      <c r="N21" s="45">
        <f>(1-VLOOKUP($A21+N$4-1,'Projection Scale G2 - M'!$A$25:$B$150,2,FALSE))^Assumptions!$F$6*'Base Rate'!N21*IF(Assumptions!$F$8="No Adjustment",1,IF(Assumptions!$F$8="Married",'Marital Status'!BY20,IF(Assumptions!$F$8="Single",'Marital Status'!DF20,"ERROR")))*IF(Assumptions!$F$10="No Adjustment",1,IF(Assumptions!$F$10="Preferred",'Pref-Std'!BY20,IF(Assumptions!$F$10="Standard",'Pref-Std'!DF20,"ERROR")))*IF(Assumptions!$F$12="No Adjustment",1,VLOOKUP($A21+N$4-1,'Valuation Margin'!$A$5:$C$13,3))</f>
        <v>2.3589037054005599</v>
      </c>
      <c r="O21" s="45">
        <f>(1-VLOOKUP($A21+O$4-1,'Projection Scale G2 - M'!$A$25:$B$150,2,FALSE))^Assumptions!$F$6*'Base Rate'!O21*IF(Assumptions!$F$8="No Adjustment",1,IF(Assumptions!$F$8="Married",'Marital Status'!BZ20,IF(Assumptions!$F$8="Single",'Marital Status'!DG20,"ERROR")))*IF(Assumptions!$F$10="No Adjustment",1,IF(Assumptions!$F$10="Preferred",'Pref-Std'!BZ20,IF(Assumptions!$F$10="Standard",'Pref-Std'!DG20,"ERROR")))*IF(Assumptions!$F$12="No Adjustment",1,VLOOKUP($A21+O$4-1,'Valuation Margin'!$A$5:$C$13,3))</f>
        <v>2.6176797016816806</v>
      </c>
      <c r="P21" s="46">
        <f>(1-VLOOKUP($A21+P$4-1,'Projection Scale G2 - M'!$A$25:$B$150,2,FALSE))^Assumptions!$F$6*'Base Rate'!P21*IF(Assumptions!$F$8="No Adjustment",1,IF(Assumptions!$F$8="Married",'Marital Status'!CA20,IF(Assumptions!$F$8="Single",'Marital Status'!DH20,"ERROR")))*IF(Assumptions!$F$10="No Adjustment",1,IF(Assumptions!$F$10="Preferred",'Pref-Std'!CA20,IF(Assumptions!$F$10="Standard",'Pref-Std'!DH20,"ERROR")))*IF(Assumptions!$F$12="No Adjustment",1,VLOOKUP($A21+P$4-1,'Valuation Margin'!$A$5:$C$13,3))</f>
        <v>2.9409348087723384</v>
      </c>
      <c r="Q21" s="45">
        <f>(1-VLOOKUP($A21+Q$4-1,'Projection Scale G2 - M'!$A$25:$B$150,2,FALSE))^Assumptions!$F$6*'Base Rate'!Q21*IF(Assumptions!$F$8="No Adjustment",1,IF(Assumptions!$F$8="Married",'Marital Status'!CB20,IF(Assumptions!$F$8="Single",'Marital Status'!DI20,"ERROR")))*IF(Assumptions!$F$10="No Adjustment",1,IF(Assumptions!$F$10="Preferred",'Pref-Std'!CB20,IF(Assumptions!$F$10="Standard",'Pref-Std'!DI20,"ERROR")))*IF(Assumptions!$F$12="No Adjustment",1,VLOOKUP($A21+Q$4-1,'Valuation Margin'!$A$5:$C$13,3))</f>
        <v>3.2918301735022029</v>
      </c>
      <c r="R21" s="45">
        <f>(1-VLOOKUP($A21+R$4-1,'Projection Scale G2 - M'!$A$25:$B$150,2,FALSE))^Assumptions!$F$6*'Base Rate'!R21*IF(Assumptions!$F$8="No Adjustment",1,IF(Assumptions!$F$8="Married",'Marital Status'!CC20,IF(Assumptions!$F$8="Single",'Marital Status'!DJ20,"ERROR")))*IF(Assumptions!$F$10="No Adjustment",1,IF(Assumptions!$F$10="Preferred",'Pref-Std'!CC20,IF(Assumptions!$F$10="Standard",'Pref-Std'!DJ20,"ERROR")))*IF(Assumptions!$F$12="No Adjustment",1,VLOOKUP($A21+R$4-1,'Valuation Margin'!$A$5:$C$13,3))</f>
        <v>3.7564484528733009</v>
      </c>
      <c r="S21" s="45">
        <f>(1-VLOOKUP($A21+S$4-1,'Projection Scale G2 - M'!$A$25:$B$150,2,FALSE))^Assumptions!$F$6*'Base Rate'!S21*IF(Assumptions!$F$8="No Adjustment",1,IF(Assumptions!$F$8="Married",'Marital Status'!CD20,IF(Assumptions!$F$8="Single",'Marital Status'!DK20,"ERROR")))*IF(Assumptions!$F$10="No Adjustment",1,IF(Assumptions!$F$10="Preferred",'Pref-Std'!CD20,IF(Assumptions!$F$10="Standard",'Pref-Std'!DK20,"ERROR")))*IF(Assumptions!$F$12="No Adjustment",1,VLOOKUP($A21+S$4-1,'Valuation Margin'!$A$5:$C$13,3))</f>
        <v>4.2700212322097881</v>
      </c>
      <c r="T21" s="45">
        <f>(1-VLOOKUP($A21+T$4-1,'Projection Scale G2 - M'!$A$25:$B$150,2,FALSE))^Assumptions!$F$6*'Base Rate'!T21*IF(Assumptions!$F$8="No Adjustment",1,IF(Assumptions!$F$8="Married",'Marital Status'!CE20,IF(Assumptions!$F$8="Single",'Marital Status'!DL20,"ERROR")))*IF(Assumptions!$F$10="No Adjustment",1,IF(Assumptions!$F$10="Preferred",'Pref-Std'!CE20,IF(Assumptions!$F$10="Standard",'Pref-Std'!DL20,"ERROR")))*IF(Assumptions!$F$12="No Adjustment",1,VLOOKUP($A21+T$4-1,'Valuation Margin'!$A$5:$C$13,3))</f>
        <v>4.8424987281488345</v>
      </c>
      <c r="U21" s="46">
        <f>(1-VLOOKUP($A21+U$4-1,'Projection Scale G2 - M'!$A$25:$B$150,2,FALSE))^Assumptions!$F$6*'Base Rate'!U21*IF(Assumptions!$F$8="No Adjustment",1,IF(Assumptions!$F$8="Married",'Marital Status'!CF20,IF(Assumptions!$F$8="Single",'Marital Status'!DM20,"ERROR")))*IF(Assumptions!$F$10="No Adjustment",1,IF(Assumptions!$F$10="Preferred",'Pref-Std'!CF20,IF(Assumptions!$F$10="Standard",'Pref-Std'!DM20,"ERROR")))*IF(Assumptions!$F$12="No Adjustment",1,VLOOKUP($A21+U$4-1,'Valuation Margin'!$A$5:$C$13,3))</f>
        <v>5.5143737478903647</v>
      </c>
      <c r="V21" s="45">
        <f>(1-VLOOKUP($A21+V$4-1,'Projection Scale G2 - M'!$A$25:$B$150,2,FALSE))^Assumptions!$F$6*'Base Rate'!V21*IF(Assumptions!$F$8="No Adjustment",1,IF(Assumptions!$F$8="Married",'Marital Status'!CG20,IF(Assumptions!$F$8="Single",'Marital Status'!DN20,"ERROR")))*IF(Assumptions!$F$10="No Adjustment",1,IF(Assumptions!$F$10="Preferred",'Pref-Std'!CG20,IF(Assumptions!$F$10="Standard",'Pref-Std'!DN20,"ERROR")))*IF(Assumptions!$F$12="No Adjustment",1,VLOOKUP($A21+V$4-1,'Valuation Margin'!$A$5:$C$13,3))</f>
        <v>6.301588231397437</v>
      </c>
      <c r="W21" s="45">
        <f>(1-VLOOKUP($A21+W$4-1,'Projection Scale G2 - M'!$A$25:$B$150,2,FALSE))^Assumptions!$F$6*'Base Rate'!W21*IF(Assumptions!$F$8="No Adjustment",1,IF(Assumptions!$F$8="Married",'Marital Status'!CH20,IF(Assumptions!$F$8="Single",'Marital Status'!DO20,"ERROR")))*IF(Assumptions!$F$10="No Adjustment",1,IF(Assumptions!$F$10="Preferred",'Pref-Std'!CH20,IF(Assumptions!$F$10="Standard",'Pref-Std'!DO20,"ERROR")))*IF(Assumptions!$F$12="No Adjustment",1,VLOOKUP($A21+W$4-1,'Valuation Margin'!$A$5:$C$13,3))</f>
        <v>7.0733718114768251</v>
      </c>
      <c r="X21" s="45">
        <f>(1-VLOOKUP($A21+X$4-1,'Projection Scale G2 - M'!$A$25:$B$150,2,FALSE))^Assumptions!$F$6*'Base Rate'!X21*IF(Assumptions!$F$8="No Adjustment",1,IF(Assumptions!$F$8="Married",'Marital Status'!CI20,IF(Assumptions!$F$8="Single",'Marital Status'!DP20,"ERROR")))*IF(Assumptions!$F$10="No Adjustment",1,IF(Assumptions!$F$10="Preferred",'Pref-Std'!CI20,IF(Assumptions!$F$10="Standard",'Pref-Std'!DP20,"ERROR")))*IF(Assumptions!$F$12="No Adjustment",1,VLOOKUP($A21+X$4-1,'Valuation Margin'!$A$5:$C$13,3))</f>
        <v>7.9739102950031837</v>
      </c>
      <c r="Y21" s="45">
        <f>(1-VLOOKUP($A21+Y$4-1,'Projection Scale G2 - M'!$A$25:$B$150,2,FALSE))^Assumptions!$F$6*'Base Rate'!Y21*IF(Assumptions!$F$8="No Adjustment",1,IF(Assumptions!$F$8="Married",'Marital Status'!CJ20,IF(Assumptions!$F$8="Single",'Marital Status'!DQ20,"ERROR")))*IF(Assumptions!$F$10="No Adjustment",1,IF(Assumptions!$F$10="Preferred",'Pref-Std'!CJ20,IF(Assumptions!$F$10="Standard",'Pref-Std'!DQ20,"ERROR")))*IF(Assumptions!$F$12="No Adjustment",1,VLOOKUP($A21+Y$4-1,'Valuation Margin'!$A$5:$C$13,3))</f>
        <v>9.0208856125159294</v>
      </c>
      <c r="Z21" s="46">
        <f>(1-VLOOKUP($A21+Z$4-1,'Projection Scale G2 - M'!$A$25:$B$150,2,FALSE))^Assumptions!$F$6*'Base Rate'!Z21*IF(Assumptions!$F$8="No Adjustment",1,IF(Assumptions!$F$8="Married",'Marital Status'!CK20,IF(Assumptions!$F$8="Single",'Marital Status'!DR20,"ERROR")))*IF(Assumptions!$F$10="No Adjustment",1,IF(Assumptions!$F$10="Preferred",'Pref-Std'!CK20,IF(Assumptions!$F$10="Standard",'Pref-Std'!DR20,"ERROR")))*IF(Assumptions!$F$12="No Adjustment",1,VLOOKUP($A21+Z$4-1,'Valuation Margin'!$A$5:$C$13,3))</f>
        <v>10.215525557954924</v>
      </c>
      <c r="AA21" s="45">
        <f>(1-VLOOKUP($A21+AA$4-1,'Projection Scale G2 - M'!$A$25:$B$150,2,FALSE))^Assumptions!$F$6*'Base Rate'!AA21*IF(Assumptions!$F$8="No Adjustment",1,IF(Assumptions!$F$8="Married",'Marital Status'!CL20,IF(Assumptions!$F$8="Single",'Marital Status'!DS20,"ERROR")))*IF(Assumptions!$F$10="No Adjustment",1,IF(Assumptions!$F$10="Preferred",'Pref-Std'!CL20,IF(Assumptions!$F$10="Standard",'Pref-Std'!DS20,"ERROR")))*IF(Assumptions!$F$12="No Adjustment",1,VLOOKUP($A21+AA$4-1,'Valuation Margin'!$A$5:$C$13,3))</f>
        <v>11.582295468757204</v>
      </c>
      <c r="AB21" s="45">
        <f>(1-VLOOKUP($A21+AB$4-1,'Projection Scale G2 - M'!$A$25:$B$150,2,FALSE))^Assumptions!$F$6*'Base Rate'!AB21*IF(Assumptions!$F$8="No Adjustment",1,IF(Assumptions!$F$8="Married",'Marital Status'!CM20,IF(Assumptions!$F$8="Single",'Marital Status'!DT20,"ERROR")))*IF(Assumptions!$F$10="No Adjustment",1,IF(Assumptions!$F$10="Preferred",'Pref-Std'!CM20,IF(Assumptions!$F$10="Standard",'Pref-Std'!DT20,"ERROR")))*IF(Assumptions!$F$12="No Adjustment",1,VLOOKUP($A21+AB$4-1,'Valuation Margin'!$A$5:$C$13,3))</f>
        <v>12.879457331949524</v>
      </c>
      <c r="AC21" s="45">
        <f>(1-VLOOKUP($A21+AC$4-1,'Projection Scale G2 - M'!$A$25:$B$150,2,FALSE))^Assumptions!$F$6*'Base Rate'!AC21*IF(Assumptions!$F$8="No Adjustment",1,IF(Assumptions!$F$8="Married",'Marital Status'!CN20,IF(Assumptions!$F$8="Single",'Marital Status'!DU20,"ERROR")))*IF(Assumptions!$F$10="No Adjustment",1,IF(Assumptions!$F$10="Preferred",'Pref-Std'!CN20,IF(Assumptions!$F$10="Standard",'Pref-Std'!DU20,"ERROR")))*IF(Assumptions!$F$12="No Adjustment",1,VLOOKUP($A21+AC$4-1,'Valuation Margin'!$A$5:$C$13,3))</f>
        <v>14.313800793950072</v>
      </c>
      <c r="AD21" s="45">
        <f>(1-VLOOKUP($A21+AD$4-1,'Projection Scale G2 - M'!$A$25:$B$150,2,FALSE))^Assumptions!$F$6*'Base Rate'!AD21*IF(Assumptions!$F$8="No Adjustment",1,IF(Assumptions!$F$8="Married",'Marital Status'!CO20,IF(Assumptions!$F$8="Single",'Marital Status'!DV20,"ERROR")))*IF(Assumptions!$F$10="No Adjustment",1,IF(Assumptions!$F$10="Preferred",'Pref-Std'!CO20,IF(Assumptions!$F$10="Standard",'Pref-Std'!DV20,"ERROR")))*IF(Assumptions!$F$12="No Adjustment",1,VLOOKUP($A21+AD$4-1,'Valuation Margin'!$A$5:$C$13,3))</f>
        <v>15.905964825669981</v>
      </c>
      <c r="AE21" s="46">
        <f>(1-VLOOKUP($A21+AE$4-1,'Projection Scale G2 - M'!$A$25:$B$150,2,FALSE))^Assumptions!$F$6*'Base Rate'!AE21*IF(Assumptions!$F$8="No Adjustment",1,IF(Assumptions!$F$8="Married",'Marital Status'!CP20,IF(Assumptions!$F$8="Single",'Marital Status'!DW20,"ERROR")))*IF(Assumptions!$F$10="No Adjustment",1,IF(Assumptions!$F$10="Preferred",'Pref-Std'!CP20,IF(Assumptions!$F$10="Standard",'Pref-Std'!DW20,"ERROR")))*IF(Assumptions!$F$12="No Adjustment",1,VLOOKUP($A21+AE$4-1,'Valuation Margin'!$A$5:$C$13,3))</f>
        <v>17.658490397138682</v>
      </c>
      <c r="AF21" s="46">
        <f>(1-VLOOKUP($AG21,'Projection Scale G2 - M'!$A$25:$B$150,2,FALSE))^Assumptions!$F$6*'Base Rate'!AF21*IF(Assumptions!$F$8="No Adjustment",1,IF(Assumptions!$F$8="Married",'Marital Status'!CQ20,IF(Assumptions!$F$8="Single",'Marital Status'!DX20,"ERROR")))*IF(Assumptions!$F$10="No Adjustment",1,IF(Assumptions!$F$10="Preferred",'Pref-Std'!CQ20,IF(Assumptions!$F$10="Standard",'Pref-Std'!DX20,"ERROR")))*IF(Assumptions!$F$12="No Adjustment",1,VLOOKUP($AG21,'Valuation Margin'!$A$5:$C$13,3))</f>
        <v>19.556795611029663</v>
      </c>
      <c r="AG21" s="6">
        <f t="shared" si="3"/>
        <v>76</v>
      </c>
      <c r="AI21" s="58">
        <v>1.5800000000000002E-2</v>
      </c>
      <c r="AJ21" s="59">
        <f t="shared" si="4"/>
        <v>1.2377718741158013</v>
      </c>
      <c r="AL21" s="6">
        <f t="shared" si="5"/>
        <v>46</v>
      </c>
      <c r="AM21" s="44">
        <f>(1-VLOOKUP($AL21+AM$4-1,'Projection Scale G2 - F'!$A$25:$B$150,2,FALSE))^Assumptions!$F$6*'Base Rate'!AL21*IF(Assumptions!$F$8="No Adjustment",1,IF(Assumptions!$F$8="Married",'Marital Status'!BM20,IF(Assumptions!$F$8="Single",'Marital Status'!CT20,"ERROR")))*IF(Assumptions!$F$10="No Adjustment",1,IF(Assumptions!$F$10="Preferred",'Pref-Std'!BM20,IF(Assumptions!$F$10="Standard",'Pref-Std'!CT20,"ERROR")))*IF(Assumptions!$F$12="No Adjustment",1,VLOOKUP($AL21+AM$4-1,'Valuation Margin'!$A$5:$D$13,4))</f>
        <v>0.23967695439971515</v>
      </c>
      <c r="AN21" s="45">
        <f>(1-VLOOKUP($AL21+AN$4-1,'Projection Scale G2 - F'!$A$25:$B$150,2,FALSE))^Assumptions!$F$6*'Base Rate'!AM21*IF(Assumptions!$F$8="No Adjustment",1,IF(Assumptions!$F$8="Married",'Marital Status'!BN20,IF(Assumptions!$F$8="Single",'Marital Status'!CU20,"ERROR")))*IF(Assumptions!$F$10="No Adjustment",1,IF(Assumptions!$F$10="Preferred",'Pref-Std'!BN20,IF(Assumptions!$F$10="Standard",'Pref-Std'!CU20,"ERROR")))*IF(Assumptions!$F$12="No Adjustment",1,VLOOKUP($AL21+AN$4-1,'Valuation Margin'!$A$5:$D$13,4))</f>
        <v>0.33488968838117955</v>
      </c>
      <c r="AO21" s="45">
        <f>(1-VLOOKUP($AL21+AO$4-1,'Projection Scale G2 - F'!$A$25:$B$150,2,FALSE))^Assumptions!$F$6*'Base Rate'!AN21*IF(Assumptions!$F$8="No Adjustment",1,IF(Assumptions!$F$8="Married",'Marital Status'!BO20,IF(Assumptions!$F$8="Single",'Marital Status'!CV20,"ERROR")))*IF(Assumptions!$F$10="No Adjustment",1,IF(Assumptions!$F$10="Preferred",'Pref-Std'!BO20,IF(Assumptions!$F$10="Standard",'Pref-Std'!CV20,"ERROR")))*IF(Assumptions!$F$12="No Adjustment",1,VLOOKUP($AL21+AO$4-1,'Valuation Margin'!$A$5:$D$13,4))</f>
        <v>0.42440169930414529</v>
      </c>
      <c r="AP21" s="45">
        <f>(1-VLOOKUP($AL21+AP$4-1,'Projection Scale G2 - F'!$A$25:$B$150,2,FALSE))^Assumptions!$F$6*'Base Rate'!AO21*IF(Assumptions!$F$8="No Adjustment",1,IF(Assumptions!$F$8="Married",'Marital Status'!BP20,IF(Assumptions!$F$8="Single",'Marital Status'!CW20,"ERROR")))*IF(Assumptions!$F$10="No Adjustment",1,IF(Assumptions!$F$10="Preferred",'Pref-Std'!BP20,IF(Assumptions!$F$10="Standard",'Pref-Std'!CW20,"ERROR")))*IF(Assumptions!$F$12="No Adjustment",1,VLOOKUP($AL21+AP$4-1,'Valuation Margin'!$A$5:$D$13,4))</f>
        <v>0.52244966692508332</v>
      </c>
      <c r="AQ21" s="46">
        <f>(1-VLOOKUP($AL21+AQ$4-1,'Projection Scale G2 - F'!$A$25:$B$150,2,FALSE))^Assumptions!$F$6*'Base Rate'!AP21*IF(Assumptions!$F$8="No Adjustment",1,IF(Assumptions!$F$8="Married",'Marital Status'!BQ20,IF(Assumptions!$F$8="Single",'Marital Status'!CX20,"ERROR")))*IF(Assumptions!$F$10="No Adjustment",1,IF(Assumptions!$F$10="Preferred",'Pref-Std'!BQ20,IF(Assumptions!$F$10="Standard",'Pref-Std'!CX20,"ERROR")))*IF(Assumptions!$F$12="No Adjustment",1,VLOOKUP($AL21+AQ$4-1,'Valuation Margin'!$A$5:$D$13,4))</f>
        <v>0.62205631779771242</v>
      </c>
      <c r="AR21" s="45">
        <f>(1-VLOOKUP($AL21+AR$4-1,'Projection Scale G2 - F'!$A$25:$B$150,2,FALSE))^Assumptions!$F$6*'Base Rate'!AQ21*IF(Assumptions!$F$8="No Adjustment",1,IF(Assumptions!$F$8="Married",'Marital Status'!BR20,IF(Assumptions!$F$8="Single",'Marital Status'!CY20,"ERROR")))*IF(Assumptions!$F$10="No Adjustment",1,IF(Assumptions!$F$10="Preferred",'Pref-Std'!BR20,IF(Assumptions!$F$10="Standard",'Pref-Std'!CY20,"ERROR")))*IF(Assumptions!$F$12="No Adjustment",1,VLOOKUP($AL21+AR$4-1,'Valuation Margin'!$A$5:$D$13,4))</f>
        <v>0.72830364012481796</v>
      </c>
      <c r="AS21" s="45">
        <f>(1-VLOOKUP($AL21+AS$4-1,'Projection Scale G2 - F'!$A$25:$B$150,2,FALSE))^Assumptions!$F$6*'Base Rate'!AR21*IF(Assumptions!$F$8="No Adjustment",1,IF(Assumptions!$F$8="Married",'Marital Status'!BS20,IF(Assumptions!$F$8="Single",'Marital Status'!CZ20,"ERROR")))*IF(Assumptions!$F$10="No Adjustment",1,IF(Assumptions!$F$10="Preferred",'Pref-Std'!BS20,IF(Assumptions!$F$10="Standard",'Pref-Std'!CZ20,"ERROR")))*IF(Assumptions!$F$12="No Adjustment",1,VLOOKUP($AL21+AS$4-1,'Valuation Margin'!$A$5:$D$13,4))</f>
        <v>0.81906436077067912</v>
      </c>
      <c r="AT21" s="45">
        <f>(1-VLOOKUP($AL21+AT$4-1,'Projection Scale G2 - F'!$A$25:$B$150,2,FALSE))^Assumptions!$F$6*'Base Rate'!AS21*IF(Assumptions!$F$8="No Adjustment",1,IF(Assumptions!$F$8="Married",'Marital Status'!BT20,IF(Assumptions!$F$8="Single",'Marital Status'!DA20,"ERROR")))*IF(Assumptions!$F$10="No Adjustment",1,IF(Assumptions!$F$10="Preferred",'Pref-Std'!BT20,IF(Assumptions!$F$10="Standard",'Pref-Std'!DA20,"ERROR")))*IF(Assumptions!$F$12="No Adjustment",1,VLOOKUP($AL21+AT$4-1,'Valuation Margin'!$A$5:$D$13,4))</f>
        <v>0.91507506580367637</v>
      </c>
      <c r="AU21" s="45">
        <f>(1-VLOOKUP($AL21+AU$4-1,'Projection Scale G2 - F'!$A$25:$B$150,2,FALSE))^Assumptions!$F$6*'Base Rate'!AT21*IF(Assumptions!$F$8="No Adjustment",1,IF(Assumptions!$F$8="Married",'Marital Status'!BU20,IF(Assumptions!$F$8="Single",'Marital Status'!DB20,"ERROR")))*IF(Assumptions!$F$10="No Adjustment",1,IF(Assumptions!$F$10="Preferred",'Pref-Std'!BU20,IF(Assumptions!$F$10="Standard",'Pref-Std'!DB20,"ERROR")))*IF(Assumptions!$F$12="No Adjustment",1,VLOOKUP($AL21+AU$4-1,'Valuation Margin'!$A$5:$D$13,4))</f>
        <v>1.007694666147624</v>
      </c>
      <c r="AV21" s="46">
        <f>(1-VLOOKUP($AL21+AV$4-1,'Projection Scale G2 - F'!$A$25:$B$150,2,FALSE))^Assumptions!$F$6*'Base Rate'!AU21*IF(Assumptions!$F$8="No Adjustment",1,IF(Assumptions!$F$8="Married",'Marital Status'!BV20,IF(Assumptions!$F$8="Single",'Marital Status'!DC20,"ERROR")))*IF(Assumptions!$F$10="No Adjustment",1,IF(Assumptions!$F$10="Preferred",'Pref-Std'!BV20,IF(Assumptions!$F$10="Standard",'Pref-Std'!DC20,"ERROR")))*IF(Assumptions!$F$12="No Adjustment",1,VLOOKUP($AL21+AV$4-1,'Valuation Margin'!$A$5:$D$13,4))</f>
        <v>1.0894737684400562</v>
      </c>
      <c r="AW21" s="45">
        <f>(1-VLOOKUP($AL21+AW$4-1,'Projection Scale G2 - F'!$A$25:$B$150,2,FALSE))^Assumptions!$F$6*'Base Rate'!AV21*IF(Assumptions!$F$8="No Adjustment",1,IF(Assumptions!$F$8="Married",'Marital Status'!BW20,IF(Assumptions!$F$8="Single",'Marital Status'!DD20,"ERROR")))*IF(Assumptions!$F$10="No Adjustment",1,IF(Assumptions!$F$10="Preferred",'Pref-Std'!BW20,IF(Assumptions!$F$10="Standard",'Pref-Std'!DD20,"ERROR")))*IF(Assumptions!$F$12="No Adjustment",1,VLOOKUP($AL21+AW$4-1,'Valuation Margin'!$A$5:$D$13,4))</f>
        <v>1.2055258198244918</v>
      </c>
      <c r="AX21" s="45">
        <f>(1-VLOOKUP($AL21+AX$4-1,'Projection Scale G2 - F'!$A$25:$B$150,2,FALSE))^Assumptions!$F$6*'Base Rate'!AW21*IF(Assumptions!$F$8="No Adjustment",1,IF(Assumptions!$F$8="Married",'Marital Status'!BX20,IF(Assumptions!$F$8="Single",'Marital Status'!DE20,"ERROR")))*IF(Assumptions!$F$10="No Adjustment",1,IF(Assumptions!$F$10="Preferred",'Pref-Std'!BX20,IF(Assumptions!$F$10="Standard",'Pref-Std'!DE20,"ERROR")))*IF(Assumptions!$F$12="No Adjustment",1,VLOOKUP($AL21+AX$4-1,'Valuation Margin'!$A$5:$D$13,4))</f>
        <v>1.3356915502552462</v>
      </c>
      <c r="AY21" s="45">
        <f>(1-VLOOKUP($AL21+AY$4-1,'Projection Scale G2 - F'!$A$25:$B$150,2,FALSE))^Assumptions!$F$6*'Base Rate'!AX21*IF(Assumptions!$F$8="No Adjustment",1,IF(Assumptions!$F$8="Married",'Marital Status'!BY20,IF(Assumptions!$F$8="Single",'Marital Status'!DF20,"ERROR")))*IF(Assumptions!$F$10="No Adjustment",1,IF(Assumptions!$F$10="Preferred",'Pref-Std'!BY20,IF(Assumptions!$F$10="Standard",'Pref-Std'!DF20,"ERROR")))*IF(Assumptions!$F$12="No Adjustment",1,VLOOKUP($AL21+AY$4-1,'Valuation Margin'!$A$5:$D$13,4))</f>
        <v>1.4982660373058763</v>
      </c>
      <c r="AZ21" s="45">
        <f>(1-VLOOKUP($AL21+AZ$4-1,'Projection Scale G2 - F'!$A$25:$B$150,2,FALSE))^Assumptions!$F$6*'Base Rate'!AY21*IF(Assumptions!$F$8="No Adjustment",1,IF(Assumptions!$F$8="Married",'Marital Status'!BZ20,IF(Assumptions!$F$8="Single",'Marital Status'!DG20,"ERROR")))*IF(Assumptions!$F$10="No Adjustment",1,IF(Assumptions!$F$10="Preferred",'Pref-Std'!BZ20,IF(Assumptions!$F$10="Standard",'Pref-Std'!DG20,"ERROR")))*IF(Assumptions!$F$12="No Adjustment",1,VLOOKUP($AL21+AZ$4-1,'Valuation Margin'!$A$5:$D$13,4))</f>
        <v>1.6709136620501439</v>
      </c>
      <c r="BA21" s="46">
        <f>(1-VLOOKUP($AL21+BA$4-1,'Projection Scale G2 - F'!$A$25:$B$150,2,FALSE))^Assumptions!$F$6*'Base Rate'!AZ21*IF(Assumptions!$F$8="No Adjustment",1,IF(Assumptions!$F$8="Married",'Marital Status'!CA20,IF(Assumptions!$F$8="Single",'Marital Status'!DH20,"ERROR")))*IF(Assumptions!$F$10="No Adjustment",1,IF(Assumptions!$F$10="Preferred",'Pref-Std'!CA20,IF(Assumptions!$F$10="Standard",'Pref-Std'!DH20,"ERROR")))*IF(Assumptions!$F$12="No Adjustment",1,VLOOKUP($AL21+BA$4-1,'Valuation Margin'!$A$5:$D$13,4))</f>
        <v>1.8842281691123623</v>
      </c>
      <c r="BB21" s="45">
        <f>(1-VLOOKUP($AL21+BB$4-1,'Projection Scale G2 - F'!$A$25:$B$150,2,FALSE))^Assumptions!$F$6*'Base Rate'!BA21*IF(Assumptions!$F$8="No Adjustment",1,IF(Assumptions!$F$8="Married",'Marital Status'!CB20,IF(Assumptions!$F$8="Single",'Marital Status'!DI20,"ERROR")))*IF(Assumptions!$F$10="No Adjustment",1,IF(Assumptions!$F$10="Preferred",'Pref-Std'!CB20,IF(Assumptions!$F$10="Standard",'Pref-Std'!DI20,"ERROR")))*IF(Assumptions!$F$12="No Adjustment",1,VLOOKUP($AL21+BB$4-1,'Valuation Margin'!$A$5:$D$13,4))</f>
        <v>2.135054053493378</v>
      </c>
      <c r="BC21" s="45">
        <f>(1-VLOOKUP($AL21+BC$4-1,'Projection Scale G2 - F'!$A$25:$B$150,2,FALSE))^Assumptions!$F$6*'Base Rate'!BB21*IF(Assumptions!$F$8="No Adjustment",1,IF(Assumptions!$F$8="Married",'Marital Status'!CC20,IF(Assumptions!$F$8="Single",'Marital Status'!DJ20,"ERROR")))*IF(Assumptions!$F$10="No Adjustment",1,IF(Assumptions!$F$10="Preferred",'Pref-Std'!CC20,IF(Assumptions!$F$10="Standard",'Pref-Std'!DJ20,"ERROR")))*IF(Assumptions!$F$12="No Adjustment",1,VLOOKUP($AL21+BC$4-1,'Valuation Margin'!$A$5:$D$13,4))</f>
        <v>2.4664063647829222</v>
      </c>
      <c r="BD21" s="45">
        <f>(1-VLOOKUP($AL21+BD$4-1,'Projection Scale G2 - F'!$A$25:$B$150,2,FALSE))^Assumptions!$F$6*'Base Rate'!BC21*IF(Assumptions!$F$8="No Adjustment",1,IF(Assumptions!$F$8="Married",'Marital Status'!CD20,IF(Assumptions!$F$8="Single",'Marital Status'!DK20,"ERROR")))*IF(Assumptions!$F$10="No Adjustment",1,IF(Assumptions!$F$10="Preferred",'Pref-Std'!CD20,IF(Assumptions!$F$10="Standard",'Pref-Std'!DK20,"ERROR")))*IF(Assumptions!$F$12="No Adjustment",1,VLOOKUP($AL21+BD$4-1,'Valuation Margin'!$A$5:$D$13,4))</f>
        <v>2.8536011151316161</v>
      </c>
      <c r="BE21" s="45">
        <f>(1-VLOOKUP($AL21+BE$4-1,'Projection Scale G2 - F'!$A$25:$B$150,2,FALSE))^Assumptions!$F$6*'Base Rate'!BD21*IF(Assumptions!$F$8="No Adjustment",1,IF(Assumptions!$F$8="Married",'Marital Status'!CE20,IF(Assumptions!$F$8="Single",'Marital Status'!DL20,"ERROR")))*IF(Assumptions!$F$10="No Adjustment",1,IF(Assumptions!$F$10="Preferred",'Pref-Std'!CE20,IF(Assumptions!$F$10="Standard",'Pref-Std'!DL20,"ERROR")))*IF(Assumptions!$F$12="No Adjustment",1,VLOOKUP($AL21+BE$4-1,'Valuation Margin'!$A$5:$D$13,4))</f>
        <v>3.2943550199826559</v>
      </c>
      <c r="BF21" s="46">
        <f>(1-VLOOKUP($AL21+BF$4-1,'Projection Scale G2 - F'!$A$25:$B$150,2,FALSE))^Assumptions!$F$6*'Base Rate'!BE21*IF(Assumptions!$F$8="No Adjustment",1,IF(Assumptions!$F$8="Married",'Marital Status'!CF20,IF(Assumptions!$F$8="Single",'Marital Status'!DM20,"ERROR")))*IF(Assumptions!$F$10="No Adjustment",1,IF(Assumptions!$F$10="Preferred",'Pref-Std'!CF20,IF(Assumptions!$F$10="Standard",'Pref-Std'!DM20,"ERROR")))*IF(Assumptions!$F$12="No Adjustment",1,VLOOKUP($AL21+BF$4-1,'Valuation Margin'!$A$5:$D$13,4))</f>
        <v>3.807439151714676</v>
      </c>
      <c r="BG21" s="45">
        <f>(1-VLOOKUP($AL21+BG$4-1,'Projection Scale G2 - F'!$A$25:$B$150,2,FALSE))^Assumptions!$F$6*'Base Rate'!BF21*IF(Assumptions!$F$8="No Adjustment",1,IF(Assumptions!$F$8="Married",'Marital Status'!CG20,IF(Assumptions!$F$8="Single",'Marital Status'!DN20,"ERROR")))*IF(Assumptions!$F$10="No Adjustment",1,IF(Assumptions!$F$10="Preferred",'Pref-Std'!CG20,IF(Assumptions!$F$10="Standard",'Pref-Std'!DN20,"ERROR")))*IF(Assumptions!$F$12="No Adjustment",1,VLOOKUP($AL21+BG$4-1,'Valuation Margin'!$A$5:$D$13,4))</f>
        <v>4.3832848483763707</v>
      </c>
      <c r="BH21" s="45">
        <f>(1-VLOOKUP($AL21+BH$4-1,'Projection Scale G2 - F'!$A$25:$B$150,2,FALSE))^Assumptions!$F$6*'Base Rate'!BG21*IF(Assumptions!$F$8="No Adjustment",1,IF(Assumptions!$F$8="Married",'Marital Status'!CH20,IF(Assumptions!$F$8="Single",'Marital Status'!DO20,"ERROR")))*IF(Assumptions!$F$10="No Adjustment",1,IF(Assumptions!$F$10="Preferred",'Pref-Std'!CH20,IF(Assumptions!$F$10="Standard",'Pref-Std'!DO20,"ERROR")))*IF(Assumptions!$F$12="No Adjustment",1,VLOOKUP($AL21+BH$4-1,'Valuation Margin'!$A$5:$D$13,4))</f>
        <v>4.9332726644825149</v>
      </c>
      <c r="BI21" s="45">
        <f>(1-VLOOKUP($AL21+BI$4-1,'Projection Scale G2 - F'!$A$25:$B$150,2,FALSE))^Assumptions!$F$6*'Base Rate'!BH21*IF(Assumptions!$F$8="No Adjustment",1,IF(Assumptions!$F$8="Married",'Marital Status'!CI20,IF(Assumptions!$F$8="Single",'Marital Status'!DP20,"ERROR")))*IF(Assumptions!$F$10="No Adjustment",1,IF(Assumptions!$F$10="Preferred",'Pref-Std'!CI20,IF(Assumptions!$F$10="Standard",'Pref-Std'!DP20,"ERROR")))*IF(Assumptions!$F$12="No Adjustment",1,VLOOKUP($AL21+BI$4-1,'Valuation Margin'!$A$5:$D$13,4))</f>
        <v>5.5239438888523278</v>
      </c>
      <c r="BJ21" s="45">
        <f>(1-VLOOKUP($AL21+BJ$4-1,'Projection Scale G2 - F'!$A$25:$B$150,2,FALSE))^Assumptions!$F$6*'Base Rate'!BI21*IF(Assumptions!$F$8="No Adjustment",1,IF(Assumptions!$F$8="Married",'Marital Status'!CJ20,IF(Assumptions!$F$8="Single",'Marital Status'!DQ20,"ERROR")))*IF(Assumptions!$F$10="No Adjustment",1,IF(Assumptions!$F$10="Preferred",'Pref-Std'!CJ20,IF(Assumptions!$F$10="Standard",'Pref-Std'!DQ20,"ERROR")))*IF(Assumptions!$F$12="No Adjustment",1,VLOOKUP($AL21+BJ$4-1,'Valuation Margin'!$A$5:$D$13,4))</f>
        <v>6.1707416753796824</v>
      </c>
      <c r="BK21" s="46">
        <f>(1-VLOOKUP($AL21+BK$4-1,'Projection Scale G2 - F'!$A$25:$B$150,2,FALSE))^Assumptions!$F$6*'Base Rate'!BJ21*IF(Assumptions!$F$8="No Adjustment",1,IF(Assumptions!$F$8="Married",'Marital Status'!CK20,IF(Assumptions!$F$8="Single",'Marital Status'!DR20,"ERROR")))*IF(Assumptions!$F$10="No Adjustment",1,IF(Assumptions!$F$10="Preferred",'Pref-Std'!CK20,IF(Assumptions!$F$10="Standard",'Pref-Std'!DR20,"ERROR")))*IF(Assumptions!$F$12="No Adjustment",1,VLOOKUP($AL21+BK$4-1,'Valuation Margin'!$A$5:$D$13,4))</f>
        <v>6.9060302416091064</v>
      </c>
      <c r="BL21" s="45">
        <f>(1-VLOOKUP($AL21+BL$4-1,'Projection Scale G2 - F'!$A$25:$B$150,2,FALSE))^Assumptions!$F$6*'Base Rate'!BK21*IF(Assumptions!$F$8="No Adjustment",1,IF(Assumptions!$F$8="Married",'Marital Status'!CL20,IF(Assumptions!$F$8="Single",'Marital Status'!DS20,"ERROR")))*IF(Assumptions!$F$10="No Adjustment",1,IF(Assumptions!$F$10="Preferred",'Pref-Std'!CL20,IF(Assumptions!$F$10="Standard",'Pref-Std'!DS20,"ERROR")))*IF(Assumptions!$F$12="No Adjustment",1,VLOOKUP($AL21+BL$4-1,'Valuation Margin'!$A$5:$D$13,4))</f>
        <v>7.738303739947777</v>
      </c>
      <c r="BM21" s="45">
        <f>(1-VLOOKUP($AL21+BM$4-1,'Projection Scale G2 - F'!$A$25:$B$150,2,FALSE))^Assumptions!$F$6*'Base Rate'!BL21*IF(Assumptions!$F$8="No Adjustment",1,IF(Assumptions!$F$8="Married",'Marital Status'!CM20,IF(Assumptions!$F$8="Single",'Marital Status'!DT20,"ERROR")))*IF(Assumptions!$F$10="No Adjustment",1,IF(Assumptions!$F$10="Preferred",'Pref-Std'!CM20,IF(Assumptions!$F$10="Standard",'Pref-Std'!DT20,"ERROR")))*IF(Assumptions!$F$12="No Adjustment",1,VLOOKUP($AL21+BM$4-1,'Valuation Margin'!$A$5:$D$13,4))</f>
        <v>8.5055108938606239</v>
      </c>
      <c r="BN21" s="45">
        <f>(1-VLOOKUP($AL21+BN$4-1,'Projection Scale G2 - F'!$A$25:$B$150,2,FALSE))^Assumptions!$F$6*'Base Rate'!BM21*IF(Assumptions!$F$8="No Adjustment",1,IF(Assumptions!$F$8="Married",'Marital Status'!CN20,IF(Assumptions!$F$8="Single",'Marital Status'!DU20,"ERROR")))*IF(Assumptions!$F$10="No Adjustment",1,IF(Assumptions!$F$10="Preferred",'Pref-Std'!CN20,IF(Assumptions!$F$10="Standard",'Pref-Std'!DU20,"ERROR")))*IF(Assumptions!$F$12="No Adjustment",1,VLOOKUP($AL21+BN$4-1,'Valuation Margin'!$A$5:$D$13,4))</f>
        <v>9.351414717290865</v>
      </c>
      <c r="BO21" s="45">
        <f>(1-VLOOKUP($AL21+BO$4-1,'Projection Scale G2 - F'!$A$25:$B$150,2,FALSE))^Assumptions!$F$6*'Base Rate'!BN21*IF(Assumptions!$F$8="No Adjustment",1,IF(Assumptions!$F$8="Married",'Marital Status'!CO20,IF(Assumptions!$F$8="Single",'Marital Status'!DV20,"ERROR")))*IF(Assumptions!$F$10="No Adjustment",1,IF(Assumptions!$F$10="Preferred",'Pref-Std'!CO20,IF(Assumptions!$F$10="Standard",'Pref-Std'!DV20,"ERROR")))*IF(Assumptions!$F$12="No Adjustment",1,VLOOKUP($AL21+BO$4-1,'Valuation Margin'!$A$5:$D$13,4))</f>
        <v>10.30200937325986</v>
      </c>
      <c r="BP21" s="46">
        <f>(1-VLOOKUP($AL21+BP$4-1,'Projection Scale G2 - F'!$A$25:$B$150,2,FALSE))^Assumptions!$F$6*'Base Rate'!BO21*IF(Assumptions!$F$8="No Adjustment",1,IF(Assumptions!$F$8="Married",'Marital Status'!CP20,IF(Assumptions!$F$8="Single",'Marital Status'!DW20,"ERROR")))*IF(Assumptions!$F$10="No Adjustment",1,IF(Assumptions!$F$10="Preferred",'Pref-Std'!CP20,IF(Assumptions!$F$10="Standard",'Pref-Std'!DW20,"ERROR")))*IF(Assumptions!$F$12="No Adjustment",1,VLOOKUP($AL21+BP$4-1,'Valuation Margin'!$A$5:$D$13,4))</f>
        <v>11.357334896186302</v>
      </c>
      <c r="BQ21" s="46">
        <f>(1-VLOOKUP($BR21,'Projection Scale G2 - F'!$A$25:$B$150,2,FALSE))^Assumptions!$F$6*'Base Rate'!BP21*IF(Assumptions!$F$8="No Adjustment",1,IF(Assumptions!$F$8="Married",'Marital Status'!CQ20,IF(Assumptions!$F$8="Single",'Marital Status'!DX20,"ERROR")))*IF(Assumptions!$F$10="No Adjustment",1,IF(Assumptions!$F$10="Preferred",'Pref-Std'!CQ20,IF(Assumptions!$F$10="Standard",'Pref-Std'!DX20,"ERROR")))*IF(Assumptions!$F$12="No Adjustment",1,VLOOKUP($BR21,'Valuation Margin'!$A$5:$D$13,4))</f>
        <v>12.52411554185</v>
      </c>
      <c r="BR21" s="6">
        <f t="shared" si="6"/>
        <v>76</v>
      </c>
      <c r="BT21" s="58">
        <v>2.103E-2</v>
      </c>
      <c r="BU21" s="59">
        <f t="shared" si="7"/>
        <v>0.59553568910366139</v>
      </c>
      <c r="BV21" s="59">
        <f t="shared" si="8"/>
        <v>0.80105126830754614</v>
      </c>
      <c r="BW21" s="57">
        <f t="shared" si="9"/>
        <v>0.31999999999999995</v>
      </c>
    </row>
    <row r="22" spans="1:75" x14ac:dyDescent="0.3">
      <c r="A22" s="6">
        <f t="shared" si="2"/>
        <v>47</v>
      </c>
      <c r="B22" s="44">
        <f>(1-VLOOKUP($A22+B$4-1,'Projection Scale G2 - M'!$A$25:$B$150,2,FALSE))^Assumptions!$F$6*'Base Rate'!B22*IF(Assumptions!$F$8="No Adjustment",1,IF(Assumptions!$F$8="Married",'Marital Status'!BM21,IF(Assumptions!$F$8="Single",'Marital Status'!CT21,"ERROR")))*IF(Assumptions!$F$10="No Adjustment",1,IF(Assumptions!$F$10="Preferred",'Pref-Std'!BM21,IF(Assumptions!$F$10="Standard",'Pref-Std'!CT21,"ERROR")))*IF(Assumptions!$F$12="No Adjustment",1,VLOOKUP($A22+B$4-1,'Valuation Margin'!$A$5:$C$13,3))</f>
        <v>0.38983690140732674</v>
      </c>
      <c r="C22" s="45">
        <f>(1-VLOOKUP($A22+C$4-1,'Projection Scale G2 - M'!$A$25:$B$150,2,FALSE))^Assumptions!$F$6*'Base Rate'!C22*IF(Assumptions!$F$8="No Adjustment",1,IF(Assumptions!$F$8="Married",'Marital Status'!BN21,IF(Assumptions!$F$8="Single",'Marital Status'!CU21,"ERROR")))*IF(Assumptions!$F$10="No Adjustment",1,IF(Assumptions!$F$10="Preferred",'Pref-Std'!BN21,IF(Assumptions!$F$10="Standard",'Pref-Std'!CU21,"ERROR")))*IF(Assumptions!$F$12="No Adjustment",1,VLOOKUP($A22+C$4-1,'Valuation Margin'!$A$5:$C$13,3))</f>
        <v>0.53390359520985864</v>
      </c>
      <c r="D22" s="45">
        <f>(1-VLOOKUP($A22+D$4-1,'Projection Scale G2 - M'!$A$25:$B$150,2,FALSE))^Assumptions!$F$6*'Base Rate'!D22*IF(Assumptions!$F$8="No Adjustment",1,IF(Assumptions!$F$8="Married",'Marital Status'!BO21,IF(Assumptions!$F$8="Single",'Marital Status'!CV21,"ERROR")))*IF(Assumptions!$F$10="No Adjustment",1,IF(Assumptions!$F$10="Preferred",'Pref-Std'!BO21,IF(Assumptions!$F$10="Standard",'Pref-Std'!CV21,"ERROR")))*IF(Assumptions!$F$12="No Adjustment",1,VLOOKUP($A22+D$4-1,'Valuation Margin'!$A$5:$C$13,3))</f>
        <v>0.66383297968927568</v>
      </c>
      <c r="E22" s="45">
        <f>(1-VLOOKUP($A22+E$4-1,'Projection Scale G2 - M'!$A$25:$B$150,2,FALSE))^Assumptions!$F$6*'Base Rate'!E22*IF(Assumptions!$F$8="No Adjustment",1,IF(Assumptions!$F$8="Married",'Marital Status'!BP21,IF(Assumptions!$F$8="Single",'Marital Status'!CW21,"ERROR")))*IF(Assumptions!$F$10="No Adjustment",1,IF(Assumptions!$F$10="Preferred",'Pref-Std'!BP21,IF(Assumptions!$F$10="Standard",'Pref-Std'!CW21,"ERROR")))*IF(Assumptions!$F$12="No Adjustment",1,VLOOKUP($A22+E$4-1,'Valuation Margin'!$A$5:$C$13,3))</f>
        <v>0.79521254278662301</v>
      </c>
      <c r="F22" s="46">
        <f>(1-VLOOKUP($A22+F$4-1,'Projection Scale G2 - M'!$A$25:$B$150,2,FALSE))^Assumptions!$F$6*'Base Rate'!F22*IF(Assumptions!$F$8="No Adjustment",1,IF(Assumptions!$F$8="Married",'Marital Status'!BQ21,IF(Assumptions!$F$8="Single",'Marital Status'!CX21,"ERROR")))*IF(Assumptions!$F$10="No Adjustment",1,IF(Assumptions!$F$10="Preferred",'Pref-Std'!BQ21,IF(Assumptions!$F$10="Standard",'Pref-Std'!CX21,"ERROR")))*IF(Assumptions!$F$12="No Adjustment",1,VLOOKUP($A22+F$4-1,'Valuation Margin'!$A$5:$C$13,3))</f>
        <v>0.9195998872313893</v>
      </c>
      <c r="G22" s="45">
        <f>(1-VLOOKUP($A22+G$4-1,'Projection Scale G2 - M'!$A$25:$B$150,2,FALSE))^Assumptions!$F$6*'Base Rate'!G22*IF(Assumptions!$F$8="No Adjustment",1,IF(Assumptions!$F$8="Married",'Marital Status'!BR21,IF(Assumptions!$F$8="Single",'Marital Status'!CY21,"ERROR")))*IF(Assumptions!$F$10="No Adjustment",1,IF(Assumptions!$F$10="Preferred",'Pref-Std'!BR21,IF(Assumptions!$F$10="Standard",'Pref-Std'!CY21,"ERROR")))*IF(Assumptions!$F$12="No Adjustment",1,VLOOKUP($A22+G$4-1,'Valuation Margin'!$A$5:$C$13,3))</f>
        <v>1.0674705103376108</v>
      </c>
      <c r="H22" s="45">
        <f>(1-VLOOKUP($A22+H$4-1,'Projection Scale G2 - M'!$A$25:$B$150,2,FALSE))^Assumptions!$F$6*'Base Rate'!H22*IF(Assumptions!$F$8="No Adjustment",1,IF(Assumptions!$F$8="Married",'Marital Status'!BS21,IF(Assumptions!$F$8="Single",'Marital Status'!CZ21,"ERROR")))*IF(Assumptions!$F$10="No Adjustment",1,IF(Assumptions!$F$10="Preferred",'Pref-Std'!BS21,IF(Assumptions!$F$10="Standard",'Pref-Std'!CZ21,"ERROR")))*IF(Assumptions!$F$12="No Adjustment",1,VLOOKUP($A22+H$4-1,'Valuation Margin'!$A$5:$C$13,3))</f>
        <v>1.2193865682644813</v>
      </c>
      <c r="I22" s="45">
        <f>(1-VLOOKUP($A22+I$4-1,'Projection Scale G2 - M'!$A$25:$B$150,2,FALSE))^Assumptions!$F$6*'Base Rate'!I22*IF(Assumptions!$F$8="No Adjustment",1,IF(Assumptions!$F$8="Married",'Marital Status'!BT21,IF(Assumptions!$F$8="Single",'Marital Status'!DA21,"ERROR")))*IF(Assumptions!$F$10="No Adjustment",1,IF(Assumptions!$F$10="Preferred",'Pref-Std'!BT21,IF(Assumptions!$F$10="Standard",'Pref-Std'!DA21,"ERROR")))*IF(Assumptions!$F$12="No Adjustment",1,VLOOKUP($A22+I$4-1,'Valuation Margin'!$A$5:$C$13,3))</f>
        <v>1.3978989945224392</v>
      </c>
      <c r="J22" s="45">
        <f>(1-VLOOKUP($A22+J$4-1,'Projection Scale G2 - M'!$A$25:$B$150,2,FALSE))^Assumptions!$F$6*'Base Rate'!J22*IF(Assumptions!$F$8="No Adjustment",1,IF(Assumptions!$F$8="Married",'Marital Status'!BU21,IF(Assumptions!$F$8="Single",'Marital Status'!DB21,"ERROR")))*IF(Assumptions!$F$10="No Adjustment",1,IF(Assumptions!$F$10="Preferred",'Pref-Std'!BU21,IF(Assumptions!$F$10="Standard",'Pref-Std'!DB21,"ERROR")))*IF(Assumptions!$F$12="No Adjustment",1,VLOOKUP($A22+J$4-1,'Valuation Margin'!$A$5:$C$13,3))</f>
        <v>1.5798007907104912</v>
      </c>
      <c r="K22" s="46">
        <f>(1-VLOOKUP($A22+K$4-1,'Projection Scale G2 - M'!$A$25:$B$150,2,FALSE))^Assumptions!$F$6*'Base Rate'!K22*IF(Assumptions!$F$8="No Adjustment",1,IF(Assumptions!$F$8="Married",'Marital Status'!BV21,IF(Assumptions!$F$8="Single",'Marital Status'!DC21,"ERROR")))*IF(Assumptions!$F$10="No Adjustment",1,IF(Assumptions!$F$10="Preferred",'Pref-Std'!BV21,IF(Assumptions!$F$10="Standard",'Pref-Std'!DC21,"ERROR")))*IF(Assumptions!$F$12="No Adjustment",1,VLOOKUP($A22+K$4-1,'Valuation Margin'!$A$5:$C$13,3))</f>
        <v>1.7995713053184257</v>
      </c>
      <c r="L22" s="45">
        <f>(1-VLOOKUP($A22+L$4-1,'Projection Scale G2 - M'!$A$25:$B$150,2,FALSE))^Assumptions!$F$6*'Base Rate'!L22*IF(Assumptions!$F$8="No Adjustment",1,IF(Assumptions!$F$8="Married",'Marital Status'!BW21,IF(Assumptions!$F$8="Single",'Marital Status'!DD21,"ERROR")))*IF(Assumptions!$F$10="No Adjustment",1,IF(Assumptions!$F$10="Preferred",'Pref-Std'!BW21,IF(Assumptions!$F$10="Standard",'Pref-Std'!DD21,"ERROR")))*IF(Assumptions!$F$12="No Adjustment",1,VLOOKUP($A22+L$4-1,'Valuation Margin'!$A$5:$C$13,3))</f>
        <v>2.0149805520485558</v>
      </c>
      <c r="M22" s="45">
        <f>(1-VLOOKUP($A22+M$4-1,'Projection Scale G2 - M'!$A$25:$B$150,2,FALSE))^Assumptions!$F$6*'Base Rate'!M22*IF(Assumptions!$F$8="No Adjustment",1,IF(Assumptions!$F$8="Married",'Marital Status'!BX21,IF(Assumptions!$F$8="Single",'Marital Status'!DE21,"ERROR")))*IF(Assumptions!$F$10="No Adjustment",1,IF(Assumptions!$F$10="Preferred",'Pref-Std'!BX21,IF(Assumptions!$F$10="Standard",'Pref-Std'!DE21,"ERROR")))*IF(Assumptions!$F$12="No Adjustment",1,VLOOKUP($A22+M$4-1,'Valuation Margin'!$A$5:$C$13,3))</f>
        <v>2.2746106130515207</v>
      </c>
      <c r="N22" s="45">
        <f>(1-VLOOKUP($A22+N$4-1,'Projection Scale G2 - M'!$A$25:$B$150,2,FALSE))^Assumptions!$F$6*'Base Rate'!N22*IF(Assumptions!$F$8="No Adjustment",1,IF(Assumptions!$F$8="Married",'Marital Status'!BY21,IF(Assumptions!$F$8="Single",'Marital Status'!DF21,"ERROR")))*IF(Assumptions!$F$10="No Adjustment",1,IF(Assumptions!$F$10="Preferred",'Pref-Std'!BY21,IF(Assumptions!$F$10="Standard",'Pref-Std'!DF21,"ERROR")))*IF(Assumptions!$F$12="No Adjustment",1,VLOOKUP($A22+N$4-1,'Valuation Margin'!$A$5:$C$13,3))</f>
        <v>2.5311732785458112</v>
      </c>
      <c r="O22" s="45">
        <f>(1-VLOOKUP($A22+O$4-1,'Projection Scale G2 - M'!$A$25:$B$150,2,FALSE))^Assumptions!$F$6*'Base Rate'!O22*IF(Assumptions!$F$8="No Adjustment",1,IF(Assumptions!$F$8="Married",'Marital Status'!BZ21,IF(Assumptions!$F$8="Single",'Marital Status'!DG21,"ERROR")))*IF(Assumptions!$F$10="No Adjustment",1,IF(Assumptions!$F$10="Preferred",'Pref-Std'!BZ21,IF(Assumptions!$F$10="Standard",'Pref-Std'!DG21,"ERROR")))*IF(Assumptions!$F$12="No Adjustment",1,VLOOKUP($A22+O$4-1,'Valuation Margin'!$A$5:$C$13,3))</f>
        <v>2.8507022915733735</v>
      </c>
      <c r="P22" s="46">
        <f>(1-VLOOKUP($A22+P$4-1,'Projection Scale G2 - M'!$A$25:$B$150,2,FALSE))^Assumptions!$F$6*'Base Rate'!P22*IF(Assumptions!$F$8="No Adjustment",1,IF(Assumptions!$F$8="Married",'Marital Status'!CA21,IF(Assumptions!$F$8="Single",'Marital Status'!DH21,"ERROR")))*IF(Assumptions!$F$10="No Adjustment",1,IF(Assumptions!$F$10="Preferred",'Pref-Std'!CA21,IF(Assumptions!$F$10="Standard",'Pref-Std'!DH21,"ERROR")))*IF(Assumptions!$F$12="No Adjustment",1,VLOOKUP($A22+P$4-1,'Valuation Margin'!$A$5:$C$13,3))</f>
        <v>3.1977527182099537</v>
      </c>
      <c r="Q22" s="45">
        <f>(1-VLOOKUP($A22+Q$4-1,'Projection Scale G2 - M'!$A$25:$B$150,2,FALSE))^Assumptions!$F$6*'Base Rate'!Q22*IF(Assumptions!$F$8="No Adjustment",1,IF(Assumptions!$F$8="Married",'Marital Status'!CB21,IF(Assumptions!$F$8="Single",'Marital Status'!DI21,"ERROR")))*IF(Assumptions!$F$10="No Adjustment",1,IF(Assumptions!$F$10="Preferred",'Pref-Std'!CB21,IF(Assumptions!$F$10="Standard",'Pref-Std'!DI21,"ERROR")))*IF(Assumptions!$F$12="No Adjustment",1,VLOOKUP($A22+Q$4-1,'Valuation Margin'!$A$5:$C$13,3))</f>
        <v>3.5669969801843333</v>
      </c>
      <c r="R22" s="45">
        <f>(1-VLOOKUP($A22+R$4-1,'Projection Scale G2 - M'!$A$25:$B$150,2,FALSE))^Assumptions!$F$6*'Base Rate'!R22*IF(Assumptions!$F$8="No Adjustment",1,IF(Assumptions!$F$8="Married",'Marital Status'!CC21,IF(Assumptions!$F$8="Single",'Marital Status'!DJ21,"ERROR")))*IF(Assumptions!$F$10="No Adjustment",1,IF(Assumptions!$F$10="Preferred",'Pref-Std'!CC21,IF(Assumptions!$F$10="Standard",'Pref-Std'!DJ21,"ERROR")))*IF(Assumptions!$F$12="No Adjustment",1,VLOOKUP($A22+R$4-1,'Valuation Margin'!$A$5:$C$13,3))</f>
        <v>4.0641750790369846</v>
      </c>
      <c r="S22" s="45">
        <f>(1-VLOOKUP($A22+S$4-1,'Projection Scale G2 - M'!$A$25:$B$150,2,FALSE))^Assumptions!$F$6*'Base Rate'!S22*IF(Assumptions!$F$8="No Adjustment",1,IF(Assumptions!$F$8="Married",'Marital Status'!CD21,IF(Assumptions!$F$8="Single",'Marital Status'!DK21,"ERROR")))*IF(Assumptions!$F$10="No Adjustment",1,IF(Assumptions!$F$10="Preferred",'Pref-Std'!CD21,IF(Assumptions!$F$10="Standard",'Pref-Std'!DK21,"ERROR")))*IF(Assumptions!$F$12="No Adjustment",1,VLOOKUP($A22+S$4-1,'Valuation Margin'!$A$5:$C$13,3))</f>
        <v>4.6189842509318781</v>
      </c>
      <c r="T22" s="45">
        <f>(1-VLOOKUP($A22+T$4-1,'Projection Scale G2 - M'!$A$25:$B$150,2,FALSE))^Assumptions!$F$6*'Base Rate'!T22*IF(Assumptions!$F$8="No Adjustment",1,IF(Assumptions!$F$8="Married",'Marital Status'!CE21,IF(Assumptions!$F$8="Single",'Marital Status'!DL21,"ERROR")))*IF(Assumptions!$F$10="No Adjustment",1,IF(Assumptions!$F$10="Preferred",'Pref-Std'!CE21,IF(Assumptions!$F$10="Standard",'Pref-Std'!DL21,"ERROR")))*IF(Assumptions!$F$12="No Adjustment",1,VLOOKUP($A22+T$4-1,'Valuation Margin'!$A$5:$C$13,3))</f>
        <v>5.2703122273241529</v>
      </c>
      <c r="U22" s="46">
        <f>(1-VLOOKUP($A22+U$4-1,'Projection Scale G2 - M'!$A$25:$B$150,2,FALSE))^Assumptions!$F$6*'Base Rate'!U22*IF(Assumptions!$F$8="No Adjustment",1,IF(Assumptions!$F$8="Married",'Marital Status'!CF21,IF(Assumptions!$F$8="Single",'Marital Status'!DM21,"ERROR")))*IF(Assumptions!$F$10="No Adjustment",1,IF(Assumptions!$F$10="Preferred",'Pref-Std'!CF21,IF(Assumptions!$F$10="Standard",'Pref-Std'!DM21,"ERROR")))*IF(Assumptions!$F$12="No Adjustment",1,VLOOKUP($A22+U$4-1,'Valuation Margin'!$A$5:$C$13,3))</f>
        <v>6.0338010486247535</v>
      </c>
      <c r="V22" s="45">
        <f>(1-VLOOKUP($A22+V$4-1,'Projection Scale G2 - M'!$A$25:$B$150,2,FALSE))^Assumptions!$F$6*'Base Rate'!V22*IF(Assumptions!$F$8="No Adjustment",1,IF(Assumptions!$F$8="Married",'Marital Status'!CG21,IF(Assumptions!$F$8="Single",'Marital Status'!DN21,"ERROR")))*IF(Assumptions!$F$10="No Adjustment",1,IF(Assumptions!$F$10="Preferred",'Pref-Std'!CG21,IF(Assumptions!$F$10="Standard",'Pref-Std'!DN21,"ERROR")))*IF(Assumptions!$F$12="No Adjustment",1,VLOOKUP($A22+V$4-1,'Valuation Margin'!$A$5:$C$13,3))</f>
        <v>6.9339870256053207</v>
      </c>
      <c r="W22" s="45">
        <f>(1-VLOOKUP($A22+W$4-1,'Projection Scale G2 - M'!$A$25:$B$150,2,FALSE))^Assumptions!$F$6*'Base Rate'!W22*IF(Assumptions!$F$8="No Adjustment",1,IF(Assumptions!$F$8="Married",'Marital Status'!CH21,IF(Assumptions!$F$8="Single",'Marital Status'!DO21,"ERROR")))*IF(Assumptions!$F$10="No Adjustment",1,IF(Assumptions!$F$10="Preferred",'Pref-Std'!CH21,IF(Assumptions!$F$10="Standard",'Pref-Std'!DO21,"ERROR")))*IF(Assumptions!$F$12="No Adjustment",1,VLOOKUP($A22+W$4-1,'Valuation Margin'!$A$5:$C$13,3))</f>
        <v>7.8331474249649764</v>
      </c>
      <c r="X22" s="45">
        <f>(1-VLOOKUP($A22+X$4-1,'Projection Scale G2 - M'!$A$25:$B$150,2,FALSE))^Assumptions!$F$6*'Base Rate'!X22*IF(Assumptions!$F$8="No Adjustment",1,IF(Assumptions!$F$8="Married",'Marital Status'!CI21,IF(Assumptions!$F$8="Single",'Marital Status'!DP21,"ERROR")))*IF(Assumptions!$F$10="No Adjustment",1,IF(Assumptions!$F$10="Preferred",'Pref-Std'!CI21,IF(Assumptions!$F$10="Standard",'Pref-Std'!DP21,"ERROR")))*IF(Assumptions!$F$12="No Adjustment",1,VLOOKUP($A22+X$4-1,'Valuation Margin'!$A$5:$C$13,3))</f>
        <v>8.8795066277626731</v>
      </c>
      <c r="Y22" s="45">
        <f>(1-VLOOKUP($A22+Y$4-1,'Projection Scale G2 - M'!$A$25:$B$150,2,FALSE))^Assumptions!$F$6*'Base Rate'!Y22*IF(Assumptions!$F$8="No Adjustment",1,IF(Assumptions!$F$8="Married",'Marital Status'!CJ21,IF(Assumptions!$F$8="Single",'Marital Status'!DQ21,"ERROR")))*IF(Assumptions!$F$10="No Adjustment",1,IF(Assumptions!$F$10="Preferred",'Pref-Std'!CJ21,IF(Assumptions!$F$10="Standard",'Pref-Std'!DQ21,"ERROR")))*IF(Assumptions!$F$12="No Adjustment",1,VLOOKUP($A22+Y$4-1,'Valuation Margin'!$A$5:$C$13,3))</f>
        <v>10.075034286472855</v>
      </c>
      <c r="Z22" s="46">
        <f>(1-VLOOKUP($A22+Z$4-1,'Projection Scale G2 - M'!$A$25:$B$150,2,FALSE))^Assumptions!$F$6*'Base Rate'!Z22*IF(Assumptions!$F$8="No Adjustment",1,IF(Assumptions!$F$8="Married",'Marital Status'!CK21,IF(Assumptions!$F$8="Single",'Marital Status'!DR21,"ERROR")))*IF(Assumptions!$F$10="No Adjustment",1,IF(Assumptions!$F$10="Preferred",'Pref-Std'!CK21,IF(Assumptions!$F$10="Standard",'Pref-Std'!DR21,"ERROR")))*IF(Assumptions!$F$12="No Adjustment",1,VLOOKUP($A22+Z$4-1,'Valuation Margin'!$A$5:$C$13,3))</f>
        <v>11.444653740656165</v>
      </c>
      <c r="AA22" s="45">
        <f>(1-VLOOKUP($A22+AA$4-1,'Projection Scale G2 - M'!$A$25:$B$150,2,FALSE))^Assumptions!$F$6*'Base Rate'!AA22*IF(Assumptions!$F$8="No Adjustment",1,IF(Assumptions!$F$8="Married",'Marital Status'!CL21,IF(Assumptions!$F$8="Single",'Marital Status'!DS21,"ERROR")))*IF(Assumptions!$F$10="No Adjustment",1,IF(Assumptions!$F$10="Preferred",'Pref-Std'!CL21,IF(Assumptions!$F$10="Standard",'Pref-Std'!DS21,"ERROR")))*IF(Assumptions!$F$12="No Adjustment",1,VLOOKUP($A22+AA$4-1,'Valuation Margin'!$A$5:$C$13,3))</f>
        <v>13.004933314631478</v>
      </c>
      <c r="AB22" s="45">
        <f>(1-VLOOKUP($A22+AB$4-1,'Projection Scale G2 - M'!$A$25:$B$150,2,FALSE))^Assumptions!$F$6*'Base Rate'!AB22*IF(Assumptions!$F$8="No Adjustment",1,IF(Assumptions!$F$8="Married",'Marital Status'!CM21,IF(Assumptions!$F$8="Single",'Marital Status'!DT21,"ERROR")))*IF(Assumptions!$F$10="No Adjustment",1,IF(Assumptions!$F$10="Preferred",'Pref-Std'!CM21,IF(Assumptions!$F$10="Standard",'Pref-Std'!DT21,"ERROR")))*IF(Assumptions!$F$12="No Adjustment",1,VLOOKUP($A22+AB$4-1,'Valuation Margin'!$A$5:$C$13,3))</f>
        <v>14.473876400735858</v>
      </c>
      <c r="AC22" s="45">
        <f>(1-VLOOKUP($A22+AC$4-1,'Projection Scale G2 - M'!$A$25:$B$150,2,FALSE))^Assumptions!$F$6*'Base Rate'!AC22*IF(Assumptions!$F$8="No Adjustment",1,IF(Assumptions!$F$8="Married",'Marital Status'!CN21,IF(Assumptions!$F$8="Single",'Marital Status'!DU21,"ERROR")))*IF(Assumptions!$F$10="No Adjustment",1,IF(Assumptions!$F$10="Preferred",'Pref-Std'!CN21,IF(Assumptions!$F$10="Standard",'Pref-Std'!DU21,"ERROR")))*IF(Assumptions!$F$12="No Adjustment",1,VLOOKUP($A22+AC$4-1,'Valuation Margin'!$A$5:$C$13,3))</f>
        <v>16.106569787838126</v>
      </c>
      <c r="AD22" s="45">
        <f>(1-VLOOKUP($A22+AD$4-1,'Projection Scale G2 - M'!$A$25:$B$150,2,FALSE))^Assumptions!$F$6*'Base Rate'!AD22*IF(Assumptions!$F$8="No Adjustment",1,IF(Assumptions!$F$8="Married",'Marital Status'!CO21,IF(Assumptions!$F$8="Single",'Marital Status'!DV21,"ERROR")))*IF(Assumptions!$F$10="No Adjustment",1,IF(Assumptions!$F$10="Preferred",'Pref-Std'!CO21,IF(Assumptions!$F$10="Standard",'Pref-Std'!DV21,"ERROR")))*IF(Assumptions!$F$12="No Adjustment",1,VLOOKUP($A22+AD$4-1,'Valuation Margin'!$A$5:$C$13,3))</f>
        <v>17.906328035472129</v>
      </c>
      <c r="AE22" s="46">
        <f>(1-VLOOKUP($A22+AE$4-1,'Projection Scale G2 - M'!$A$25:$B$150,2,FALSE))^Assumptions!$F$6*'Base Rate'!AE22*IF(Assumptions!$F$8="No Adjustment",1,IF(Assumptions!$F$8="Married",'Marital Status'!CP21,IF(Assumptions!$F$8="Single",'Marital Status'!DW21,"ERROR")))*IF(Assumptions!$F$10="No Adjustment",1,IF(Assumptions!$F$10="Preferred",'Pref-Std'!CP21,IF(Assumptions!$F$10="Standard",'Pref-Std'!DW21,"ERROR")))*IF(Assumptions!$F$12="No Adjustment",1,VLOOKUP($A22+AE$4-1,'Valuation Margin'!$A$5:$C$13,3))</f>
        <v>19.859128483514745</v>
      </c>
      <c r="AF22" s="46">
        <f>(1-VLOOKUP($AG22,'Projection Scale G2 - M'!$A$25:$B$150,2,FALSE))^Assumptions!$F$6*'Base Rate'!AF22*IF(Assumptions!$F$8="No Adjustment",1,IF(Assumptions!$F$8="Married",'Marital Status'!CQ21,IF(Assumptions!$F$8="Single",'Marital Status'!DX21,"ERROR")))*IF(Assumptions!$F$10="No Adjustment",1,IF(Assumptions!$F$10="Preferred",'Pref-Std'!CQ21,IF(Assumptions!$F$10="Standard",'Pref-Std'!DX21,"ERROR")))*IF(Assumptions!$F$12="No Adjustment",1,VLOOKUP($AG22,'Valuation Margin'!$A$5:$C$13,3))</f>
        <v>21.942328357036008</v>
      </c>
      <c r="AG22" s="6">
        <f t="shared" si="3"/>
        <v>77</v>
      </c>
      <c r="AI22" s="58">
        <v>1.755E-2</v>
      </c>
      <c r="AJ22" s="59">
        <f t="shared" si="4"/>
        <v>1.2502751200590319</v>
      </c>
      <c r="AL22" s="6">
        <f t="shared" si="5"/>
        <v>47</v>
      </c>
      <c r="AM22" s="44">
        <f>(1-VLOOKUP($AL22+AM$4-1,'Projection Scale G2 - F'!$A$25:$B$150,2,FALSE))^Assumptions!$F$6*'Base Rate'!AL22*IF(Assumptions!$F$8="No Adjustment",1,IF(Assumptions!$F$8="Married",'Marital Status'!BM21,IF(Assumptions!$F$8="Single",'Marital Status'!CT21,"ERROR")))*IF(Assumptions!$F$10="No Adjustment",1,IF(Assumptions!$F$10="Preferred",'Pref-Std'!BM21,IF(Assumptions!$F$10="Standard",'Pref-Std'!CT21,"ERROR")))*IF(Assumptions!$F$12="No Adjustment",1,VLOOKUP($AL22+AM$4-1,'Valuation Margin'!$A$5:$D$13,4))</f>
        <v>0.24731588368851906</v>
      </c>
      <c r="AN22" s="45">
        <f>(1-VLOOKUP($AL22+AN$4-1,'Projection Scale G2 - F'!$A$25:$B$150,2,FALSE))^Assumptions!$F$6*'Base Rate'!AM22*IF(Assumptions!$F$8="No Adjustment",1,IF(Assumptions!$F$8="Married",'Marital Status'!BN21,IF(Assumptions!$F$8="Single",'Marital Status'!CU21,"ERROR")))*IF(Assumptions!$F$10="No Adjustment",1,IF(Assumptions!$F$10="Preferred",'Pref-Std'!BN21,IF(Assumptions!$F$10="Standard",'Pref-Std'!CU21,"ERROR")))*IF(Assumptions!$F$12="No Adjustment",1,VLOOKUP($AL22+AN$4-1,'Valuation Margin'!$A$5:$D$13,4))</f>
        <v>0.35236761812743983</v>
      </c>
      <c r="AO22" s="45">
        <f>(1-VLOOKUP($AL22+AO$4-1,'Projection Scale G2 - F'!$A$25:$B$150,2,FALSE))^Assumptions!$F$6*'Base Rate'!AN22*IF(Assumptions!$F$8="No Adjustment",1,IF(Assumptions!$F$8="Married",'Marital Status'!BO21,IF(Assumptions!$F$8="Single",'Marital Status'!CV21,"ERROR")))*IF(Assumptions!$F$10="No Adjustment",1,IF(Assumptions!$F$10="Preferred",'Pref-Std'!BO21,IF(Assumptions!$F$10="Standard",'Pref-Std'!CV21,"ERROR")))*IF(Assumptions!$F$12="No Adjustment",1,VLOOKUP($AL22+AO$4-1,'Valuation Margin'!$A$5:$D$13,4))</f>
        <v>0.45573959794989966</v>
      </c>
      <c r="AP22" s="45">
        <f>(1-VLOOKUP($AL22+AP$4-1,'Projection Scale G2 - F'!$A$25:$B$150,2,FALSE))^Assumptions!$F$6*'Base Rate'!AO22*IF(Assumptions!$F$8="No Adjustment",1,IF(Assumptions!$F$8="Married",'Marital Status'!BP21,IF(Assumptions!$F$8="Single",'Marital Status'!CW21,"ERROR")))*IF(Assumptions!$F$10="No Adjustment",1,IF(Assumptions!$F$10="Preferred",'Pref-Std'!BP21,IF(Assumptions!$F$10="Standard",'Pref-Std'!CW21,"ERROR")))*IF(Assumptions!$F$12="No Adjustment",1,VLOOKUP($AL22+AP$4-1,'Valuation Margin'!$A$5:$D$13,4))</f>
        <v>0.55794929567976659</v>
      </c>
      <c r="AQ22" s="46">
        <f>(1-VLOOKUP($AL22+AQ$4-1,'Projection Scale G2 - F'!$A$25:$B$150,2,FALSE))^Assumptions!$F$6*'Base Rate'!AP22*IF(Assumptions!$F$8="No Adjustment",1,IF(Assumptions!$F$8="Married",'Marital Status'!BQ21,IF(Assumptions!$F$8="Single",'Marital Status'!CX21,"ERROR")))*IF(Assumptions!$F$10="No Adjustment",1,IF(Assumptions!$F$10="Preferred",'Pref-Std'!BQ21,IF(Assumptions!$F$10="Standard",'Pref-Std'!CX21,"ERROR")))*IF(Assumptions!$F$12="No Adjustment",1,VLOOKUP($AL22+AQ$4-1,'Valuation Margin'!$A$5:$D$13,4))</f>
        <v>0.66517898768295647</v>
      </c>
      <c r="AR22" s="45">
        <f>(1-VLOOKUP($AL22+AR$4-1,'Projection Scale G2 - F'!$A$25:$B$150,2,FALSE))^Assumptions!$F$6*'Base Rate'!AQ22*IF(Assumptions!$F$8="No Adjustment",1,IF(Assumptions!$F$8="Married",'Marital Status'!BR21,IF(Assumptions!$F$8="Single",'Marital Status'!CY21,"ERROR")))*IF(Assumptions!$F$10="No Adjustment",1,IF(Assumptions!$F$10="Preferred",'Pref-Std'!BR21,IF(Assumptions!$F$10="Standard",'Pref-Std'!CY21,"ERROR")))*IF(Assumptions!$F$12="No Adjustment",1,VLOOKUP($AL22+AR$4-1,'Valuation Margin'!$A$5:$D$13,4))</f>
        <v>0.75773059022783829</v>
      </c>
      <c r="AS22" s="45">
        <f>(1-VLOOKUP($AL22+AS$4-1,'Projection Scale G2 - F'!$A$25:$B$150,2,FALSE))^Assumptions!$F$6*'Base Rate'!AR22*IF(Assumptions!$F$8="No Adjustment",1,IF(Assumptions!$F$8="Married",'Marital Status'!BS21,IF(Assumptions!$F$8="Single",'Marital Status'!CZ21,"ERROR")))*IF(Assumptions!$F$10="No Adjustment",1,IF(Assumptions!$F$10="Preferred",'Pref-Std'!BS21,IF(Assumptions!$F$10="Standard",'Pref-Std'!CZ21,"ERROR")))*IF(Assumptions!$F$12="No Adjustment",1,VLOOKUP($AL22+AS$4-1,'Valuation Margin'!$A$5:$D$13,4))</f>
        <v>0.85474700327767938</v>
      </c>
      <c r="AT22" s="45">
        <f>(1-VLOOKUP($AL22+AT$4-1,'Projection Scale G2 - F'!$A$25:$B$150,2,FALSE))^Assumptions!$F$6*'Base Rate'!AS22*IF(Assumptions!$F$8="No Adjustment",1,IF(Assumptions!$F$8="Married",'Marital Status'!BT21,IF(Assumptions!$F$8="Single",'Marital Status'!DA21,"ERROR")))*IF(Assumptions!$F$10="No Adjustment",1,IF(Assumptions!$F$10="Preferred",'Pref-Std'!BT21,IF(Assumptions!$F$10="Standard",'Pref-Std'!DA21,"ERROR")))*IF(Assumptions!$F$12="No Adjustment",1,VLOOKUP($AL22+AT$4-1,'Valuation Margin'!$A$5:$D$13,4))</f>
        <v>0.94838975154746519</v>
      </c>
      <c r="AU22" s="45">
        <f>(1-VLOOKUP($AL22+AU$4-1,'Projection Scale G2 - F'!$A$25:$B$150,2,FALSE))^Assumptions!$F$6*'Base Rate'!AT22*IF(Assumptions!$F$8="No Adjustment",1,IF(Assumptions!$F$8="Married",'Marital Status'!BU21,IF(Assumptions!$F$8="Single",'Marital Status'!DB21,"ERROR")))*IF(Assumptions!$F$10="No Adjustment",1,IF(Assumptions!$F$10="Preferred",'Pref-Std'!BU21,IF(Assumptions!$F$10="Standard",'Pref-Std'!DB21,"ERROR")))*IF(Assumptions!$F$12="No Adjustment",1,VLOOKUP($AL22+AU$4-1,'Valuation Margin'!$A$5:$D$13,4))</f>
        <v>1.0316295477292456</v>
      </c>
      <c r="AV22" s="46">
        <f>(1-VLOOKUP($AL22+AV$4-1,'Projection Scale G2 - F'!$A$25:$B$150,2,FALSE))^Assumptions!$F$6*'Base Rate'!AU22*IF(Assumptions!$F$8="No Adjustment",1,IF(Assumptions!$F$8="Married",'Marital Status'!BV21,IF(Assumptions!$F$8="Single",'Marital Status'!DC21,"ERROR")))*IF(Assumptions!$F$10="No Adjustment",1,IF(Assumptions!$F$10="Preferred",'Pref-Std'!BV21,IF(Assumptions!$F$10="Standard",'Pref-Std'!DC21,"ERROR")))*IF(Assumptions!$F$12="No Adjustment",1,VLOOKUP($AL22+AV$4-1,'Valuation Margin'!$A$5:$D$13,4))</f>
        <v>1.147304271758929</v>
      </c>
      <c r="AW22" s="45">
        <f>(1-VLOOKUP($AL22+AW$4-1,'Projection Scale G2 - F'!$A$25:$B$150,2,FALSE))^Assumptions!$F$6*'Base Rate'!AV22*IF(Assumptions!$F$8="No Adjustment",1,IF(Assumptions!$F$8="Married",'Marital Status'!BW21,IF(Assumptions!$F$8="Single",'Marital Status'!DD21,"ERROR")))*IF(Assumptions!$F$10="No Adjustment",1,IF(Assumptions!$F$10="Preferred",'Pref-Std'!BW21,IF(Assumptions!$F$10="Standard",'Pref-Std'!DD21,"ERROR")))*IF(Assumptions!$F$12="No Adjustment",1,VLOOKUP($AL22+AW$4-1,'Valuation Margin'!$A$5:$D$13,4))</f>
        <v>1.2766258410745981</v>
      </c>
      <c r="AX22" s="45">
        <f>(1-VLOOKUP($AL22+AX$4-1,'Projection Scale G2 - F'!$A$25:$B$150,2,FALSE))^Assumptions!$F$6*'Base Rate'!AW22*IF(Assumptions!$F$8="No Adjustment",1,IF(Assumptions!$F$8="Married",'Marital Status'!BX21,IF(Assumptions!$F$8="Single",'Marital Status'!DE21,"ERROR")))*IF(Assumptions!$F$10="No Adjustment",1,IF(Assumptions!$F$10="Preferred",'Pref-Std'!BX21,IF(Assumptions!$F$10="Standard",'Pref-Std'!DE21,"ERROR")))*IF(Assumptions!$F$12="No Adjustment",1,VLOOKUP($AL22+AX$4-1,'Valuation Margin'!$A$5:$D$13,4))</f>
        <v>1.4372764500699469</v>
      </c>
      <c r="AY22" s="45">
        <f>(1-VLOOKUP($AL22+AY$4-1,'Projection Scale G2 - F'!$A$25:$B$150,2,FALSE))^Assumptions!$F$6*'Base Rate'!AX22*IF(Assumptions!$F$8="No Adjustment",1,IF(Assumptions!$F$8="Married",'Marital Status'!BY21,IF(Assumptions!$F$8="Single",'Marital Status'!DF21,"ERROR")))*IF(Assumptions!$F$10="No Adjustment",1,IF(Assumptions!$F$10="Preferred",'Pref-Std'!BY21,IF(Assumptions!$F$10="Standard",'Pref-Std'!DF21,"ERROR")))*IF(Assumptions!$F$12="No Adjustment",1,VLOOKUP($AL22+AY$4-1,'Valuation Margin'!$A$5:$D$13,4))</f>
        <v>1.6080273115765065</v>
      </c>
      <c r="AZ22" s="45">
        <f>(1-VLOOKUP($AL22+AZ$4-1,'Projection Scale G2 - F'!$A$25:$B$150,2,FALSE))^Assumptions!$F$6*'Base Rate'!AY22*IF(Assumptions!$F$8="No Adjustment",1,IF(Assumptions!$F$8="Married",'Marital Status'!BZ21,IF(Assumptions!$F$8="Single",'Marital Status'!DG21,"ERROR")))*IF(Assumptions!$F$10="No Adjustment",1,IF(Assumptions!$F$10="Preferred",'Pref-Std'!BZ21,IF(Assumptions!$F$10="Standard",'Pref-Std'!DG21,"ERROR")))*IF(Assumptions!$F$12="No Adjustment",1,VLOOKUP($AL22+AZ$4-1,'Valuation Margin'!$A$5:$D$13,4))</f>
        <v>1.8184259149090189</v>
      </c>
      <c r="BA22" s="46">
        <f>(1-VLOOKUP($AL22+BA$4-1,'Projection Scale G2 - F'!$A$25:$B$150,2,FALSE))^Assumptions!$F$6*'Base Rate'!AZ22*IF(Assumptions!$F$8="No Adjustment",1,IF(Assumptions!$F$8="Married",'Marital Status'!CA21,IF(Assumptions!$F$8="Single",'Marital Status'!DH21,"ERROR")))*IF(Assumptions!$F$10="No Adjustment",1,IF(Assumptions!$F$10="Preferred",'Pref-Std'!CA21,IF(Assumptions!$F$10="Standard",'Pref-Std'!DH21,"ERROR")))*IF(Assumptions!$F$12="No Adjustment",1,VLOOKUP($AL22+BA$4-1,'Valuation Margin'!$A$5:$D$13,4))</f>
        <v>2.0656594340218373</v>
      </c>
      <c r="BB22" s="45">
        <f>(1-VLOOKUP($AL22+BB$4-1,'Projection Scale G2 - F'!$A$25:$B$150,2,FALSE))^Assumptions!$F$6*'Base Rate'!BA22*IF(Assumptions!$F$8="No Adjustment",1,IF(Assumptions!$F$8="Married",'Marital Status'!CB21,IF(Assumptions!$F$8="Single",'Marital Status'!DI21,"ERROR")))*IF(Assumptions!$F$10="No Adjustment",1,IF(Assumptions!$F$10="Preferred",'Pref-Std'!CB21,IF(Assumptions!$F$10="Standard",'Pref-Std'!DI21,"ERROR")))*IF(Assumptions!$F$12="No Adjustment",1,VLOOKUP($AL22+BB$4-1,'Valuation Margin'!$A$5:$D$13,4))</f>
        <v>2.3332782839813784</v>
      </c>
      <c r="BC22" s="45">
        <f>(1-VLOOKUP($AL22+BC$4-1,'Projection Scale G2 - F'!$A$25:$B$150,2,FALSE))^Assumptions!$F$6*'Base Rate'!BB22*IF(Assumptions!$F$8="No Adjustment",1,IF(Assumptions!$F$8="Married",'Marital Status'!CC21,IF(Assumptions!$F$8="Single",'Marital Status'!DJ21,"ERROR")))*IF(Assumptions!$F$10="No Adjustment",1,IF(Assumptions!$F$10="Preferred",'Pref-Std'!CC21,IF(Assumptions!$F$10="Standard",'Pref-Std'!DJ21,"ERROR")))*IF(Assumptions!$F$12="No Adjustment",1,VLOOKUP($AL22+BC$4-1,'Valuation Margin'!$A$5:$D$13,4))</f>
        <v>2.7066728342945829</v>
      </c>
      <c r="BD22" s="45">
        <f>(1-VLOOKUP($AL22+BD$4-1,'Projection Scale G2 - F'!$A$25:$B$150,2,FALSE))^Assumptions!$F$6*'Base Rate'!BC22*IF(Assumptions!$F$8="No Adjustment",1,IF(Assumptions!$F$8="Married",'Marital Status'!CD21,IF(Assumptions!$F$8="Single",'Marital Status'!DK21,"ERROR")))*IF(Assumptions!$F$10="No Adjustment",1,IF(Assumptions!$F$10="Preferred",'Pref-Std'!CD21,IF(Assumptions!$F$10="Standard",'Pref-Std'!DK21,"ERROR")))*IF(Assumptions!$F$12="No Adjustment",1,VLOOKUP($AL22+BD$4-1,'Valuation Margin'!$A$5:$D$13,4))</f>
        <v>3.1322889241132712</v>
      </c>
      <c r="BE22" s="45">
        <f>(1-VLOOKUP($AL22+BE$4-1,'Projection Scale G2 - F'!$A$25:$B$150,2,FALSE))^Assumptions!$F$6*'Base Rate'!BD22*IF(Assumptions!$F$8="No Adjustment",1,IF(Assumptions!$F$8="Married",'Marital Status'!CE21,IF(Assumptions!$F$8="Single",'Marital Status'!DL21,"ERROR")))*IF(Assumptions!$F$10="No Adjustment",1,IF(Assumptions!$F$10="Preferred",'Pref-Std'!CE21,IF(Assumptions!$F$10="Standard",'Pref-Std'!DL21,"ERROR")))*IF(Assumptions!$F$12="No Adjustment",1,VLOOKUP($AL22+BE$4-1,'Valuation Margin'!$A$5:$D$13,4))</f>
        <v>3.6282223539130034</v>
      </c>
      <c r="BF22" s="46">
        <f>(1-VLOOKUP($AL22+BF$4-1,'Projection Scale G2 - F'!$A$25:$B$150,2,FALSE))^Assumptions!$F$6*'Base Rate'!BE22*IF(Assumptions!$F$8="No Adjustment",1,IF(Assumptions!$F$8="Married",'Marital Status'!CF21,IF(Assumptions!$F$8="Single",'Marital Status'!DM21,"ERROR")))*IF(Assumptions!$F$10="No Adjustment",1,IF(Assumptions!$F$10="Preferred",'Pref-Std'!CF21,IF(Assumptions!$F$10="Standard",'Pref-Std'!DM21,"ERROR")))*IF(Assumptions!$F$12="No Adjustment",1,VLOOKUP($AL22+BF$4-1,'Valuation Margin'!$A$5:$D$13,4))</f>
        <v>4.1856292238096593</v>
      </c>
      <c r="BG22" s="45">
        <f>(1-VLOOKUP($AL22+BG$4-1,'Projection Scale G2 - F'!$A$25:$B$150,2,FALSE))^Assumptions!$F$6*'Base Rate'!BF22*IF(Assumptions!$F$8="No Adjustment",1,IF(Assumptions!$F$8="Married",'Marital Status'!CG21,IF(Assumptions!$F$8="Single",'Marital Status'!DN21,"ERROR")))*IF(Assumptions!$F$10="No Adjustment",1,IF(Assumptions!$F$10="Preferred",'Pref-Std'!CG21,IF(Assumptions!$F$10="Standard",'Pref-Std'!DN21,"ERROR")))*IF(Assumptions!$F$12="No Adjustment",1,VLOOKUP($AL22+BG$4-1,'Valuation Margin'!$A$5:$D$13,4))</f>
        <v>4.8239731832066095</v>
      </c>
      <c r="BH22" s="45">
        <f>(1-VLOOKUP($AL22+BH$4-1,'Projection Scale G2 - F'!$A$25:$B$150,2,FALSE))^Assumptions!$F$6*'Base Rate'!BG22*IF(Assumptions!$F$8="No Adjustment",1,IF(Assumptions!$F$8="Married",'Marital Status'!CH21,IF(Assumptions!$F$8="Single",'Marital Status'!DO21,"ERROR")))*IF(Assumptions!$F$10="No Adjustment",1,IF(Assumptions!$F$10="Preferred",'Pref-Std'!CH21,IF(Assumptions!$F$10="Standard",'Pref-Std'!DO21,"ERROR")))*IF(Assumptions!$F$12="No Adjustment",1,VLOOKUP($AL22+BH$4-1,'Valuation Margin'!$A$5:$D$13,4))</f>
        <v>5.4139604125736414</v>
      </c>
      <c r="BI22" s="45">
        <f>(1-VLOOKUP($AL22+BI$4-1,'Projection Scale G2 - F'!$A$25:$B$150,2,FALSE))^Assumptions!$F$6*'Base Rate'!BH22*IF(Assumptions!$F$8="No Adjustment",1,IF(Assumptions!$F$8="Married",'Marital Status'!CI21,IF(Assumptions!$F$8="Single",'Marital Status'!DP21,"ERROR")))*IF(Assumptions!$F$10="No Adjustment",1,IF(Assumptions!$F$10="Preferred",'Pref-Std'!CI21,IF(Assumptions!$F$10="Standard",'Pref-Std'!DP21,"ERROR")))*IF(Assumptions!$F$12="No Adjustment",1,VLOOKUP($AL22+BI$4-1,'Valuation Margin'!$A$5:$D$13,4))</f>
        <v>6.0612278479057835</v>
      </c>
      <c r="BJ22" s="45">
        <f>(1-VLOOKUP($AL22+BJ$4-1,'Projection Scale G2 - F'!$A$25:$B$150,2,FALSE))^Assumptions!$F$6*'Base Rate'!BI22*IF(Assumptions!$F$8="No Adjustment",1,IF(Assumptions!$F$8="Married",'Marital Status'!CJ21,IF(Assumptions!$F$8="Single",'Marital Status'!DQ21,"ERROR")))*IF(Assumptions!$F$10="No Adjustment",1,IF(Assumptions!$F$10="Preferred",'Pref-Std'!CJ21,IF(Assumptions!$F$10="Standard",'Pref-Std'!DQ21,"ERROR")))*IF(Assumptions!$F$12="No Adjustment",1,VLOOKUP($AL22+BJ$4-1,'Valuation Margin'!$A$5:$D$13,4))</f>
        <v>6.7979221011753133</v>
      </c>
      <c r="BK22" s="46">
        <f>(1-VLOOKUP($AL22+BK$4-1,'Projection Scale G2 - F'!$A$25:$B$150,2,FALSE))^Assumptions!$F$6*'Base Rate'!BJ22*IF(Assumptions!$F$8="No Adjustment",1,IF(Assumptions!$F$8="Married",'Marital Status'!CK21,IF(Assumptions!$F$8="Single",'Marital Status'!DR21,"ERROR")))*IF(Assumptions!$F$10="No Adjustment",1,IF(Assumptions!$F$10="Preferred",'Pref-Std'!CK21,IF(Assumptions!$F$10="Standard",'Pref-Std'!DR21,"ERROR")))*IF(Assumptions!$F$12="No Adjustment",1,VLOOKUP($AL22+BK$4-1,'Valuation Margin'!$A$5:$D$13,4))</f>
        <v>7.6329074747386887</v>
      </c>
      <c r="BL22" s="45">
        <f>(1-VLOOKUP($AL22+BL$4-1,'Projection Scale G2 - F'!$A$25:$B$150,2,FALSE))^Assumptions!$F$6*'Base Rate'!BK22*IF(Assumptions!$F$8="No Adjustment",1,IF(Assumptions!$F$8="Married",'Marital Status'!CL21,IF(Assumptions!$F$8="Single",'Marital Status'!DS21,"ERROR")))*IF(Assumptions!$F$10="No Adjustment",1,IF(Assumptions!$F$10="Preferred",'Pref-Std'!CL21,IF(Assumptions!$F$10="Standard",'Pref-Std'!DS21,"ERROR")))*IF(Assumptions!$F$12="No Adjustment",1,VLOOKUP($AL22+BL$4-1,'Valuation Margin'!$A$5:$D$13,4))</f>
        <v>8.57467914712986</v>
      </c>
      <c r="BM22" s="45">
        <f>(1-VLOOKUP($AL22+BM$4-1,'Projection Scale G2 - F'!$A$25:$B$150,2,FALSE))^Assumptions!$F$6*'Base Rate'!BL22*IF(Assumptions!$F$8="No Adjustment",1,IF(Assumptions!$F$8="Married",'Marital Status'!CM21,IF(Assumptions!$F$8="Single",'Marital Status'!DT21,"ERROR")))*IF(Assumptions!$F$10="No Adjustment",1,IF(Assumptions!$F$10="Preferred",'Pref-Std'!CM21,IF(Assumptions!$F$10="Standard",'Pref-Std'!DT21,"ERROR")))*IF(Assumptions!$F$12="No Adjustment",1,VLOOKUP($AL22+BM$4-1,'Valuation Margin'!$A$5:$D$13,4))</f>
        <v>9.4423810379878255</v>
      </c>
      <c r="BN22" s="45">
        <f>(1-VLOOKUP($AL22+BN$4-1,'Projection Scale G2 - F'!$A$25:$B$150,2,FALSE))^Assumptions!$F$6*'Base Rate'!BM22*IF(Assumptions!$F$8="No Adjustment",1,IF(Assumptions!$F$8="Married",'Marital Status'!CN21,IF(Assumptions!$F$8="Single",'Marital Status'!DU21,"ERROR")))*IF(Assumptions!$F$10="No Adjustment",1,IF(Assumptions!$F$10="Preferred",'Pref-Std'!CN21,IF(Assumptions!$F$10="Standard",'Pref-Std'!DU21,"ERROR")))*IF(Assumptions!$F$12="No Adjustment",1,VLOOKUP($AL22+BN$4-1,'Valuation Margin'!$A$5:$D$13,4))</f>
        <v>10.418463811541651</v>
      </c>
      <c r="BO22" s="45">
        <f>(1-VLOOKUP($AL22+BO$4-1,'Projection Scale G2 - F'!$A$25:$B$150,2,FALSE))^Assumptions!$F$6*'Base Rate'!BN22*IF(Assumptions!$F$8="No Adjustment",1,IF(Assumptions!$F$8="Married",'Marital Status'!CO21,IF(Assumptions!$F$8="Single",'Marital Status'!DV21,"ERROR")))*IF(Assumptions!$F$10="No Adjustment",1,IF(Assumptions!$F$10="Preferred",'Pref-Std'!CO21,IF(Assumptions!$F$10="Standard",'Pref-Std'!DV21,"ERROR")))*IF(Assumptions!$F$12="No Adjustment",1,VLOOKUP($AL22+BO$4-1,'Valuation Margin'!$A$5:$D$13,4))</f>
        <v>11.503492888050603</v>
      </c>
      <c r="BP22" s="46">
        <f>(1-VLOOKUP($AL22+BP$4-1,'Projection Scale G2 - F'!$A$25:$B$150,2,FALSE))^Assumptions!$F$6*'Base Rate'!BO22*IF(Assumptions!$F$8="No Adjustment",1,IF(Assumptions!$F$8="Married",'Marital Status'!CP21,IF(Assumptions!$F$8="Single",'Marital Status'!DW21,"ERROR")))*IF(Assumptions!$F$10="No Adjustment",1,IF(Assumptions!$F$10="Preferred",'Pref-Std'!CP21,IF(Assumptions!$F$10="Standard",'Pref-Std'!DW21,"ERROR")))*IF(Assumptions!$F$12="No Adjustment",1,VLOOKUP($AL22+BP$4-1,'Valuation Margin'!$A$5:$D$13,4))</f>
        <v>12.704833266386146</v>
      </c>
      <c r="BQ22" s="46">
        <f>(1-VLOOKUP($BR22,'Projection Scale G2 - F'!$A$25:$B$150,2,FALSE))^Assumptions!$F$6*'Base Rate'!BP22*IF(Assumptions!$F$8="No Adjustment",1,IF(Assumptions!$F$8="Married",'Marital Status'!CQ21,IF(Assumptions!$F$8="Single",'Marital Status'!DX21,"ERROR")))*IF(Assumptions!$F$10="No Adjustment",1,IF(Assumptions!$F$10="Preferred",'Pref-Std'!CQ21,IF(Assumptions!$F$10="Standard",'Pref-Std'!DX21,"ERROR")))*IF(Assumptions!$F$12="No Adjustment",1,VLOOKUP($BR22,'Valuation Margin'!$A$5:$D$13,4))</f>
        <v>14.028256362993154</v>
      </c>
      <c r="BR22" s="6">
        <f t="shared" si="6"/>
        <v>77</v>
      </c>
      <c r="BT22" s="58">
        <v>2.3539999999999998E-2</v>
      </c>
      <c r="BU22" s="59">
        <f t="shared" si="7"/>
        <v>0.59593272570064382</v>
      </c>
      <c r="BV22" s="59">
        <f t="shared" si="8"/>
        <v>0.80205057992353601</v>
      </c>
      <c r="BW22" s="57">
        <f t="shared" si="9"/>
        <v>0.31499999999999995</v>
      </c>
    </row>
    <row r="23" spans="1:75" x14ac:dyDescent="0.3">
      <c r="A23" s="6">
        <f t="shared" si="2"/>
        <v>48</v>
      </c>
      <c r="B23" s="44">
        <f>(1-VLOOKUP($A23+B$4-1,'Projection Scale G2 - M'!$A$25:$B$150,2,FALSE))^Assumptions!$F$6*'Base Rate'!B23*IF(Assumptions!$F$8="No Adjustment",1,IF(Assumptions!$F$8="Married",'Marital Status'!BM22,IF(Assumptions!$F$8="Single",'Marital Status'!CT22,"ERROR")))*IF(Assumptions!$F$10="No Adjustment",1,IF(Assumptions!$F$10="Preferred",'Pref-Std'!BM22,IF(Assumptions!$F$10="Standard",'Pref-Std'!CT22,"ERROR")))*IF(Assumptions!$F$12="No Adjustment",1,VLOOKUP($A23+B$4-1,'Valuation Margin'!$A$5:$C$13,3))</f>
        <v>0.40274105353065587</v>
      </c>
      <c r="C23" s="45">
        <f>(1-VLOOKUP($A23+C$4-1,'Projection Scale G2 - M'!$A$25:$B$150,2,FALSE))^Assumptions!$F$6*'Base Rate'!C23*IF(Assumptions!$F$8="No Adjustment",1,IF(Assumptions!$F$8="Married",'Marital Status'!BN22,IF(Assumptions!$F$8="Single",'Marital Status'!CU22,"ERROR")))*IF(Assumptions!$F$10="No Adjustment",1,IF(Assumptions!$F$10="Preferred",'Pref-Std'!BN22,IF(Assumptions!$F$10="Standard",'Pref-Std'!CU22,"ERROR")))*IF(Assumptions!$F$12="No Adjustment",1,VLOOKUP($A23+C$4-1,'Valuation Margin'!$A$5:$C$13,3))</f>
        <v>0.55899322512716565</v>
      </c>
      <c r="D23" s="45">
        <f>(1-VLOOKUP($A23+D$4-1,'Projection Scale G2 - M'!$A$25:$B$150,2,FALSE))^Assumptions!$F$6*'Base Rate'!D23*IF(Assumptions!$F$8="No Adjustment",1,IF(Assumptions!$F$8="Married",'Marital Status'!BO22,IF(Assumptions!$F$8="Single",'Marital Status'!CV22,"ERROR")))*IF(Assumptions!$F$10="No Adjustment",1,IF(Assumptions!$F$10="Preferred",'Pref-Std'!BO22,IF(Assumptions!$F$10="Standard",'Pref-Std'!CV22,"ERROR")))*IF(Assumptions!$F$12="No Adjustment",1,VLOOKUP($A23+D$4-1,'Valuation Margin'!$A$5:$C$13,3))</f>
        <v>0.70129184362665686</v>
      </c>
      <c r="E23" s="45">
        <f>(1-VLOOKUP($A23+E$4-1,'Projection Scale G2 - M'!$A$25:$B$150,2,FALSE))^Assumptions!$F$6*'Base Rate'!E23*IF(Assumptions!$F$8="No Adjustment",1,IF(Assumptions!$F$8="Married",'Marital Status'!BP22,IF(Assumptions!$F$8="Single",'Marital Status'!CW22,"ERROR")))*IF(Assumptions!$F$10="No Adjustment",1,IF(Assumptions!$F$10="Preferred",'Pref-Std'!BP22,IF(Assumptions!$F$10="Standard",'Pref-Std'!CW22,"ERROR")))*IF(Assumptions!$F$12="No Adjustment",1,VLOOKUP($A23+E$4-1,'Valuation Margin'!$A$5:$C$13,3))</f>
        <v>0.83230361845478751</v>
      </c>
      <c r="F23" s="46">
        <f>(1-VLOOKUP($A23+F$4-1,'Projection Scale G2 - M'!$A$25:$B$150,2,FALSE))^Assumptions!$F$6*'Base Rate'!F23*IF(Assumptions!$F$8="No Adjustment",1,IF(Assumptions!$F$8="Married",'Marital Status'!BQ22,IF(Assumptions!$F$8="Single",'Marital Status'!CX22,"ERROR")))*IF(Assumptions!$F$10="No Adjustment",1,IF(Assumptions!$F$10="Preferred",'Pref-Std'!BQ22,IF(Assumptions!$F$10="Standard",'Pref-Std'!CX22,"ERROR")))*IF(Assumptions!$F$12="No Adjustment",1,VLOOKUP($A23+F$4-1,'Valuation Margin'!$A$5:$C$13,3))</f>
        <v>0.98250795385915124</v>
      </c>
      <c r="G23" s="45">
        <f>(1-VLOOKUP($A23+G$4-1,'Projection Scale G2 - M'!$A$25:$B$150,2,FALSE))^Assumptions!$F$6*'Base Rate'!G23*IF(Assumptions!$F$8="No Adjustment",1,IF(Assumptions!$F$8="Married",'Marital Status'!BR22,IF(Assumptions!$F$8="Single",'Marital Status'!CY22,"ERROR")))*IF(Assumptions!$F$10="No Adjustment",1,IF(Assumptions!$F$10="Preferred",'Pref-Std'!BR22,IF(Assumptions!$F$10="Standard",'Pref-Std'!CY22,"ERROR")))*IF(Assumptions!$F$12="No Adjustment",1,VLOOKUP($A23+G$4-1,'Valuation Margin'!$A$5:$C$13,3))</f>
        <v>1.1357290036299659</v>
      </c>
      <c r="H23" s="45">
        <f>(1-VLOOKUP($A23+H$4-1,'Projection Scale G2 - M'!$A$25:$B$150,2,FALSE))^Assumptions!$F$6*'Base Rate'!H23*IF(Assumptions!$F$8="No Adjustment",1,IF(Assumptions!$F$8="Married",'Marital Status'!BS22,IF(Assumptions!$F$8="Single",'Marital Status'!CZ22,"ERROR")))*IF(Assumptions!$F$10="No Adjustment",1,IF(Assumptions!$F$10="Preferred",'Pref-Std'!BS22,IF(Assumptions!$F$10="Standard",'Pref-Std'!CZ22,"ERROR")))*IF(Assumptions!$F$12="No Adjustment",1,VLOOKUP($A23+H$4-1,'Valuation Margin'!$A$5:$C$13,3))</f>
        <v>1.3136104076469848</v>
      </c>
      <c r="I23" s="45">
        <f>(1-VLOOKUP($A23+I$4-1,'Projection Scale G2 - M'!$A$25:$B$150,2,FALSE))^Assumptions!$F$6*'Base Rate'!I23*IF(Assumptions!$F$8="No Adjustment",1,IF(Assumptions!$F$8="Married",'Marital Status'!BT22,IF(Assumptions!$F$8="Single",'Marital Status'!DA22,"ERROR")))*IF(Assumptions!$F$10="No Adjustment",1,IF(Assumptions!$F$10="Preferred",'Pref-Std'!BT22,IF(Assumptions!$F$10="Standard",'Pref-Std'!DA22,"ERROR")))*IF(Assumptions!$F$12="No Adjustment",1,VLOOKUP($A23+I$4-1,'Valuation Margin'!$A$5:$C$13,3))</f>
        <v>1.494874518734898</v>
      </c>
      <c r="J23" s="45">
        <f>(1-VLOOKUP($A23+J$4-1,'Projection Scale G2 - M'!$A$25:$B$150,2,FALSE))^Assumptions!$F$6*'Base Rate'!J23*IF(Assumptions!$F$8="No Adjustment",1,IF(Assumptions!$F$8="Married",'Marital Status'!BU22,IF(Assumptions!$F$8="Single",'Marital Status'!DB22,"ERROR")))*IF(Assumptions!$F$10="No Adjustment",1,IF(Assumptions!$F$10="Preferred",'Pref-Std'!BU22,IF(Assumptions!$F$10="Standard",'Pref-Std'!DB22,"ERROR")))*IF(Assumptions!$F$12="No Adjustment",1,VLOOKUP($A23+J$4-1,'Valuation Margin'!$A$5:$C$13,3))</f>
        <v>1.7123740555820972</v>
      </c>
      <c r="K23" s="46">
        <f>(1-VLOOKUP($A23+K$4-1,'Projection Scale G2 - M'!$A$25:$B$150,2,FALSE))^Assumptions!$F$6*'Base Rate'!K23*IF(Assumptions!$F$8="No Adjustment",1,IF(Assumptions!$F$8="Married",'Marital Status'!BV22,IF(Assumptions!$F$8="Single",'Marital Status'!DC22,"ERROR")))*IF(Assumptions!$F$10="No Adjustment",1,IF(Assumptions!$F$10="Preferred",'Pref-Std'!BV22,IF(Assumptions!$F$10="Standard",'Pref-Std'!DC22,"ERROR")))*IF(Assumptions!$F$12="No Adjustment",1,VLOOKUP($A23+K$4-1,'Valuation Margin'!$A$5:$C$13,3))</f>
        <v>1.9262196540621044</v>
      </c>
      <c r="L23" s="45">
        <f>(1-VLOOKUP($A23+L$4-1,'Projection Scale G2 - M'!$A$25:$B$150,2,FALSE))^Assumptions!$F$6*'Base Rate'!L23*IF(Assumptions!$F$8="No Adjustment",1,IF(Assumptions!$F$8="Married",'Marital Status'!BW22,IF(Assumptions!$F$8="Single",'Marital Status'!DD22,"ERROR")))*IF(Assumptions!$F$10="No Adjustment",1,IF(Assumptions!$F$10="Preferred",'Pref-Std'!BW22,IF(Assumptions!$F$10="Standard",'Pref-Std'!DD22,"ERROR")))*IF(Assumptions!$F$12="No Adjustment",1,VLOOKUP($A23+L$4-1,'Valuation Margin'!$A$5:$C$13,3))</f>
        <v>2.1828923040289396</v>
      </c>
      <c r="M23" s="45">
        <f>(1-VLOOKUP($A23+M$4-1,'Projection Scale G2 - M'!$A$25:$B$150,2,FALSE))^Assumptions!$F$6*'Base Rate'!M23*IF(Assumptions!$F$8="No Adjustment",1,IF(Assumptions!$F$8="Married",'Marital Status'!BX22,IF(Assumptions!$F$8="Single",'Marital Status'!DE22,"ERROR")))*IF(Assumptions!$F$10="No Adjustment",1,IF(Assumptions!$F$10="Preferred",'Pref-Std'!BX22,IF(Assumptions!$F$10="Standard",'Pref-Std'!DE22,"ERROR")))*IF(Assumptions!$F$12="No Adjustment",1,VLOOKUP($A23+M$4-1,'Valuation Margin'!$A$5:$C$13,3))</f>
        <v>2.4372237016332856</v>
      </c>
      <c r="N23" s="45">
        <f>(1-VLOOKUP($A23+N$4-1,'Projection Scale G2 - M'!$A$25:$B$150,2,FALSE))^Assumptions!$F$6*'Base Rate'!N23*IF(Assumptions!$F$8="No Adjustment",1,IF(Assumptions!$F$8="Married",'Marital Status'!BY22,IF(Assumptions!$F$8="Single",'Marital Status'!DF22,"ERROR")))*IF(Assumptions!$F$10="No Adjustment",1,IF(Assumptions!$F$10="Preferred",'Pref-Std'!BY22,IF(Assumptions!$F$10="Standard",'Pref-Std'!DF22,"ERROR")))*IF(Assumptions!$F$12="No Adjustment",1,VLOOKUP($A23+N$4-1,'Valuation Margin'!$A$5:$C$13,3))</f>
        <v>2.7528552112186828</v>
      </c>
      <c r="O23" s="45">
        <f>(1-VLOOKUP($A23+O$4-1,'Projection Scale G2 - M'!$A$25:$B$150,2,FALSE))^Assumptions!$F$6*'Base Rate'!O23*IF(Assumptions!$F$8="No Adjustment",1,IF(Assumptions!$F$8="Married",'Marital Status'!BZ22,IF(Assumptions!$F$8="Single",'Marital Status'!DG22,"ERROR")))*IF(Assumptions!$F$10="No Adjustment",1,IF(Assumptions!$F$10="Preferred",'Pref-Std'!BZ22,IF(Assumptions!$F$10="Standard",'Pref-Std'!DG22,"ERROR")))*IF(Assumptions!$F$12="No Adjustment",1,VLOOKUP($A23+O$4-1,'Valuation Margin'!$A$5:$C$13,3))</f>
        <v>3.0958636966277457</v>
      </c>
      <c r="P23" s="46">
        <f>(1-VLOOKUP($A23+P$4-1,'Projection Scale G2 - M'!$A$25:$B$150,2,FALSE))^Assumptions!$F$6*'Base Rate'!P23*IF(Assumptions!$F$8="No Adjustment",1,IF(Assumptions!$F$8="Married",'Marital Status'!CA22,IF(Assumptions!$F$8="Single",'Marital Status'!DH22,"ERROR")))*IF(Assumptions!$F$10="No Adjustment",1,IF(Assumptions!$F$10="Preferred",'Pref-Std'!CA22,IF(Assumptions!$F$10="Standard",'Pref-Std'!DH22,"ERROR")))*IF(Assumptions!$F$12="No Adjustment",1,VLOOKUP($A23+P$4-1,'Valuation Margin'!$A$5:$C$13,3))</f>
        <v>3.461153068937652</v>
      </c>
      <c r="Q23" s="45">
        <f>(1-VLOOKUP($A23+Q$4-1,'Projection Scale G2 - M'!$A$25:$B$150,2,FALSE))^Assumptions!$F$6*'Base Rate'!Q23*IF(Assumptions!$F$8="No Adjustment",1,IF(Assumptions!$F$8="Married",'Marital Status'!CB22,IF(Assumptions!$F$8="Single",'Marital Status'!DI22,"ERROR")))*IF(Assumptions!$F$10="No Adjustment",1,IF(Assumptions!$F$10="Preferred",'Pref-Std'!CB22,IF(Assumptions!$F$10="Standard",'Pref-Std'!DI22,"ERROR")))*IF(Assumptions!$F$12="No Adjustment",1,VLOOKUP($A23+Q$4-1,'Valuation Margin'!$A$5:$C$13,3))</f>
        <v>3.8551820898108775</v>
      </c>
      <c r="R23" s="45">
        <f>(1-VLOOKUP($A23+R$4-1,'Projection Scale G2 - M'!$A$25:$B$150,2,FALSE))^Assumptions!$F$6*'Base Rate'!R23*IF(Assumptions!$F$8="No Adjustment",1,IF(Assumptions!$F$8="Married",'Marital Status'!CC22,IF(Assumptions!$F$8="Single",'Marital Status'!DJ22,"ERROR")))*IF(Assumptions!$F$10="No Adjustment",1,IF(Assumptions!$F$10="Preferred",'Pref-Std'!CC22,IF(Assumptions!$F$10="Standard",'Pref-Std'!DJ22,"ERROR")))*IF(Assumptions!$F$12="No Adjustment",1,VLOOKUP($A23+R$4-1,'Valuation Margin'!$A$5:$C$13,3))</f>
        <v>4.3920733682726798</v>
      </c>
      <c r="S23" s="45">
        <f>(1-VLOOKUP($A23+S$4-1,'Projection Scale G2 - M'!$A$25:$B$150,2,FALSE))^Assumptions!$F$6*'Base Rate'!S23*IF(Assumptions!$F$8="No Adjustment",1,IF(Assumptions!$F$8="Married",'Marital Status'!CD22,IF(Assumptions!$F$8="Single",'Marital Status'!DK22,"ERROR")))*IF(Assumptions!$F$10="No Adjustment",1,IF(Assumptions!$F$10="Preferred",'Pref-Std'!CD22,IF(Assumptions!$F$10="Standard",'Pref-Std'!DK22,"ERROR")))*IF(Assumptions!$F$12="No Adjustment",1,VLOOKUP($A23+S$4-1,'Valuation Margin'!$A$5:$C$13,3))</f>
        <v>5.0225584805654675</v>
      </c>
      <c r="T23" s="45">
        <f>(1-VLOOKUP($A23+T$4-1,'Projection Scale G2 - M'!$A$25:$B$150,2,FALSE))^Assumptions!$F$6*'Base Rate'!T23*IF(Assumptions!$F$8="No Adjustment",1,IF(Assumptions!$F$8="Married",'Marital Status'!CE22,IF(Assumptions!$F$8="Single",'Marital Status'!DL22,"ERROR")))*IF(Assumptions!$F$10="No Adjustment",1,IF(Assumptions!$F$10="Preferred",'Pref-Std'!CE22,IF(Assumptions!$F$10="Standard",'Pref-Std'!DL22,"ERROR")))*IF(Assumptions!$F$12="No Adjustment",1,VLOOKUP($A23+T$4-1,'Valuation Margin'!$A$5:$C$13,3))</f>
        <v>5.7619772514476866</v>
      </c>
      <c r="U23" s="46">
        <f>(1-VLOOKUP($A23+U$4-1,'Projection Scale G2 - M'!$A$25:$B$150,2,FALSE))^Assumptions!$F$6*'Base Rate'!U23*IF(Assumptions!$F$8="No Adjustment",1,IF(Assumptions!$F$8="Married",'Marital Status'!CF22,IF(Assumptions!$F$8="Single",'Marital Status'!DM22,"ERROR")))*IF(Assumptions!$F$10="No Adjustment",1,IF(Assumptions!$F$10="Preferred",'Pref-Std'!CF22,IF(Assumptions!$F$10="Standard",'Pref-Std'!DM22,"ERROR")))*IF(Assumptions!$F$12="No Adjustment",1,VLOOKUP($A23+U$4-1,'Valuation Margin'!$A$5:$C$13,3))</f>
        <v>6.6342395476934906</v>
      </c>
      <c r="V23" s="45">
        <f>(1-VLOOKUP($A23+V$4-1,'Projection Scale G2 - M'!$A$25:$B$150,2,FALSE))^Assumptions!$F$6*'Base Rate'!V23*IF(Assumptions!$F$8="No Adjustment",1,IF(Assumptions!$F$8="Married",'Marital Status'!CG22,IF(Assumptions!$F$8="Single",'Marital Status'!DN22,"ERROR")))*IF(Assumptions!$F$10="No Adjustment",1,IF(Assumptions!$F$10="Preferred",'Pref-Std'!CG22,IF(Assumptions!$F$10="Standard",'Pref-Std'!DN22,"ERROR")))*IF(Assumptions!$F$12="No Adjustment",1,VLOOKUP($A23+V$4-1,'Valuation Margin'!$A$5:$C$13,3))</f>
        <v>7.6733502649780556</v>
      </c>
      <c r="W23" s="45">
        <f>(1-VLOOKUP($A23+W$4-1,'Projection Scale G2 - M'!$A$25:$B$150,2,FALSE))^Assumptions!$F$6*'Base Rate'!W23*IF(Assumptions!$F$8="No Adjustment",1,IF(Assumptions!$F$8="Married",'Marital Status'!CH22,IF(Assumptions!$F$8="Single",'Marital Status'!DO22,"ERROR")))*IF(Assumptions!$F$10="No Adjustment",1,IF(Assumptions!$F$10="Preferred",'Pref-Std'!CH22,IF(Assumptions!$F$10="Standard",'Pref-Std'!DO22,"ERROR")))*IF(Assumptions!$F$12="No Adjustment",1,VLOOKUP($A23+W$4-1,'Valuation Margin'!$A$5:$C$13,3))</f>
        <v>8.7170486688385029</v>
      </c>
      <c r="X23" s="45">
        <f>(1-VLOOKUP($A23+X$4-1,'Projection Scale G2 - M'!$A$25:$B$150,2,FALSE))^Assumptions!$F$6*'Base Rate'!X23*IF(Assumptions!$F$8="No Adjustment",1,IF(Assumptions!$F$8="Married",'Marital Status'!CI22,IF(Assumptions!$F$8="Single",'Marital Status'!DP22,"ERROR")))*IF(Assumptions!$F$10="No Adjustment",1,IF(Assumptions!$F$10="Preferred",'Pref-Std'!CI22,IF(Assumptions!$F$10="Standard",'Pref-Std'!DP22,"ERROR")))*IF(Assumptions!$F$12="No Adjustment",1,VLOOKUP($A23+X$4-1,'Valuation Margin'!$A$5:$C$13,3))</f>
        <v>9.9111489565617035</v>
      </c>
      <c r="Y23" s="45">
        <f>(1-VLOOKUP($A23+Y$4-1,'Projection Scale G2 - M'!$A$25:$B$150,2,FALSE))^Assumptions!$F$6*'Base Rate'!Y23*IF(Assumptions!$F$8="No Adjustment",1,IF(Assumptions!$F$8="Married",'Marital Status'!CJ22,IF(Assumptions!$F$8="Single",'Marital Status'!DQ22,"ERROR")))*IF(Assumptions!$F$10="No Adjustment",1,IF(Assumptions!$F$10="Preferred",'Pref-Std'!CJ22,IF(Assumptions!$F$10="Standard",'Pref-Std'!DQ22,"ERROR")))*IF(Assumptions!$F$12="No Adjustment",1,VLOOKUP($A23+Y$4-1,'Valuation Margin'!$A$5:$C$13,3))</f>
        <v>11.280989452478751</v>
      </c>
      <c r="Z23" s="46">
        <f>(1-VLOOKUP($A23+Z$4-1,'Projection Scale G2 - M'!$A$25:$B$150,2,FALSE))^Assumptions!$F$6*'Base Rate'!Z23*IF(Assumptions!$F$8="No Adjustment",1,IF(Assumptions!$F$8="Married",'Marital Status'!CK22,IF(Assumptions!$F$8="Single",'Marital Status'!DR22,"ERROR")))*IF(Assumptions!$F$10="No Adjustment",1,IF(Assumptions!$F$10="Preferred",'Pref-Std'!CK22,IF(Assumptions!$F$10="Standard",'Pref-Std'!DR22,"ERROR")))*IF(Assumptions!$F$12="No Adjustment",1,VLOOKUP($A23+Z$4-1,'Valuation Margin'!$A$5:$C$13,3))</f>
        <v>12.843833571121031</v>
      </c>
      <c r="AA23" s="45">
        <f>(1-VLOOKUP($A23+AA$4-1,'Projection Scale G2 - M'!$A$25:$B$150,2,FALSE))^Assumptions!$F$6*'Base Rate'!AA23*IF(Assumptions!$F$8="No Adjustment",1,IF(Assumptions!$F$8="Married",'Marital Status'!CL22,IF(Assumptions!$F$8="Single",'Marital Status'!DS22,"ERROR")))*IF(Assumptions!$F$10="No Adjustment",1,IF(Assumptions!$F$10="Preferred",'Pref-Std'!CL22,IF(Assumptions!$F$10="Standard",'Pref-Std'!DS22,"ERROR")))*IF(Assumptions!$F$12="No Adjustment",1,VLOOKUP($A23+AA$4-1,'Valuation Margin'!$A$5:$C$13,3))</f>
        <v>14.60806703650008</v>
      </c>
      <c r="AB23" s="45">
        <f>(1-VLOOKUP($A23+AB$4-1,'Projection Scale G2 - M'!$A$25:$B$150,2,FALSE))^Assumptions!$F$6*'Base Rate'!AB23*IF(Assumptions!$F$8="No Adjustment",1,IF(Assumptions!$F$8="Married",'Marital Status'!CM22,IF(Assumptions!$F$8="Single",'Marital Status'!DT22,"ERROR")))*IF(Assumptions!$F$10="No Adjustment",1,IF(Assumptions!$F$10="Preferred",'Pref-Std'!CM22,IF(Assumptions!$F$10="Standard",'Pref-Std'!DT22,"ERROR")))*IF(Assumptions!$F$12="No Adjustment",1,VLOOKUP($A23+AB$4-1,'Valuation Margin'!$A$5:$C$13,3))</f>
        <v>16.279766731155675</v>
      </c>
      <c r="AC23" s="45">
        <f>(1-VLOOKUP($A23+AC$4-1,'Projection Scale G2 - M'!$A$25:$B$150,2,FALSE))^Assumptions!$F$6*'Base Rate'!AC23*IF(Assumptions!$F$8="No Adjustment",1,IF(Assumptions!$F$8="Married",'Marital Status'!CN22,IF(Assumptions!$F$8="Single",'Marital Status'!DU22,"ERROR")))*IF(Assumptions!$F$10="No Adjustment",1,IF(Assumptions!$F$10="Preferred",'Pref-Std'!CN22,IF(Assumptions!$F$10="Standard",'Pref-Std'!DU22,"ERROR")))*IF(Assumptions!$F$12="No Adjustment",1,VLOOKUP($A23+AC$4-1,'Valuation Margin'!$A$5:$C$13,3))</f>
        <v>18.125161182005492</v>
      </c>
      <c r="AD23" s="45">
        <f>(1-VLOOKUP($A23+AD$4-1,'Projection Scale G2 - M'!$A$25:$B$150,2,FALSE))^Assumptions!$F$6*'Base Rate'!AD23*IF(Assumptions!$F$8="No Adjustment",1,IF(Assumptions!$F$8="Married",'Marital Status'!CO22,IF(Assumptions!$F$8="Single",'Marital Status'!DV22,"ERROR")))*IF(Assumptions!$F$10="No Adjustment",1,IF(Assumptions!$F$10="Preferred",'Pref-Std'!CO22,IF(Assumptions!$F$10="Standard",'Pref-Std'!DV22,"ERROR")))*IF(Assumptions!$F$12="No Adjustment",1,VLOOKUP($A23+AD$4-1,'Valuation Margin'!$A$5:$C$13,3))</f>
        <v>20.130833751950963</v>
      </c>
      <c r="AE23" s="46">
        <f>(1-VLOOKUP($A23+AE$4-1,'Projection Scale G2 - M'!$A$25:$B$150,2,FALSE))^Assumptions!$F$6*'Base Rate'!AE23*IF(Assumptions!$F$8="No Adjustment",1,IF(Assumptions!$F$8="Married",'Marital Status'!CP22,IF(Assumptions!$F$8="Single",'Marital Status'!DW22,"ERROR")))*IF(Assumptions!$F$10="No Adjustment",1,IF(Assumptions!$F$10="Preferred",'Pref-Std'!CP22,IF(Assumptions!$F$10="Standard",'Pref-Std'!DW22,"ERROR")))*IF(Assumptions!$F$12="No Adjustment",1,VLOOKUP($A23+AE$4-1,'Valuation Margin'!$A$5:$C$13,3))</f>
        <v>22.274575165091768</v>
      </c>
      <c r="AF23" s="46">
        <f>(1-VLOOKUP($AG23,'Projection Scale G2 - M'!$A$25:$B$150,2,FALSE))^Assumptions!$F$6*'Base Rate'!AF23*IF(Assumptions!$F$8="No Adjustment",1,IF(Assumptions!$F$8="Married",'Marital Status'!CQ22,IF(Assumptions!$F$8="Single",'Marital Status'!DX22,"ERROR")))*IF(Assumptions!$F$10="No Adjustment",1,IF(Assumptions!$F$10="Preferred",'Pref-Std'!CQ22,IF(Assumptions!$F$10="Standard",'Pref-Std'!DX22,"ERROR")))*IF(Assumptions!$F$12="No Adjustment",1,VLOOKUP($AG23,'Valuation Margin'!$A$5:$C$13,3))</f>
        <v>24.541263393419921</v>
      </c>
      <c r="AG23" s="6">
        <f t="shared" si="3"/>
        <v>78</v>
      </c>
      <c r="AI23" s="58">
        <v>1.9581999999999999E-2</v>
      </c>
      <c r="AJ23" s="59">
        <f t="shared" si="4"/>
        <v>1.2532562247686612</v>
      </c>
      <c r="AL23" s="6">
        <f t="shared" si="5"/>
        <v>48</v>
      </c>
      <c r="AM23" s="44">
        <f>(1-VLOOKUP($AL23+AM$4-1,'Projection Scale G2 - F'!$A$25:$B$150,2,FALSE))^Assumptions!$F$6*'Base Rate'!AL23*IF(Assumptions!$F$8="No Adjustment",1,IF(Assumptions!$F$8="Married",'Marital Status'!BM22,IF(Assumptions!$F$8="Single",'Marital Status'!CT22,"ERROR")))*IF(Assumptions!$F$10="No Adjustment",1,IF(Assumptions!$F$10="Preferred",'Pref-Std'!BM22,IF(Assumptions!$F$10="Standard",'Pref-Std'!CT22,"ERROR")))*IF(Assumptions!$F$12="No Adjustment",1,VLOOKUP($AL23+AM$4-1,'Valuation Margin'!$A$5:$D$13,4))</f>
        <v>0.25775427425961972</v>
      </c>
      <c r="AN23" s="45">
        <f>(1-VLOOKUP($AL23+AN$4-1,'Projection Scale G2 - F'!$A$25:$B$150,2,FALSE))^Assumptions!$F$6*'Base Rate'!AM23*IF(Assumptions!$F$8="No Adjustment",1,IF(Assumptions!$F$8="Married",'Marital Status'!BN22,IF(Assumptions!$F$8="Single",'Marital Status'!CU22,"ERROR")))*IF(Assumptions!$F$10="No Adjustment",1,IF(Assumptions!$F$10="Preferred",'Pref-Std'!BN22,IF(Assumptions!$F$10="Standard",'Pref-Std'!CU22,"ERROR")))*IF(Assumptions!$F$12="No Adjustment",1,VLOOKUP($AL23+AN$4-1,'Valuation Margin'!$A$5:$D$13,4))</f>
        <v>0.37617694943641744</v>
      </c>
      <c r="AO23" s="45">
        <f>(1-VLOOKUP($AL23+AO$4-1,'Projection Scale G2 - F'!$A$25:$B$150,2,FALSE))^Assumptions!$F$6*'Base Rate'!AN23*IF(Assumptions!$F$8="No Adjustment",1,IF(Assumptions!$F$8="Married",'Marital Status'!BO22,IF(Assumptions!$F$8="Single",'Marital Status'!CV22,"ERROR")))*IF(Assumptions!$F$10="No Adjustment",1,IF(Assumptions!$F$10="Preferred",'Pref-Std'!BO22,IF(Assumptions!$F$10="Standard",'Pref-Std'!CV22,"ERROR")))*IF(Assumptions!$F$12="No Adjustment",1,VLOOKUP($AL23+AO$4-1,'Valuation Margin'!$A$5:$D$13,4))</f>
        <v>0.48461580712312158</v>
      </c>
      <c r="AP23" s="45">
        <f>(1-VLOOKUP($AL23+AP$4-1,'Projection Scale G2 - F'!$A$25:$B$150,2,FALSE))^Assumptions!$F$6*'Base Rate'!AO23*IF(Assumptions!$F$8="No Adjustment",1,IF(Assumptions!$F$8="Married",'Marital Status'!BP22,IF(Assumptions!$F$8="Single",'Marital Status'!CW22,"ERROR")))*IF(Assumptions!$F$10="No Adjustment",1,IF(Assumptions!$F$10="Preferred",'Pref-Std'!BP22,IF(Assumptions!$F$10="Standard",'Pref-Std'!CW22,"ERROR")))*IF(Assumptions!$F$12="No Adjustment",1,VLOOKUP($AL23+AP$4-1,'Valuation Margin'!$A$5:$D$13,4))</f>
        <v>0.59458543865033686</v>
      </c>
      <c r="AQ23" s="46">
        <f>(1-VLOOKUP($AL23+AQ$4-1,'Projection Scale G2 - F'!$A$25:$B$150,2,FALSE))^Assumptions!$F$6*'Base Rate'!AP23*IF(Assumptions!$F$8="No Adjustment",1,IF(Assumptions!$F$8="Married",'Marital Status'!BQ22,IF(Assumptions!$F$8="Single",'Marital Status'!CX22,"ERROR")))*IF(Assumptions!$F$10="No Adjustment",1,IF(Assumptions!$F$10="Preferred",'Pref-Std'!BQ22,IF(Assumptions!$F$10="Standard",'Pref-Std'!CX22,"ERROR")))*IF(Assumptions!$F$12="No Adjustment",1,VLOOKUP($AL23+AQ$4-1,'Valuation Margin'!$A$5:$D$13,4))</f>
        <v>0.69007912571028807</v>
      </c>
      <c r="AR23" s="45">
        <f>(1-VLOOKUP($AL23+AR$4-1,'Projection Scale G2 - F'!$A$25:$B$150,2,FALSE))^Assumptions!$F$6*'Base Rate'!AQ23*IF(Assumptions!$F$8="No Adjustment",1,IF(Assumptions!$F$8="Married",'Marital Status'!BR22,IF(Assumptions!$F$8="Single",'Marital Status'!CY22,"ERROR")))*IF(Assumptions!$F$10="No Adjustment",1,IF(Assumptions!$F$10="Preferred",'Pref-Std'!BR22,IF(Assumptions!$F$10="Standard",'Pref-Std'!CY22,"ERROR")))*IF(Assumptions!$F$12="No Adjustment",1,VLOOKUP($AL23+AR$4-1,'Valuation Margin'!$A$5:$D$13,4))</f>
        <v>0.78880158724893434</v>
      </c>
      <c r="AS23" s="45">
        <f>(1-VLOOKUP($AL23+AS$4-1,'Projection Scale G2 - F'!$A$25:$B$150,2,FALSE))^Assumptions!$F$6*'Base Rate'!AR23*IF(Assumptions!$F$8="No Adjustment",1,IF(Assumptions!$F$8="Married",'Marital Status'!BS22,IF(Assumptions!$F$8="Single",'Marital Status'!CZ22,"ERROR")))*IF(Assumptions!$F$10="No Adjustment",1,IF(Assumptions!$F$10="Preferred",'Pref-Std'!BS22,IF(Assumptions!$F$10="Standard",'Pref-Std'!CZ22,"ERROR")))*IF(Assumptions!$F$12="No Adjustment",1,VLOOKUP($AL23+AS$4-1,'Valuation Margin'!$A$5:$D$13,4))</f>
        <v>0.88396060476796867</v>
      </c>
      <c r="AT23" s="45">
        <f>(1-VLOOKUP($AL23+AT$4-1,'Projection Scale G2 - F'!$A$25:$B$150,2,FALSE))^Assumptions!$F$6*'Base Rate'!AS23*IF(Assumptions!$F$8="No Adjustment",1,IF(Assumptions!$F$8="Married",'Marital Status'!BT22,IF(Assumptions!$F$8="Single",'Marital Status'!DA22,"ERROR")))*IF(Assumptions!$F$10="No Adjustment",1,IF(Assumptions!$F$10="Preferred",'Pref-Std'!BT22,IF(Assumptions!$F$10="Standard",'Pref-Std'!DA22,"ERROR")))*IF(Assumptions!$F$12="No Adjustment",1,VLOOKUP($AL23+AT$4-1,'Valuation Margin'!$A$5:$D$13,4))</f>
        <v>0.96905882490677864</v>
      </c>
      <c r="AU23" s="45">
        <f>(1-VLOOKUP($AL23+AU$4-1,'Projection Scale G2 - F'!$A$25:$B$150,2,FALSE))^Assumptions!$F$6*'Base Rate'!AT23*IF(Assumptions!$F$8="No Adjustment",1,IF(Assumptions!$F$8="Married",'Marital Status'!BU22,IF(Assumptions!$F$8="Single",'Marital Status'!DB22,"ERROR")))*IF(Assumptions!$F$10="No Adjustment",1,IF(Assumptions!$F$10="Preferred",'Pref-Std'!BU22,IF(Assumptions!$F$10="Standard",'Pref-Std'!DB22,"ERROR")))*IF(Assumptions!$F$12="No Adjustment",1,VLOOKUP($AL23+AU$4-1,'Valuation Margin'!$A$5:$D$13,4))</f>
        <v>1.084520132716255</v>
      </c>
      <c r="AV23" s="46">
        <f>(1-VLOOKUP($AL23+AV$4-1,'Projection Scale G2 - F'!$A$25:$B$150,2,FALSE))^Assumptions!$F$6*'Base Rate'!AU23*IF(Assumptions!$F$8="No Adjustment",1,IF(Assumptions!$F$8="Married",'Marital Status'!BV22,IF(Assumptions!$F$8="Single",'Marital Status'!DC22,"ERROR")))*IF(Assumptions!$F$10="No Adjustment",1,IF(Assumptions!$F$10="Preferred",'Pref-Std'!BV22,IF(Assumptions!$F$10="Standard",'Pref-Std'!DC22,"ERROR")))*IF(Assumptions!$F$12="No Adjustment",1,VLOOKUP($AL23+AV$4-1,'Valuation Margin'!$A$5:$D$13,4))</f>
        <v>1.21307316405794</v>
      </c>
      <c r="AW23" s="45">
        <f>(1-VLOOKUP($AL23+AW$4-1,'Projection Scale G2 - F'!$A$25:$B$150,2,FALSE))^Assumptions!$F$6*'Base Rate'!AV23*IF(Assumptions!$F$8="No Adjustment",1,IF(Assumptions!$F$8="Married",'Marital Status'!BW22,IF(Assumptions!$F$8="Single",'Marital Status'!DD22,"ERROR")))*IF(Assumptions!$F$10="No Adjustment",1,IF(Assumptions!$F$10="Preferred",'Pref-Std'!BW22,IF(Assumptions!$F$10="Standard",'Pref-Std'!DD22,"ERROR")))*IF(Assumptions!$F$12="No Adjustment",1,VLOOKUP($AL23+AW$4-1,'Valuation Margin'!$A$5:$D$13,4))</f>
        <v>1.3717583065019838</v>
      </c>
      <c r="AX23" s="45">
        <f>(1-VLOOKUP($AL23+AX$4-1,'Projection Scale G2 - F'!$A$25:$B$150,2,FALSE))^Assumptions!$F$6*'Base Rate'!AW23*IF(Assumptions!$F$8="No Adjustment",1,IF(Assumptions!$F$8="Married",'Marital Status'!BX22,IF(Assumptions!$F$8="Single",'Marital Status'!DE22,"ERROR")))*IF(Assumptions!$F$10="No Adjustment",1,IF(Assumptions!$F$10="Preferred",'Pref-Std'!BX22,IF(Assumptions!$F$10="Standard",'Pref-Std'!DE22,"ERROR")))*IF(Assumptions!$F$12="No Adjustment",1,VLOOKUP($AL23+AX$4-1,'Valuation Margin'!$A$5:$D$13,4))</f>
        <v>1.5405470599770426</v>
      </c>
      <c r="AY23" s="45">
        <f>(1-VLOOKUP($AL23+AY$4-1,'Projection Scale G2 - F'!$A$25:$B$150,2,FALSE))^Assumptions!$F$6*'Base Rate'!AX23*IF(Assumptions!$F$8="No Adjustment",1,IF(Assumptions!$F$8="Married",'Marital Status'!BY22,IF(Assumptions!$F$8="Single",'Marital Status'!DF22,"ERROR")))*IF(Assumptions!$F$10="No Adjustment",1,IF(Assumptions!$F$10="Preferred",'Pref-Std'!BY22,IF(Assumptions!$F$10="Standard",'Pref-Std'!DF22,"ERROR")))*IF(Assumptions!$F$12="No Adjustment",1,VLOOKUP($AL23+AY$4-1,'Valuation Margin'!$A$5:$D$13,4))</f>
        <v>1.7478696929648359</v>
      </c>
      <c r="AZ23" s="45">
        <f>(1-VLOOKUP($AL23+AZ$4-1,'Projection Scale G2 - F'!$A$25:$B$150,2,FALSE))^Assumptions!$F$6*'Base Rate'!AY23*IF(Assumptions!$F$8="No Adjustment",1,IF(Assumptions!$F$8="Married",'Marital Status'!BZ22,IF(Assumptions!$F$8="Single",'Marital Status'!DG22,"ERROR")))*IF(Assumptions!$F$10="No Adjustment",1,IF(Assumptions!$F$10="Preferred",'Pref-Std'!BZ22,IF(Assumptions!$F$10="Standard",'Pref-Std'!DG22,"ERROR")))*IF(Assumptions!$F$12="No Adjustment",1,VLOOKUP($AL23+AZ$4-1,'Valuation Margin'!$A$5:$D$13,4))</f>
        <v>1.9912854390762906</v>
      </c>
      <c r="BA23" s="46">
        <f>(1-VLOOKUP($AL23+BA$4-1,'Projection Scale G2 - F'!$A$25:$B$150,2,FALSE))^Assumptions!$F$6*'Base Rate'!AZ23*IF(Assumptions!$F$8="No Adjustment",1,IF(Assumptions!$F$8="Married",'Marital Status'!CA22,IF(Assumptions!$F$8="Single",'Marital Status'!DH22,"ERROR")))*IF(Assumptions!$F$10="No Adjustment",1,IF(Assumptions!$F$10="Preferred",'Pref-Std'!CA22,IF(Assumptions!$F$10="Standard",'Pref-Std'!DH22,"ERROR")))*IF(Assumptions!$F$12="No Adjustment",1,VLOOKUP($AL23+BA$4-1,'Valuation Margin'!$A$5:$D$13,4))</f>
        <v>2.2550878150352411</v>
      </c>
      <c r="BB23" s="45">
        <f>(1-VLOOKUP($AL23+BB$4-1,'Projection Scale G2 - F'!$A$25:$B$150,2,FALSE))^Assumptions!$F$6*'Base Rate'!BA23*IF(Assumptions!$F$8="No Adjustment",1,IF(Assumptions!$F$8="Married",'Marital Status'!CB22,IF(Assumptions!$F$8="Single",'Marital Status'!DI22,"ERROR")))*IF(Assumptions!$F$10="No Adjustment",1,IF(Assumptions!$F$10="Preferred",'Pref-Std'!CB22,IF(Assumptions!$F$10="Standard",'Pref-Std'!DI22,"ERROR")))*IF(Assumptions!$F$12="No Adjustment",1,VLOOKUP($AL23+BB$4-1,'Valuation Margin'!$A$5:$D$13,4))</f>
        <v>2.5580888003504838</v>
      </c>
      <c r="BC23" s="45">
        <f>(1-VLOOKUP($AL23+BC$4-1,'Projection Scale G2 - F'!$A$25:$B$150,2,FALSE))^Assumptions!$F$6*'Base Rate'!BB23*IF(Assumptions!$F$8="No Adjustment",1,IF(Assumptions!$F$8="Married",'Marital Status'!CC22,IF(Assumptions!$F$8="Single",'Marital Status'!DJ22,"ERROR")))*IF(Assumptions!$F$10="No Adjustment",1,IF(Assumptions!$F$10="Preferred",'Pref-Std'!CC22,IF(Assumptions!$F$10="Standard",'Pref-Std'!DJ22,"ERROR")))*IF(Assumptions!$F$12="No Adjustment",1,VLOOKUP($AL23+BC$4-1,'Valuation Margin'!$A$5:$D$13,4))</f>
        <v>2.9683162887745458</v>
      </c>
      <c r="BD23" s="45">
        <f>(1-VLOOKUP($AL23+BD$4-1,'Projection Scale G2 - F'!$A$25:$B$150,2,FALSE))^Assumptions!$F$6*'Base Rate'!BC23*IF(Assumptions!$F$8="No Adjustment",1,IF(Assumptions!$F$8="Married",'Marital Status'!CD22,IF(Assumptions!$F$8="Single",'Marital Status'!DK22,"ERROR")))*IF(Assumptions!$F$10="No Adjustment",1,IF(Assumptions!$F$10="Preferred",'Pref-Std'!CD22,IF(Assumptions!$F$10="Standard",'Pref-Std'!DK22,"ERROR")))*IF(Assumptions!$F$12="No Adjustment",1,VLOOKUP($AL23+BD$4-1,'Valuation Margin'!$A$5:$D$13,4))</f>
        <v>3.4468039513678703</v>
      </c>
      <c r="BE23" s="45">
        <f>(1-VLOOKUP($AL23+BE$4-1,'Projection Scale G2 - F'!$A$25:$B$150,2,FALSE))^Assumptions!$F$6*'Base Rate'!BD23*IF(Assumptions!$F$8="No Adjustment",1,IF(Assumptions!$F$8="Married",'Marital Status'!CE22,IF(Assumptions!$F$8="Single",'Marital Status'!DL22,"ERROR")))*IF(Assumptions!$F$10="No Adjustment",1,IF(Assumptions!$F$10="Preferred",'Pref-Std'!CE22,IF(Assumptions!$F$10="Standard",'Pref-Std'!DL22,"ERROR")))*IF(Assumptions!$F$12="No Adjustment",1,VLOOKUP($AL23+BE$4-1,'Valuation Margin'!$A$5:$D$13,4))</f>
        <v>3.9854394242832929</v>
      </c>
      <c r="BF23" s="46">
        <f>(1-VLOOKUP($AL23+BF$4-1,'Projection Scale G2 - F'!$A$25:$B$150,2,FALSE))^Assumptions!$F$6*'Base Rate'!BE23*IF(Assumptions!$F$8="No Adjustment",1,IF(Assumptions!$F$8="Married",'Marital Status'!CF22,IF(Assumptions!$F$8="Single",'Marital Status'!DM22,"ERROR")))*IF(Assumptions!$F$10="No Adjustment",1,IF(Assumptions!$F$10="Preferred",'Pref-Std'!CF22,IF(Assumptions!$F$10="Standard",'Pref-Std'!DM22,"ERROR")))*IF(Assumptions!$F$12="No Adjustment",1,VLOOKUP($AL23+BF$4-1,'Valuation Margin'!$A$5:$D$13,4))</f>
        <v>4.603009668053649</v>
      </c>
      <c r="BG23" s="45">
        <f>(1-VLOOKUP($AL23+BG$4-1,'Projection Scale G2 - F'!$A$25:$B$150,2,FALSE))^Assumptions!$F$6*'Base Rate'!BF23*IF(Assumptions!$F$8="No Adjustment",1,IF(Assumptions!$F$8="Married",'Marital Status'!CG22,IF(Assumptions!$F$8="Single",'Marital Status'!DN22,"ERROR")))*IF(Assumptions!$F$10="No Adjustment",1,IF(Assumptions!$F$10="Preferred",'Pref-Std'!CG22,IF(Assumptions!$F$10="Standard",'Pref-Std'!DN22,"ERROR")))*IF(Assumptions!$F$12="No Adjustment",1,VLOOKUP($AL23+BG$4-1,'Valuation Margin'!$A$5:$D$13,4))</f>
        <v>5.2903033376588855</v>
      </c>
      <c r="BH23" s="45">
        <f>(1-VLOOKUP($AL23+BH$4-1,'Projection Scale G2 - F'!$A$25:$B$150,2,FALSE))^Assumptions!$F$6*'Base Rate'!BG23*IF(Assumptions!$F$8="No Adjustment",1,IF(Assumptions!$F$8="Married",'Marital Status'!CH22,IF(Assumptions!$F$8="Single",'Marital Status'!DO22,"ERROR")))*IF(Assumptions!$F$10="No Adjustment",1,IF(Assumptions!$F$10="Preferred",'Pref-Std'!CH22,IF(Assumptions!$F$10="Standard",'Pref-Std'!DO22,"ERROR")))*IF(Assumptions!$F$12="No Adjustment",1,VLOOKUP($AL23+BH$4-1,'Valuation Margin'!$A$5:$D$13,4))</f>
        <v>5.9366375649446992</v>
      </c>
      <c r="BI23" s="45">
        <f>(1-VLOOKUP($AL23+BI$4-1,'Projection Scale G2 - F'!$A$25:$B$150,2,FALSE))^Assumptions!$F$6*'Base Rate'!BH23*IF(Assumptions!$F$8="No Adjustment",1,IF(Assumptions!$F$8="Married",'Marital Status'!CI22,IF(Assumptions!$F$8="Single",'Marital Status'!DP22,"ERROR")))*IF(Assumptions!$F$10="No Adjustment",1,IF(Assumptions!$F$10="Preferred",'Pref-Std'!CI22,IF(Assumptions!$F$10="Standard",'Pref-Std'!DP22,"ERROR")))*IF(Assumptions!$F$12="No Adjustment",1,VLOOKUP($AL23+BI$4-1,'Valuation Margin'!$A$5:$D$13,4))</f>
        <v>6.6731465188695953</v>
      </c>
      <c r="BJ23" s="45">
        <f>(1-VLOOKUP($AL23+BJ$4-1,'Projection Scale G2 - F'!$A$25:$B$150,2,FALSE))^Assumptions!$F$6*'Base Rate'!BI23*IF(Assumptions!$F$8="No Adjustment",1,IF(Assumptions!$F$8="Married",'Marital Status'!CJ22,IF(Assumptions!$F$8="Single",'Marital Status'!DQ22,"ERROR")))*IF(Assumptions!$F$10="No Adjustment",1,IF(Assumptions!$F$10="Preferred",'Pref-Std'!CJ22,IF(Assumptions!$F$10="Standard",'Pref-Std'!DQ22,"ERROR")))*IF(Assumptions!$F$12="No Adjustment",1,VLOOKUP($AL23+BJ$4-1,'Valuation Margin'!$A$5:$D$13,4))</f>
        <v>7.5090492587397337</v>
      </c>
      <c r="BK23" s="46">
        <f>(1-VLOOKUP($AL23+BK$4-1,'Projection Scale G2 - F'!$A$25:$B$150,2,FALSE))^Assumptions!$F$6*'Base Rate'!BJ23*IF(Assumptions!$F$8="No Adjustment",1,IF(Assumptions!$F$8="Married",'Marital Status'!CK22,IF(Assumptions!$F$8="Single",'Marital Status'!DR22,"ERROR")))*IF(Assumptions!$F$10="No Adjustment",1,IF(Assumptions!$F$10="Preferred",'Pref-Std'!CK22,IF(Assumptions!$F$10="Standard",'Pref-Std'!DR22,"ERROR")))*IF(Assumptions!$F$12="No Adjustment",1,VLOOKUP($AL23+BK$4-1,'Valuation Margin'!$A$5:$D$13,4))</f>
        <v>8.4532628849897069</v>
      </c>
      <c r="BL23" s="45">
        <f>(1-VLOOKUP($AL23+BL$4-1,'Projection Scale G2 - F'!$A$25:$B$150,2,FALSE))^Assumptions!$F$6*'Base Rate'!BK23*IF(Assumptions!$F$8="No Adjustment",1,IF(Assumptions!$F$8="Married",'Marital Status'!CL22,IF(Assumptions!$F$8="Single",'Marital Status'!DS22,"ERROR")))*IF(Assumptions!$F$10="No Adjustment",1,IF(Assumptions!$F$10="Preferred",'Pref-Std'!CL22,IF(Assumptions!$F$10="Standard",'Pref-Std'!DS22,"ERROR")))*IF(Assumptions!$F$12="No Adjustment",1,VLOOKUP($AL23+BL$4-1,'Valuation Margin'!$A$5:$D$13,4))</f>
        <v>9.5142684640244717</v>
      </c>
      <c r="BM23" s="45">
        <f>(1-VLOOKUP($AL23+BM$4-1,'Projection Scale G2 - F'!$A$25:$B$150,2,FALSE))^Assumptions!$F$6*'Base Rate'!BL23*IF(Assumptions!$F$8="No Adjustment",1,IF(Assumptions!$F$8="Married",'Marital Status'!CM22,IF(Assumptions!$F$8="Single",'Marital Status'!DT22,"ERROR")))*IF(Assumptions!$F$10="No Adjustment",1,IF(Assumptions!$F$10="Preferred",'Pref-Std'!CM22,IF(Assumptions!$F$10="Standard",'Pref-Std'!DT22,"ERROR")))*IF(Assumptions!$F$12="No Adjustment",1,VLOOKUP($AL23+BM$4-1,'Valuation Margin'!$A$5:$D$13,4))</f>
        <v>10.514718091989259</v>
      </c>
      <c r="BN23" s="45">
        <f>(1-VLOOKUP($AL23+BN$4-1,'Projection Scale G2 - F'!$A$25:$B$150,2,FALSE))^Assumptions!$F$6*'Base Rate'!BM23*IF(Assumptions!$F$8="No Adjustment",1,IF(Assumptions!$F$8="Married",'Marital Status'!CN22,IF(Assumptions!$F$8="Single",'Marital Status'!DU22,"ERROR")))*IF(Assumptions!$F$10="No Adjustment",1,IF(Assumptions!$F$10="Preferred",'Pref-Std'!CN22,IF(Assumptions!$F$10="Standard",'Pref-Std'!DU22,"ERROR")))*IF(Assumptions!$F$12="No Adjustment",1,VLOOKUP($AL23+BN$4-1,'Valuation Margin'!$A$5:$D$13,4))</f>
        <v>11.628235728390534</v>
      </c>
      <c r="BO23" s="45">
        <f>(1-VLOOKUP($AL23+BO$4-1,'Projection Scale G2 - F'!$A$25:$B$150,2,FALSE))^Assumptions!$F$6*'Base Rate'!BN23*IF(Assumptions!$F$8="No Adjustment",1,IF(Assumptions!$F$8="Married",'Marital Status'!CO22,IF(Assumptions!$F$8="Single",'Marital Status'!DV22,"ERROR")))*IF(Assumptions!$F$10="No Adjustment",1,IF(Assumptions!$F$10="Preferred",'Pref-Std'!CO22,IF(Assumptions!$F$10="Standard",'Pref-Std'!DV22,"ERROR")))*IF(Assumptions!$F$12="No Adjustment",1,VLOOKUP($AL23+BO$4-1,'Valuation Margin'!$A$5:$D$13,4))</f>
        <v>12.862831220904649</v>
      </c>
      <c r="BP23" s="46">
        <f>(1-VLOOKUP($AL23+BP$4-1,'Projection Scale G2 - F'!$A$25:$B$150,2,FALSE))^Assumptions!$F$6*'Base Rate'!BO23*IF(Assumptions!$F$8="No Adjustment",1,IF(Assumptions!$F$8="Married",'Marital Status'!CP22,IF(Assumptions!$F$8="Single",'Marital Status'!DW22,"ERROR")))*IF(Assumptions!$F$10="No Adjustment",1,IF(Assumptions!$F$10="Preferred",'Pref-Std'!CP22,IF(Assumptions!$F$10="Standard",'Pref-Std'!DW22,"ERROR")))*IF(Assumptions!$F$12="No Adjustment",1,VLOOKUP($AL23+BP$4-1,'Valuation Margin'!$A$5:$D$13,4))</f>
        <v>14.224966644060752</v>
      </c>
      <c r="BQ23" s="46">
        <f>(1-VLOOKUP($BR23,'Projection Scale G2 - F'!$A$25:$B$150,2,FALSE))^Assumptions!$F$6*'Base Rate'!BP23*IF(Assumptions!$F$8="No Adjustment",1,IF(Assumptions!$F$8="Married",'Marital Status'!CQ22,IF(Assumptions!$F$8="Single",'Marital Status'!DX22,"ERROR")))*IF(Assumptions!$F$10="No Adjustment",1,IF(Assumptions!$F$10="Preferred",'Pref-Std'!CQ22,IF(Assumptions!$F$10="Standard",'Pref-Std'!DX22,"ERROR")))*IF(Assumptions!$F$12="No Adjustment",1,VLOOKUP($BR23,'Valuation Margin'!$A$5:$D$13,4))</f>
        <v>15.711647126552332</v>
      </c>
      <c r="BR23" s="6">
        <f t="shared" si="6"/>
        <v>78</v>
      </c>
      <c r="BT23" s="58">
        <v>2.6374999999999999E-2</v>
      </c>
      <c r="BU23" s="59">
        <f t="shared" si="7"/>
        <v>0.59570226072236332</v>
      </c>
      <c r="BV23" s="59">
        <f t="shared" si="8"/>
        <v>0.79954398957671557</v>
      </c>
      <c r="BW23" s="57">
        <f t="shared" si="9"/>
        <v>0.30999999999999994</v>
      </c>
    </row>
    <row r="24" spans="1:75" x14ac:dyDescent="0.3">
      <c r="A24" s="11">
        <f t="shared" si="2"/>
        <v>49</v>
      </c>
      <c r="B24" s="48">
        <f>(1-VLOOKUP($A24+B$4-1,'Projection Scale G2 - M'!$A$25:$B$150,2,FALSE))^Assumptions!$F$6*'Base Rate'!B24*IF(Assumptions!$F$8="No Adjustment",1,IF(Assumptions!$F$8="Married",'Marital Status'!BM23,IF(Assumptions!$F$8="Single",'Marital Status'!CT23,"ERROR")))*IF(Assumptions!$F$10="No Adjustment",1,IF(Assumptions!$F$10="Preferred",'Pref-Std'!BM23,IF(Assumptions!$F$10="Standard",'Pref-Std'!CT23,"ERROR")))*IF(Assumptions!$F$12="No Adjustment",1,VLOOKUP($A24+B$4-1,'Valuation Margin'!$A$5:$C$13,3))</f>
        <v>0.41527534142115075</v>
      </c>
      <c r="C24" s="49">
        <f>(1-VLOOKUP($A24+C$4-1,'Projection Scale G2 - M'!$A$25:$B$150,2,FALSE))^Assumptions!$F$6*'Base Rate'!C24*IF(Assumptions!$F$8="No Adjustment",1,IF(Assumptions!$F$8="Married",'Marital Status'!BN23,IF(Assumptions!$F$8="Single",'Marital Status'!CU23,"ERROR")))*IF(Assumptions!$F$10="No Adjustment",1,IF(Assumptions!$F$10="Preferred",'Pref-Std'!BN23,IF(Assumptions!$F$10="Standard",'Pref-Std'!CU23,"ERROR")))*IF(Assumptions!$F$12="No Adjustment",1,VLOOKUP($A24+C$4-1,'Valuation Margin'!$A$5:$C$13,3))</f>
        <v>0.58420311038144035</v>
      </c>
      <c r="D24" s="49">
        <f>(1-VLOOKUP($A24+D$4-1,'Projection Scale G2 - M'!$A$25:$B$150,2,FALSE))^Assumptions!$F$6*'Base Rate'!D24*IF(Assumptions!$F$8="No Adjustment",1,IF(Assumptions!$F$8="Married",'Marital Status'!BO23,IF(Assumptions!$F$8="Single",'Marital Status'!CV23,"ERROR")))*IF(Assumptions!$F$10="No Adjustment",1,IF(Assumptions!$F$10="Preferred",'Pref-Std'!BO23,IF(Assumptions!$F$10="Standard",'Pref-Std'!CV23,"ERROR")))*IF(Assumptions!$F$12="No Adjustment",1,VLOOKUP($A24+D$4-1,'Valuation Margin'!$A$5:$C$13,3))</f>
        <v>0.7276905911513355</v>
      </c>
      <c r="E24" s="49">
        <f>(1-VLOOKUP($A24+E$4-1,'Projection Scale G2 - M'!$A$25:$B$150,2,FALSE))^Assumptions!$F$6*'Base Rate'!E24*IF(Assumptions!$F$8="No Adjustment",1,IF(Assumptions!$F$8="Married",'Marital Status'!BP23,IF(Assumptions!$F$8="Single",'Marital Status'!CW23,"ERROR")))*IF(Assumptions!$F$10="No Adjustment",1,IF(Assumptions!$F$10="Preferred",'Pref-Std'!BP23,IF(Assumptions!$F$10="Standard",'Pref-Std'!CW23,"ERROR")))*IF(Assumptions!$F$12="No Adjustment",1,VLOOKUP($A24+E$4-1,'Valuation Margin'!$A$5:$C$13,3))</f>
        <v>0.88277670933258257</v>
      </c>
      <c r="F24" s="50">
        <f>(1-VLOOKUP($A24+F$4-1,'Projection Scale G2 - M'!$A$25:$B$150,2,FALSE))^Assumptions!$F$6*'Base Rate'!F24*IF(Assumptions!$F$8="No Adjustment",1,IF(Assumptions!$F$8="Married",'Marital Status'!BQ23,IF(Assumptions!$F$8="Single",'Marital Status'!CX23,"ERROR")))*IF(Assumptions!$F$10="No Adjustment",1,IF(Assumptions!$F$10="Preferred",'Pref-Std'!BQ23,IF(Assumptions!$F$10="Standard",'Pref-Std'!CX23,"ERROR")))*IF(Assumptions!$F$12="No Adjustment",1,VLOOKUP($A24+F$4-1,'Valuation Margin'!$A$5:$C$13,3))</f>
        <v>1.0387245617727785</v>
      </c>
      <c r="G24" s="49">
        <f>(1-VLOOKUP($A24+G$4-1,'Projection Scale G2 - M'!$A$25:$B$150,2,FALSE))^Assumptions!$F$6*'Base Rate'!G24*IF(Assumptions!$F$8="No Adjustment",1,IF(Assumptions!$F$8="Married",'Marital Status'!BR23,IF(Assumptions!$F$8="Single",'Marital Status'!CY23,"ERROR")))*IF(Assumptions!$F$10="No Adjustment",1,IF(Assumptions!$F$10="Preferred",'Pref-Std'!BR23,IF(Assumptions!$F$10="Standard",'Pref-Std'!CY23,"ERROR")))*IF(Assumptions!$F$12="No Adjustment",1,VLOOKUP($A24+G$4-1,'Valuation Margin'!$A$5:$C$13,3))</f>
        <v>1.2166393042050792</v>
      </c>
      <c r="H24" s="49">
        <f>(1-VLOOKUP($A24+H$4-1,'Projection Scale G2 - M'!$A$25:$B$150,2,FALSE))^Assumptions!$F$6*'Base Rate'!H24*IF(Assumptions!$F$8="No Adjustment",1,IF(Assumptions!$F$8="Married",'Marital Status'!BS23,IF(Assumptions!$F$8="Single",'Marital Status'!CZ23,"ERROR")))*IF(Assumptions!$F$10="No Adjustment",1,IF(Assumptions!$F$10="Preferred",'Pref-Std'!BS23,IF(Assumptions!$F$10="Standard",'Pref-Std'!CZ23,"ERROR")))*IF(Assumptions!$F$12="No Adjustment",1,VLOOKUP($A24+H$4-1,'Valuation Margin'!$A$5:$C$13,3))</f>
        <v>1.397693012958741</v>
      </c>
      <c r="I24" s="49">
        <f>(1-VLOOKUP($A24+I$4-1,'Projection Scale G2 - M'!$A$25:$B$150,2,FALSE))^Assumptions!$F$6*'Base Rate'!I24*IF(Assumptions!$F$8="No Adjustment",1,IF(Assumptions!$F$8="Married",'Marital Status'!BT23,IF(Assumptions!$F$8="Single",'Marital Status'!DA23,"ERROR")))*IF(Assumptions!$F$10="No Adjustment",1,IF(Assumptions!$F$10="Preferred",'Pref-Std'!BT23,IF(Assumptions!$F$10="Standard",'Pref-Std'!DA23,"ERROR")))*IF(Assumptions!$F$12="No Adjustment",1,VLOOKUP($A24+I$4-1,'Valuation Margin'!$A$5:$C$13,3))</f>
        <v>1.6129795724714102</v>
      </c>
      <c r="J24" s="49">
        <f>(1-VLOOKUP($A24+J$4-1,'Projection Scale G2 - M'!$A$25:$B$150,2,FALSE))^Assumptions!$F$6*'Base Rate'!J24*IF(Assumptions!$F$8="No Adjustment",1,IF(Assumptions!$F$8="Married",'Marital Status'!BU23,IF(Assumptions!$F$8="Single",'Marital Status'!DB23,"ERROR")))*IF(Assumptions!$F$10="No Adjustment",1,IF(Assumptions!$F$10="Preferred",'Pref-Std'!BU23,IF(Assumptions!$F$10="Standard",'Pref-Std'!DB23,"ERROR")))*IF(Assumptions!$F$12="No Adjustment",1,VLOOKUP($A24+J$4-1,'Valuation Margin'!$A$5:$C$13,3))</f>
        <v>1.8253398041832225</v>
      </c>
      <c r="K24" s="50">
        <f>(1-VLOOKUP($A24+K$4-1,'Projection Scale G2 - M'!$A$25:$B$150,2,FALSE))^Assumptions!$F$6*'Base Rate'!K24*IF(Assumptions!$F$8="No Adjustment",1,IF(Assumptions!$F$8="Married",'Marital Status'!BV23,IF(Assumptions!$F$8="Single",'Marital Status'!DC23,"ERROR")))*IF(Assumptions!$F$10="No Adjustment",1,IF(Assumptions!$F$10="Preferred",'Pref-Std'!BV23,IF(Assumptions!$F$10="Standard",'Pref-Std'!DC23,"ERROR")))*IF(Assumptions!$F$12="No Adjustment",1,VLOOKUP($A24+K$4-1,'Valuation Margin'!$A$5:$C$13,3))</f>
        <v>2.0788955909190752</v>
      </c>
      <c r="L24" s="49">
        <f>(1-VLOOKUP($A24+L$4-1,'Projection Scale G2 - M'!$A$25:$B$150,2,FALSE))^Assumptions!$F$6*'Base Rate'!L24*IF(Assumptions!$F$8="No Adjustment",1,IF(Assumptions!$F$8="Married",'Marital Status'!BW23,IF(Assumptions!$F$8="Single",'Marital Status'!DD23,"ERROR")))*IF(Assumptions!$F$10="No Adjustment",1,IF(Assumptions!$F$10="Preferred",'Pref-Std'!BW23,IF(Assumptions!$F$10="Standard",'Pref-Std'!DD23,"ERROR")))*IF(Assumptions!$F$12="No Adjustment",1,VLOOKUP($A24+L$4-1,'Valuation Margin'!$A$5:$C$13,3))</f>
        <v>2.3309066156609357</v>
      </c>
      <c r="M24" s="49">
        <f>(1-VLOOKUP($A24+M$4-1,'Projection Scale G2 - M'!$A$25:$B$150,2,FALSE))^Assumptions!$F$6*'Base Rate'!M24*IF(Assumptions!$F$8="No Adjustment",1,IF(Assumptions!$F$8="Married",'Marital Status'!BX23,IF(Assumptions!$F$8="Single",'Marital Status'!DE23,"ERROR")))*IF(Assumptions!$F$10="No Adjustment",1,IF(Assumptions!$F$10="Preferred",'Pref-Std'!BX23,IF(Assumptions!$F$10="Standard",'Pref-Std'!DE23,"ERROR")))*IF(Assumptions!$F$12="No Adjustment",1,VLOOKUP($A24+M$4-1,'Valuation Margin'!$A$5:$C$13,3))</f>
        <v>2.6423195131732347</v>
      </c>
      <c r="N24" s="49">
        <f>(1-VLOOKUP($A24+N$4-1,'Projection Scale G2 - M'!$A$25:$B$150,2,FALSE))^Assumptions!$F$6*'Base Rate'!N24*IF(Assumptions!$F$8="No Adjustment",1,IF(Assumptions!$F$8="Married",'Marital Status'!BY23,IF(Assumptions!$F$8="Single",'Marital Status'!DF23,"ERROR")))*IF(Assumptions!$F$10="No Adjustment",1,IF(Assumptions!$F$10="Preferred",'Pref-Std'!BY23,IF(Assumptions!$F$10="Standard",'Pref-Std'!DF23,"ERROR")))*IF(Assumptions!$F$12="No Adjustment",1,VLOOKUP($A24+N$4-1,'Valuation Margin'!$A$5:$C$13,3))</f>
        <v>2.9809457855283763</v>
      </c>
      <c r="O24" s="49">
        <f>(1-VLOOKUP($A24+O$4-1,'Projection Scale G2 - M'!$A$25:$B$150,2,FALSE))^Assumptions!$F$6*'Base Rate'!O24*IF(Assumptions!$F$8="No Adjustment",1,IF(Assumptions!$F$8="Married",'Marital Status'!BZ23,IF(Assumptions!$F$8="Single",'Marital Status'!DG23,"ERROR")))*IF(Assumptions!$F$10="No Adjustment",1,IF(Assumptions!$F$10="Preferred",'Pref-Std'!BZ23,IF(Assumptions!$F$10="Standard",'Pref-Std'!DG23,"ERROR")))*IF(Assumptions!$F$12="No Adjustment",1,VLOOKUP($A24+O$4-1,'Valuation Margin'!$A$5:$C$13,3))</f>
        <v>3.3419573188391887</v>
      </c>
      <c r="P24" s="50">
        <f>(1-VLOOKUP($A24+P$4-1,'Projection Scale G2 - M'!$A$25:$B$150,2,FALSE))^Assumptions!$F$6*'Base Rate'!P24*IF(Assumptions!$F$8="No Adjustment",1,IF(Assumptions!$F$8="Married",'Marital Status'!CA23,IF(Assumptions!$F$8="Single",'Marital Status'!DH23,"ERROR")))*IF(Assumptions!$F$10="No Adjustment",1,IF(Assumptions!$F$10="Preferred",'Pref-Std'!CA23,IF(Assumptions!$F$10="Standard",'Pref-Std'!DH23,"ERROR")))*IF(Assumptions!$F$12="No Adjustment",1,VLOOKUP($A24+P$4-1,'Valuation Margin'!$A$5:$C$13,3))</f>
        <v>3.7316435570631064</v>
      </c>
      <c r="Q24" s="49">
        <f>(1-VLOOKUP($A24+Q$4-1,'Projection Scale G2 - M'!$A$25:$B$150,2,FALSE))^Assumptions!$F$6*'Base Rate'!Q24*IF(Assumptions!$F$8="No Adjustment",1,IF(Assumptions!$F$8="Married",'Marital Status'!CB23,IF(Assumptions!$F$8="Single",'Marital Status'!DI23,"ERROR")))*IF(Assumptions!$F$10="No Adjustment",1,IF(Assumptions!$F$10="Preferred",'Pref-Std'!CB23,IF(Assumptions!$F$10="Standard",'Pref-Std'!DI23,"ERROR")))*IF(Assumptions!$F$12="No Adjustment",1,VLOOKUP($A24+Q$4-1,'Valuation Margin'!$A$5:$C$13,3))</f>
        <v>4.156867701273133</v>
      </c>
      <c r="R24" s="49">
        <f>(1-VLOOKUP($A24+R$4-1,'Projection Scale G2 - M'!$A$25:$B$150,2,FALSE))^Assumptions!$F$6*'Base Rate'!R24*IF(Assumptions!$F$8="No Adjustment",1,IF(Assumptions!$F$8="Married",'Marital Status'!CC23,IF(Assumptions!$F$8="Single",'Marital Status'!DJ23,"ERROR")))*IF(Assumptions!$F$10="No Adjustment",1,IF(Assumptions!$F$10="Preferred",'Pref-Std'!CC23,IF(Assumptions!$F$10="Standard",'Pref-Std'!DJ23,"ERROR")))*IF(Assumptions!$F$12="No Adjustment",1,VLOOKUP($A24+R$4-1,'Valuation Margin'!$A$5:$C$13,3))</f>
        <v>4.7659889262750346</v>
      </c>
      <c r="S24" s="49">
        <f>(1-VLOOKUP($A24+S$4-1,'Projection Scale G2 - M'!$A$25:$B$150,2,FALSE))^Assumptions!$F$6*'Base Rate'!S24*IF(Assumptions!$F$8="No Adjustment",1,IF(Assumptions!$F$8="Married",'Marital Status'!CD23,IF(Assumptions!$F$8="Single",'Marital Status'!DK23,"ERROR")))*IF(Assumptions!$F$10="No Adjustment",1,IF(Assumptions!$F$10="Preferred",'Pref-Std'!CD23,IF(Assumptions!$F$10="Standard",'Pref-Std'!DK23,"ERROR")))*IF(Assumptions!$F$12="No Adjustment",1,VLOOKUP($A24+S$4-1,'Valuation Margin'!$A$5:$C$13,3))</f>
        <v>5.4807571610383787</v>
      </c>
      <c r="T24" s="49">
        <f>(1-VLOOKUP($A24+T$4-1,'Projection Scale G2 - M'!$A$25:$B$150,2,FALSE))^Assumptions!$F$6*'Base Rate'!T24*IF(Assumptions!$F$8="No Adjustment",1,IF(Assumptions!$F$8="Married",'Marital Status'!CE23,IF(Assumptions!$F$8="Single",'Marital Status'!DL23,"ERROR")))*IF(Assumptions!$F$10="No Adjustment",1,IF(Assumptions!$F$10="Preferred",'Pref-Std'!CE23,IF(Assumptions!$F$10="Standard",'Pref-Std'!DL23,"ERROR")))*IF(Assumptions!$F$12="No Adjustment",1,VLOOKUP($A24+T$4-1,'Valuation Margin'!$A$5:$C$13,3))</f>
        <v>6.3244506056493064</v>
      </c>
      <c r="U24" s="50">
        <f>(1-VLOOKUP($A24+U$4-1,'Projection Scale G2 - M'!$A$25:$B$150,2,FALSE))^Assumptions!$F$6*'Base Rate'!U24*IF(Assumptions!$F$8="No Adjustment",1,IF(Assumptions!$F$8="Married",'Marital Status'!CF23,IF(Assumptions!$F$8="Single",'Marital Status'!DM23,"ERROR")))*IF(Assumptions!$F$10="No Adjustment",1,IF(Assumptions!$F$10="Preferred",'Pref-Std'!CF23,IF(Assumptions!$F$10="Standard",'Pref-Std'!DM23,"ERROR")))*IF(Assumptions!$F$12="No Adjustment",1,VLOOKUP($A24+U$4-1,'Valuation Margin'!$A$5:$C$13,3))</f>
        <v>7.3301156815362685</v>
      </c>
      <c r="V24" s="49">
        <f>(1-VLOOKUP($A24+V$4-1,'Projection Scale G2 - M'!$A$25:$B$150,2,FALSE))^Assumptions!$F$6*'Base Rate'!V24*IF(Assumptions!$F$8="No Adjustment",1,IF(Assumptions!$F$8="Married",'Marital Status'!CG23,IF(Assumptions!$F$8="Single",'Marital Status'!DN23,"ERROR")))*IF(Assumptions!$F$10="No Adjustment",1,IF(Assumptions!$F$10="Preferred",'Pref-Std'!CG23,IF(Assumptions!$F$10="Standard",'Pref-Std'!DN23,"ERROR")))*IF(Assumptions!$F$12="No Adjustment",1,VLOOKUP($A24+V$4-1,'Valuation Margin'!$A$5:$C$13,3))</f>
        <v>8.527048740417845</v>
      </c>
      <c r="W24" s="49">
        <f>(1-VLOOKUP($A24+W$4-1,'Projection Scale G2 - M'!$A$25:$B$150,2,FALSE))^Assumptions!$F$6*'Base Rate'!W24*IF(Assumptions!$F$8="No Adjustment",1,IF(Assumptions!$F$8="Married",'Marital Status'!CH23,IF(Assumptions!$F$8="Single",'Marital Status'!DO23,"ERROR")))*IF(Assumptions!$F$10="No Adjustment",1,IF(Assumptions!$F$10="Preferred",'Pref-Std'!CH23,IF(Assumptions!$F$10="Standard",'Pref-Std'!DO23,"ERROR")))*IF(Assumptions!$F$12="No Adjustment",1,VLOOKUP($A24+W$4-1,'Valuation Margin'!$A$5:$C$13,3))</f>
        <v>9.7172804507570909</v>
      </c>
      <c r="X24" s="49">
        <f>(1-VLOOKUP($A24+X$4-1,'Projection Scale G2 - M'!$A$25:$B$150,2,FALSE))^Assumptions!$F$6*'Base Rate'!X24*IF(Assumptions!$F$8="No Adjustment",1,IF(Assumptions!$F$8="Married",'Marital Status'!CI23,IF(Assumptions!$F$8="Single",'Marital Status'!DP23,"ERROR")))*IF(Assumptions!$F$10="No Adjustment",1,IF(Assumptions!$F$10="Preferred",'Pref-Std'!CI23,IF(Assumptions!$F$10="Standard",'Pref-Std'!DP23,"ERROR")))*IF(Assumptions!$F$12="No Adjustment",1,VLOOKUP($A24+X$4-1,'Valuation Margin'!$A$5:$C$13,3))</f>
        <v>11.084632863643133</v>
      </c>
      <c r="Y24" s="49">
        <f>(1-VLOOKUP($A24+Y$4-1,'Projection Scale G2 - M'!$A$25:$B$150,2,FALSE))^Assumptions!$F$6*'Base Rate'!Y24*IF(Assumptions!$F$8="No Adjustment",1,IF(Assumptions!$F$8="Married",'Marital Status'!CJ23,IF(Assumptions!$F$8="Single",'Marital Status'!DQ23,"ERROR")))*IF(Assumptions!$F$10="No Adjustment",1,IF(Assumptions!$F$10="Preferred",'Pref-Std'!CJ23,IF(Assumptions!$F$10="Standard",'Pref-Std'!DQ23,"ERROR")))*IF(Assumptions!$F$12="No Adjustment",1,VLOOKUP($A24+Y$4-1,'Valuation Margin'!$A$5:$C$13,3))</f>
        <v>12.647063291532881</v>
      </c>
      <c r="Z24" s="50">
        <f>(1-VLOOKUP($A24+Z$4-1,'Projection Scale G2 - M'!$A$25:$B$150,2,FALSE))^Assumptions!$F$6*'Base Rate'!Z24*IF(Assumptions!$F$8="No Adjustment",1,IF(Assumptions!$F$8="Married",'Marital Status'!CK23,IF(Assumptions!$F$8="Single",'Marital Status'!DR23,"ERROR")))*IF(Assumptions!$F$10="No Adjustment",1,IF(Assumptions!$F$10="Preferred",'Pref-Std'!CK23,IF(Assumptions!$F$10="Standard",'Pref-Std'!DR23,"ERROR")))*IF(Assumptions!$F$12="No Adjustment",1,VLOOKUP($A24+Z$4-1,'Valuation Margin'!$A$5:$C$13,3))</f>
        <v>14.413888175632682</v>
      </c>
      <c r="AA24" s="49">
        <f>(1-VLOOKUP($A24+AA$4-1,'Projection Scale G2 - M'!$A$25:$B$150,2,FALSE))^Assumptions!$F$6*'Base Rate'!AA24*IF(Assumptions!$F$8="No Adjustment",1,IF(Assumptions!$F$8="Married",'Marital Status'!CL23,IF(Assumptions!$F$8="Single",'Marital Status'!DS23,"ERROR")))*IF(Assumptions!$F$10="No Adjustment",1,IF(Assumptions!$F$10="Preferred",'Pref-Std'!CL23,IF(Assumptions!$F$10="Standard",'Pref-Std'!DS23,"ERROR")))*IF(Assumptions!$F$12="No Adjustment",1,VLOOKUP($A24+AA$4-1,'Valuation Margin'!$A$5:$C$13,3))</f>
        <v>16.417500557104013</v>
      </c>
      <c r="AB24" s="49">
        <f>(1-VLOOKUP($A24+AB$4-1,'Projection Scale G2 - M'!$A$25:$B$150,2,FALSE))^Assumptions!$F$6*'Base Rate'!AB24*IF(Assumptions!$F$8="No Adjustment",1,IF(Assumptions!$F$8="Married",'Marital Status'!CM23,IF(Assumptions!$F$8="Single",'Marital Status'!DT23,"ERROR")))*IF(Assumptions!$F$10="No Adjustment",1,IF(Assumptions!$F$10="Preferred",'Pref-Std'!CM23,IF(Assumptions!$F$10="Standard",'Pref-Std'!DT23,"ERROR")))*IF(Assumptions!$F$12="No Adjustment",1,VLOOKUP($A24+AB$4-1,'Valuation Margin'!$A$5:$C$13,3))</f>
        <v>18.307329977598826</v>
      </c>
      <c r="AC24" s="49">
        <f>(1-VLOOKUP($A24+AC$4-1,'Projection Scale G2 - M'!$A$25:$B$150,2,FALSE))^Assumptions!$F$6*'Base Rate'!AC24*IF(Assumptions!$F$8="No Adjustment",1,IF(Assumptions!$F$8="Married",'Marital Status'!CN23,IF(Assumptions!$F$8="Single",'Marital Status'!DU23,"ERROR")))*IF(Assumptions!$F$10="No Adjustment",1,IF(Assumptions!$F$10="Preferred",'Pref-Std'!CN23,IF(Assumptions!$F$10="Standard",'Pref-Std'!DU23,"ERROR")))*IF(Assumptions!$F$12="No Adjustment",1,VLOOKUP($A24+AC$4-1,'Valuation Margin'!$A$5:$C$13,3))</f>
        <v>20.364805085929831</v>
      </c>
      <c r="AD24" s="49">
        <f>(1-VLOOKUP($A24+AD$4-1,'Projection Scale G2 - M'!$A$25:$B$150,2,FALSE))^Assumptions!$F$6*'Base Rate'!AD24*IF(Assumptions!$F$8="No Adjustment",1,IF(Assumptions!$F$8="Married",'Marital Status'!CO23,IF(Assumptions!$F$8="Single",'Marital Status'!DV23,"ERROR")))*IF(Assumptions!$F$10="No Adjustment",1,IF(Assumptions!$F$10="Preferred",'Pref-Std'!CO23,IF(Assumptions!$F$10="Standard",'Pref-Std'!DV23,"ERROR")))*IF(Assumptions!$F$12="No Adjustment",1,VLOOKUP($A24+AD$4-1,'Valuation Margin'!$A$5:$C$13,3))</f>
        <v>22.568232376130229</v>
      </c>
      <c r="AE24" s="50">
        <f>(1-VLOOKUP($A24+AE$4-1,'Projection Scale G2 - M'!$A$25:$B$150,2,FALSE))^Assumptions!$F$6*'Base Rate'!AE24*IF(Assumptions!$F$8="No Adjustment",1,IF(Assumptions!$F$8="Married",'Marital Status'!CP23,IF(Assumptions!$F$8="Single",'Marital Status'!DW23,"ERROR")))*IF(Assumptions!$F$10="No Adjustment",1,IF(Assumptions!$F$10="Preferred",'Pref-Std'!CP23,IF(Assumptions!$F$10="Standard",'Pref-Std'!DW23,"ERROR")))*IF(Assumptions!$F$12="No Adjustment",1,VLOOKUP($A24+AE$4-1,'Valuation Margin'!$A$5:$C$13,3))</f>
        <v>24.903015113717078</v>
      </c>
      <c r="AF24" s="50">
        <f>(1-VLOOKUP($AG24,'Projection Scale G2 - M'!$A$25:$B$150,2,FALSE))^Assumptions!$F$6*'Base Rate'!AF24*IF(Assumptions!$F$8="No Adjustment",1,IF(Assumptions!$F$8="Married",'Marital Status'!CQ23,IF(Assumptions!$F$8="Single",'Marital Status'!DX23,"ERROR")))*IF(Assumptions!$F$10="No Adjustment",1,IF(Assumptions!$F$10="Preferred",'Pref-Std'!CQ23,IF(Assumptions!$F$10="Standard",'Pref-Std'!DX23,"ERROR")))*IF(Assumptions!$F$12="No Adjustment",1,VLOOKUP($AG24,'Valuation Margin'!$A$5:$C$13,3))</f>
        <v>27.41457280314641</v>
      </c>
      <c r="AG24" s="11">
        <f t="shared" si="3"/>
        <v>79</v>
      </c>
      <c r="AI24" s="58">
        <v>2.1971000000000001E-2</v>
      </c>
      <c r="AJ24" s="59">
        <f t="shared" si="4"/>
        <v>1.2477617224134727</v>
      </c>
      <c r="AL24" s="11">
        <f t="shared" si="5"/>
        <v>49</v>
      </c>
      <c r="AM24" s="48">
        <f>(1-VLOOKUP($AL24+AM$4-1,'Projection Scale G2 - F'!$A$25:$B$150,2,FALSE))^Assumptions!$F$6*'Base Rate'!AL24*IF(Assumptions!$F$8="No Adjustment",1,IF(Assumptions!$F$8="Married",'Marital Status'!BM23,IF(Assumptions!$F$8="Single",'Marital Status'!CT23,"ERROR")))*IF(Assumptions!$F$10="No Adjustment",1,IF(Assumptions!$F$10="Preferred",'Pref-Std'!BM23,IF(Assumptions!$F$10="Standard",'Pref-Std'!CT23,"ERROR")))*IF(Assumptions!$F$12="No Adjustment",1,VLOOKUP($AL24+AM$4-1,'Valuation Margin'!$A$5:$D$13,4))</f>
        <v>0.27234336344363841</v>
      </c>
      <c r="AN24" s="49">
        <f>(1-VLOOKUP($AL24+AN$4-1,'Projection Scale G2 - F'!$A$25:$B$150,2,FALSE))^Assumptions!$F$6*'Base Rate'!AM24*IF(Assumptions!$F$8="No Adjustment",1,IF(Assumptions!$F$8="Married",'Marital Status'!BN23,IF(Assumptions!$F$8="Single",'Marital Status'!CU23,"ERROR")))*IF(Assumptions!$F$10="No Adjustment",1,IF(Assumptions!$F$10="Preferred",'Pref-Std'!BN23,IF(Assumptions!$F$10="Standard",'Pref-Std'!CU23,"ERROR")))*IF(Assumptions!$F$12="No Adjustment",1,VLOOKUP($AL24+AN$4-1,'Valuation Margin'!$A$5:$D$13,4))</f>
        <v>0.39744657550261847</v>
      </c>
      <c r="AO24" s="49">
        <f>(1-VLOOKUP($AL24+AO$4-1,'Projection Scale G2 - F'!$A$25:$B$150,2,FALSE))^Assumptions!$F$6*'Base Rate'!AN24*IF(Assumptions!$F$8="No Adjustment",1,IF(Assumptions!$F$8="Married",'Marital Status'!BO23,IF(Assumptions!$F$8="Single",'Marital Status'!CV23,"ERROR")))*IF(Assumptions!$F$10="No Adjustment",1,IF(Assumptions!$F$10="Preferred",'Pref-Std'!BO23,IF(Assumptions!$F$10="Standard",'Pref-Std'!CV23,"ERROR")))*IF(Assumptions!$F$12="No Adjustment",1,VLOOKUP($AL24+AO$4-1,'Valuation Margin'!$A$5:$D$13,4))</f>
        <v>0.5139768589670759</v>
      </c>
      <c r="AP24" s="49">
        <f>(1-VLOOKUP($AL24+AP$4-1,'Projection Scale G2 - F'!$A$25:$B$150,2,FALSE))^Assumptions!$F$6*'Base Rate'!AO24*IF(Assumptions!$F$8="No Adjustment",1,IF(Assumptions!$F$8="Married",'Marital Status'!BP23,IF(Assumptions!$F$8="Single",'Marital Status'!CW23,"ERROR")))*IF(Assumptions!$F$10="No Adjustment",1,IF(Assumptions!$F$10="Preferred",'Pref-Std'!BP23,IF(Assumptions!$F$10="Standard",'Pref-Std'!CW23,"ERROR")))*IF(Assumptions!$F$12="No Adjustment",1,VLOOKUP($AL24+AP$4-1,'Valuation Margin'!$A$5:$D$13,4))</f>
        <v>0.61448494515980201</v>
      </c>
      <c r="AQ24" s="50">
        <f>(1-VLOOKUP($AL24+AQ$4-1,'Projection Scale G2 - F'!$A$25:$B$150,2,FALSE))^Assumptions!$F$6*'Base Rate'!AP24*IF(Assumptions!$F$8="No Adjustment",1,IF(Assumptions!$F$8="Married",'Marital Status'!BQ23,IF(Assumptions!$F$8="Single",'Marital Status'!CX23,"ERROR")))*IF(Assumptions!$F$10="No Adjustment",1,IF(Assumptions!$F$10="Preferred",'Pref-Std'!BQ23,IF(Assumptions!$F$10="Standard",'Pref-Std'!CX23,"ERROR")))*IF(Assumptions!$F$12="No Adjustment",1,VLOOKUP($AL24+AQ$4-1,'Valuation Margin'!$A$5:$D$13,4))</f>
        <v>0.71607329581027401</v>
      </c>
      <c r="AR24" s="49">
        <f>(1-VLOOKUP($AL24+AR$4-1,'Projection Scale G2 - F'!$A$25:$B$150,2,FALSE))^Assumptions!$F$6*'Base Rate'!AQ24*IF(Assumptions!$F$8="No Adjustment",1,IF(Assumptions!$F$8="Married",'Marital Status'!BR23,IF(Assumptions!$F$8="Single",'Marital Status'!CY23,"ERROR")))*IF(Assumptions!$F$10="No Adjustment",1,IF(Assumptions!$F$10="Preferred",'Pref-Std'!BR23,IF(Assumptions!$F$10="Standard",'Pref-Std'!CY23,"ERROR")))*IF(Assumptions!$F$12="No Adjustment",1,VLOOKUP($AL24+AR$4-1,'Valuation Margin'!$A$5:$D$13,4))</f>
        <v>0.81350641277679181</v>
      </c>
      <c r="AS24" s="49">
        <f>(1-VLOOKUP($AL24+AS$4-1,'Projection Scale G2 - F'!$A$25:$B$150,2,FALSE))^Assumptions!$F$6*'Base Rate'!AR24*IF(Assumptions!$F$8="No Adjustment",1,IF(Assumptions!$F$8="Married",'Marital Status'!BS23,IF(Assumptions!$F$8="Single",'Marital Status'!CZ23,"ERROR")))*IF(Assumptions!$F$10="No Adjustment",1,IF(Assumptions!$F$10="Preferred",'Pref-Std'!BS23,IF(Assumptions!$F$10="Standard",'Pref-Std'!CZ23,"ERROR")))*IF(Assumptions!$F$12="No Adjustment",1,VLOOKUP($AL24+AS$4-1,'Valuation Margin'!$A$5:$D$13,4))</f>
        <v>0.90103075857876103</v>
      </c>
      <c r="AT24" s="49">
        <f>(1-VLOOKUP($AL24+AT$4-1,'Projection Scale G2 - F'!$A$25:$B$150,2,FALSE))^Assumptions!$F$6*'Base Rate'!AS24*IF(Assumptions!$F$8="No Adjustment",1,IF(Assumptions!$F$8="Married",'Marital Status'!BT23,IF(Assumptions!$F$8="Single",'Marital Status'!DA23,"ERROR")))*IF(Assumptions!$F$10="No Adjustment",1,IF(Assumptions!$F$10="Preferred",'Pref-Std'!BT23,IF(Assumptions!$F$10="Standard",'Pref-Std'!DA23,"ERROR")))*IF(Assumptions!$F$12="No Adjustment",1,VLOOKUP($AL24+AT$4-1,'Valuation Margin'!$A$5:$D$13,4))</f>
        <v>1.0165347743973341</v>
      </c>
      <c r="AU24" s="49">
        <f>(1-VLOOKUP($AL24+AU$4-1,'Projection Scale G2 - F'!$A$25:$B$150,2,FALSE))^Assumptions!$F$6*'Base Rate'!AT24*IF(Assumptions!$F$8="No Adjustment",1,IF(Assumptions!$F$8="Married",'Marital Status'!BU23,IF(Assumptions!$F$8="Single",'Marital Status'!DB23,"ERROR")))*IF(Assumptions!$F$10="No Adjustment",1,IF(Assumptions!$F$10="Preferred",'Pref-Std'!BU23,IF(Assumptions!$F$10="Standard",'Pref-Std'!DB23,"ERROR")))*IF(Assumptions!$F$12="No Adjustment",1,VLOOKUP($AL24+AU$4-1,'Valuation Margin'!$A$5:$D$13,4))</f>
        <v>1.1444524156732918</v>
      </c>
      <c r="AV24" s="50">
        <f>(1-VLOOKUP($AL24+AV$4-1,'Projection Scale G2 - F'!$A$25:$B$150,2,FALSE))^Assumptions!$F$6*'Base Rate'!AU24*IF(Assumptions!$F$8="No Adjustment",1,IF(Assumptions!$F$8="Married",'Marital Status'!BV23,IF(Assumptions!$F$8="Single",'Marital Status'!DC23,"ERROR")))*IF(Assumptions!$F$10="No Adjustment",1,IF(Assumptions!$F$10="Preferred",'Pref-Std'!BV23,IF(Assumptions!$F$10="Standard",'Pref-Std'!DC23,"ERROR")))*IF(Assumptions!$F$12="No Adjustment",1,VLOOKUP($AL24+AV$4-1,'Valuation Margin'!$A$5:$D$13,4))</f>
        <v>1.3011599212984666</v>
      </c>
      <c r="AW24" s="49">
        <f>(1-VLOOKUP($AL24+AW$4-1,'Projection Scale G2 - F'!$A$25:$B$150,2,FALSE))^Assumptions!$F$6*'Base Rate'!AV24*IF(Assumptions!$F$8="No Adjustment",1,IF(Assumptions!$F$8="Married",'Marital Status'!BW23,IF(Assumptions!$F$8="Single",'Marital Status'!DD23,"ERROR")))*IF(Assumptions!$F$10="No Adjustment",1,IF(Assumptions!$F$10="Preferred",'Pref-Std'!BW23,IF(Assumptions!$F$10="Standard",'Pref-Std'!DD23,"ERROR")))*IF(Assumptions!$F$12="No Adjustment",1,VLOOKUP($AL24+AW$4-1,'Valuation Margin'!$A$5:$D$13,4))</f>
        <v>1.4679399741243542</v>
      </c>
      <c r="AX24" s="49">
        <f>(1-VLOOKUP($AL24+AX$4-1,'Projection Scale G2 - F'!$A$25:$B$150,2,FALSE))^Assumptions!$F$6*'Base Rate'!AW24*IF(Assumptions!$F$8="No Adjustment",1,IF(Assumptions!$F$8="Married",'Marital Status'!BX23,IF(Assumptions!$F$8="Single",'Marital Status'!DE23,"ERROR")))*IF(Assumptions!$F$10="No Adjustment",1,IF(Assumptions!$F$10="Preferred",'Pref-Std'!BX23,IF(Assumptions!$F$10="Standard",'Pref-Std'!DE23,"ERROR")))*IF(Assumptions!$F$12="No Adjustment",1,VLOOKUP($AL24+AX$4-1,'Valuation Margin'!$A$5:$D$13,4))</f>
        <v>1.6720295868564083</v>
      </c>
      <c r="AY24" s="49">
        <f>(1-VLOOKUP($AL24+AY$4-1,'Projection Scale G2 - F'!$A$25:$B$150,2,FALSE))^Assumptions!$F$6*'Base Rate'!AX24*IF(Assumptions!$F$8="No Adjustment",1,IF(Assumptions!$F$8="Married",'Marital Status'!BY23,IF(Assumptions!$F$8="Single",'Marital Status'!DF23,"ERROR")))*IF(Assumptions!$F$10="No Adjustment",1,IF(Assumptions!$F$10="Preferred",'Pref-Std'!BY23,IF(Assumptions!$F$10="Standard",'Pref-Std'!DF23,"ERROR")))*IF(Assumptions!$F$12="No Adjustment",1,VLOOKUP($AL24+AY$4-1,'Valuation Margin'!$A$5:$D$13,4))</f>
        <v>1.9113952993005003</v>
      </c>
      <c r="AZ24" s="49">
        <f>(1-VLOOKUP($AL24+AZ$4-1,'Projection Scale G2 - F'!$A$25:$B$150,2,FALSE))^Assumptions!$F$6*'Base Rate'!AY24*IF(Assumptions!$F$8="No Adjustment",1,IF(Assumptions!$F$8="Married",'Marital Status'!BZ23,IF(Assumptions!$F$8="Single",'Marital Status'!DG23,"ERROR")))*IF(Assumptions!$F$10="No Adjustment",1,IF(Assumptions!$F$10="Preferred",'Pref-Std'!BZ23,IF(Assumptions!$F$10="Standard",'Pref-Std'!DG23,"ERROR")))*IF(Assumptions!$F$12="No Adjustment",1,VLOOKUP($AL24+AZ$4-1,'Valuation Margin'!$A$5:$D$13,4))</f>
        <v>2.1711322034751341</v>
      </c>
      <c r="BA24" s="50">
        <f>(1-VLOOKUP($AL24+BA$4-1,'Projection Scale G2 - F'!$A$25:$B$150,2,FALSE))^Assumptions!$F$6*'Base Rate'!AZ24*IF(Assumptions!$F$8="No Adjustment",1,IF(Assumptions!$F$8="Married",'Marital Status'!CA23,IF(Assumptions!$F$8="Single",'Marital Status'!DH23,"ERROR")))*IF(Assumptions!$F$10="No Adjustment",1,IF(Assumptions!$F$10="Preferred",'Pref-Std'!CA23,IF(Assumptions!$F$10="Standard",'Pref-Std'!DH23,"ERROR")))*IF(Assumptions!$F$12="No Adjustment",1,VLOOKUP($AL24+BA$4-1,'Valuation Margin'!$A$5:$D$13,4))</f>
        <v>2.4694503709722442</v>
      </c>
      <c r="BB24" s="49">
        <f>(1-VLOOKUP($AL24+BB$4-1,'Projection Scale G2 - F'!$A$25:$B$150,2,FALSE))^Assumptions!$F$6*'Base Rate'!BA24*IF(Assumptions!$F$8="No Adjustment",1,IF(Assumptions!$F$8="Married",'Marital Status'!CB23,IF(Assumptions!$F$8="Single",'Marital Status'!DI23,"ERROR")))*IF(Assumptions!$F$10="No Adjustment",1,IF(Assumptions!$F$10="Preferred",'Pref-Std'!CB23,IF(Assumptions!$F$10="Standard",'Pref-Std'!DI23,"ERROR")))*IF(Assumptions!$F$12="No Adjustment",1,VLOOKUP($AL24+BB$4-1,'Valuation Margin'!$A$5:$D$13,4))</f>
        <v>2.8022936111392474</v>
      </c>
      <c r="BC24" s="49">
        <f>(1-VLOOKUP($AL24+BC$4-1,'Projection Scale G2 - F'!$A$25:$B$150,2,FALSE))^Assumptions!$F$6*'Base Rate'!BB24*IF(Assumptions!$F$8="No Adjustment",1,IF(Assumptions!$F$8="Married",'Marital Status'!CC23,IF(Assumptions!$F$8="Single",'Marital Status'!DJ23,"ERROR")))*IF(Assumptions!$F$10="No Adjustment",1,IF(Assumptions!$F$10="Preferred",'Pref-Std'!CC23,IF(Assumptions!$F$10="Standard",'Pref-Std'!DJ23,"ERROR")))*IF(Assumptions!$F$12="No Adjustment",1,VLOOKUP($AL24+BC$4-1,'Valuation Margin'!$A$5:$D$13,4))</f>
        <v>3.2630302667716351</v>
      </c>
      <c r="BD24" s="49">
        <f>(1-VLOOKUP($AL24+BD$4-1,'Projection Scale G2 - F'!$A$25:$B$150,2,FALSE))^Assumptions!$F$6*'Base Rate'!BC24*IF(Assumptions!$F$8="No Adjustment",1,IF(Assumptions!$F$8="Married",'Marital Status'!CD23,IF(Assumptions!$F$8="Single",'Marital Status'!DK23,"ERROR")))*IF(Assumptions!$F$10="No Adjustment",1,IF(Assumptions!$F$10="Preferred",'Pref-Std'!CD23,IF(Assumptions!$F$10="Standard",'Pref-Std'!DK23,"ERROR")))*IF(Assumptions!$F$12="No Adjustment",1,VLOOKUP($AL24+BD$4-1,'Valuation Margin'!$A$5:$D$13,4))</f>
        <v>3.7825511415449924</v>
      </c>
      <c r="BE24" s="49">
        <f>(1-VLOOKUP($AL24+BE$4-1,'Projection Scale G2 - F'!$A$25:$B$150,2,FALSE))^Assumptions!$F$6*'Base Rate'!BD24*IF(Assumptions!$F$8="No Adjustment",1,IF(Assumptions!$F$8="Married",'Marital Status'!CE23,IF(Assumptions!$F$8="Single",'Marital Status'!DL23,"ERROR")))*IF(Assumptions!$F$10="No Adjustment",1,IF(Assumptions!$F$10="Preferred",'Pref-Std'!CE23,IF(Assumptions!$F$10="Standard",'Pref-Std'!DL23,"ERROR")))*IF(Assumptions!$F$12="No Adjustment",1,VLOOKUP($AL24+BE$4-1,'Valuation Margin'!$A$5:$D$13,4))</f>
        <v>4.378956145908055</v>
      </c>
      <c r="BF24" s="50">
        <f>(1-VLOOKUP($AL24+BF$4-1,'Projection Scale G2 - F'!$A$25:$B$150,2,FALSE))^Assumptions!$F$6*'Base Rate'!BE24*IF(Assumptions!$F$8="No Adjustment",1,IF(Assumptions!$F$8="Married",'Marital Status'!CF23,IF(Assumptions!$F$8="Single",'Marital Status'!DM23,"ERROR")))*IF(Assumptions!$F$10="No Adjustment",1,IF(Assumptions!$F$10="Preferred",'Pref-Std'!CF23,IF(Assumptions!$F$10="Standard",'Pref-Std'!DM23,"ERROR")))*IF(Assumptions!$F$12="No Adjustment",1,VLOOKUP($AL24+BF$4-1,'Valuation Margin'!$A$5:$D$13,4))</f>
        <v>5.0437794021271447</v>
      </c>
      <c r="BG24" s="49">
        <f>(1-VLOOKUP($AL24+BG$4-1,'Projection Scale G2 - F'!$A$25:$B$150,2,FALSE))^Assumptions!$F$6*'Base Rate'!BF24*IF(Assumptions!$F$8="No Adjustment",1,IF(Assumptions!$F$8="Married",'Marital Status'!CG23,IF(Assumptions!$F$8="Single",'Marital Status'!DN23,"ERROR")))*IF(Assumptions!$F$10="No Adjustment",1,IF(Assumptions!$F$10="Preferred",'Pref-Std'!CG23,IF(Assumptions!$F$10="Standard",'Pref-Std'!DN23,"ERROR")))*IF(Assumptions!$F$12="No Adjustment",1,VLOOKUP($AL24+BG$4-1,'Valuation Margin'!$A$5:$D$13,4))</f>
        <v>5.7965285061861858</v>
      </c>
      <c r="BH24" s="49">
        <f>(1-VLOOKUP($AL24+BH$4-1,'Projection Scale G2 - F'!$A$25:$B$150,2,FALSE))^Assumptions!$F$6*'Base Rate'!BG24*IF(Assumptions!$F$8="No Adjustment",1,IF(Assumptions!$F$8="Married",'Marital Status'!CH23,IF(Assumptions!$F$8="Single",'Marital Status'!DO23,"ERROR")))*IF(Assumptions!$F$10="No Adjustment",1,IF(Assumptions!$F$10="Preferred",'Pref-Std'!CH23,IF(Assumptions!$F$10="Standard",'Pref-Std'!DO23,"ERROR")))*IF(Assumptions!$F$12="No Adjustment",1,VLOOKUP($AL24+BH$4-1,'Valuation Margin'!$A$5:$D$13,4))</f>
        <v>6.5312207105983733</v>
      </c>
      <c r="BI24" s="49">
        <f>(1-VLOOKUP($AL24+BI$4-1,'Projection Scale G2 - F'!$A$25:$B$150,2,FALSE))^Assumptions!$F$6*'Base Rate'!BH24*IF(Assumptions!$F$8="No Adjustment",1,IF(Assumptions!$F$8="Married",'Marital Status'!CI23,IF(Assumptions!$F$8="Single",'Marital Status'!DP23,"ERROR")))*IF(Assumptions!$F$10="No Adjustment",1,IF(Assumptions!$F$10="Preferred",'Pref-Std'!CI23,IF(Assumptions!$F$10="Standard",'Pref-Std'!DP23,"ERROR")))*IF(Assumptions!$F$12="No Adjustment",1,VLOOKUP($AL24+BI$4-1,'Valuation Margin'!$A$5:$D$13,4))</f>
        <v>7.3662018978174615</v>
      </c>
      <c r="BJ24" s="49">
        <f>(1-VLOOKUP($AL24+BJ$4-1,'Projection Scale G2 - F'!$A$25:$B$150,2,FALSE))^Assumptions!$F$6*'Base Rate'!BI24*IF(Assumptions!$F$8="No Adjustment",1,IF(Assumptions!$F$8="Married",'Marital Status'!CJ23,IF(Assumptions!$F$8="Single",'Marital Status'!DQ23,"ERROR")))*IF(Assumptions!$F$10="No Adjustment",1,IF(Assumptions!$F$10="Preferred",'Pref-Std'!CJ23,IF(Assumptions!$F$10="Standard",'Pref-Std'!DQ23,"ERROR")))*IF(Assumptions!$F$12="No Adjustment",1,VLOOKUP($AL24+BJ$4-1,'Valuation Margin'!$A$5:$D$13,4))</f>
        <v>8.3107969212503097</v>
      </c>
      <c r="BK24" s="50">
        <f>(1-VLOOKUP($AL24+BK$4-1,'Projection Scale G2 - F'!$A$25:$B$150,2,FALSE))^Assumptions!$F$6*'Base Rate'!BJ24*IF(Assumptions!$F$8="No Adjustment",1,IF(Assumptions!$F$8="Married",'Marital Status'!CK23,IF(Assumptions!$F$8="Single",'Marital Status'!DR23,"ERROR")))*IF(Assumptions!$F$10="No Adjustment",1,IF(Assumptions!$F$10="Preferred",'Pref-Std'!CK23,IF(Assumptions!$F$10="Standard",'Pref-Std'!DR23,"ERROR")))*IF(Assumptions!$F$12="No Adjustment",1,VLOOKUP($AL24+BK$4-1,'Valuation Margin'!$A$5:$D$13,4))</f>
        <v>9.3739635513052519</v>
      </c>
      <c r="BL24" s="49">
        <f>(1-VLOOKUP($AL24+BL$4-1,'Projection Scale G2 - F'!$A$25:$B$150,2,FALSE))^Assumptions!$F$6*'Base Rate'!BK24*IF(Assumptions!$F$8="No Adjustment",1,IF(Assumptions!$F$8="Married",'Marital Status'!CL23,IF(Assumptions!$F$8="Single",'Marital Status'!DS23,"ERROR")))*IF(Assumptions!$F$10="No Adjustment",1,IF(Assumptions!$F$10="Preferred",'Pref-Std'!CL23,IF(Assumptions!$F$10="Standard",'Pref-Std'!DS23,"ERROR")))*IF(Assumptions!$F$12="No Adjustment",1,VLOOKUP($AL24+BL$4-1,'Valuation Margin'!$A$5:$D$13,4))</f>
        <v>10.588876462197648</v>
      </c>
      <c r="BM24" s="49">
        <f>(1-VLOOKUP($AL24+BM$4-1,'Projection Scale G2 - F'!$A$25:$B$150,2,FALSE))^Assumptions!$F$6*'Base Rate'!BL24*IF(Assumptions!$F$8="No Adjustment",1,IF(Assumptions!$F$8="Married",'Marital Status'!CM23,IF(Assumptions!$F$8="Single",'Marital Status'!DT23,"ERROR")))*IF(Assumptions!$F$10="No Adjustment",1,IF(Assumptions!$F$10="Preferred",'Pref-Std'!CM23,IF(Assumptions!$F$10="Standard",'Pref-Std'!DT23,"ERROR")))*IF(Assumptions!$F$12="No Adjustment",1,VLOOKUP($AL24+BM$4-1,'Valuation Margin'!$A$5:$D$13,4))</f>
        <v>11.729573754993575</v>
      </c>
      <c r="BN24" s="49">
        <f>(1-VLOOKUP($AL24+BN$4-1,'Projection Scale G2 - F'!$A$25:$B$150,2,FALSE))^Assumptions!$F$6*'Base Rate'!BM24*IF(Assumptions!$F$8="No Adjustment",1,IF(Assumptions!$F$8="Married",'Marital Status'!CN23,IF(Assumptions!$F$8="Single",'Marital Status'!DU23,"ERROR")))*IF(Assumptions!$F$10="No Adjustment",1,IF(Assumptions!$F$10="Preferred",'Pref-Std'!CN23,IF(Assumptions!$F$10="Standard",'Pref-Std'!DU23,"ERROR")))*IF(Assumptions!$F$12="No Adjustment",1,VLOOKUP($AL24+BN$4-1,'Valuation Margin'!$A$5:$D$13,4))</f>
        <v>12.996020396165331</v>
      </c>
      <c r="BO24" s="49">
        <f>(1-VLOOKUP($AL24+BO$4-1,'Projection Scale G2 - F'!$A$25:$B$150,2,FALSE))^Assumptions!$F$6*'Base Rate'!BN24*IF(Assumptions!$F$8="No Adjustment",1,IF(Assumptions!$F$8="Married",'Marital Status'!CO23,IF(Assumptions!$F$8="Single",'Marital Status'!DV23,"ERROR")))*IF(Assumptions!$F$10="No Adjustment",1,IF(Assumptions!$F$10="Preferred",'Pref-Std'!CO23,IF(Assumptions!$F$10="Standard",'Pref-Std'!DV23,"ERROR")))*IF(Assumptions!$F$12="No Adjustment",1,VLOOKUP($AL24+BO$4-1,'Valuation Margin'!$A$5:$D$13,4))</f>
        <v>14.395377943985698</v>
      </c>
      <c r="BP24" s="50">
        <f>(1-VLOOKUP($AL24+BP$4-1,'Projection Scale G2 - F'!$A$25:$B$150,2,FALSE))^Assumptions!$F$6*'Base Rate'!BO24*IF(Assumptions!$F$8="No Adjustment",1,IF(Assumptions!$F$8="Married",'Marital Status'!CP23,IF(Assumptions!$F$8="Single",'Marital Status'!DW23,"ERROR")))*IF(Assumptions!$F$10="No Adjustment",1,IF(Assumptions!$F$10="Preferred",'Pref-Std'!CP23,IF(Assumptions!$F$10="Standard",'Pref-Std'!DW23,"ERROR")))*IF(Assumptions!$F$12="No Adjustment",1,VLOOKUP($AL24+BP$4-1,'Valuation Margin'!$A$5:$D$13,4))</f>
        <v>15.925288196074435</v>
      </c>
      <c r="BQ24" s="50">
        <f>(1-VLOOKUP($BR24,'Projection Scale G2 - F'!$A$25:$B$150,2,FALSE))^Assumptions!$F$6*'Base Rate'!BP24*IF(Assumptions!$F$8="No Adjustment",1,IF(Assumptions!$F$8="Married",'Marital Status'!CQ23,IF(Assumptions!$F$8="Single",'Marital Status'!DX23,"ERROR")))*IF(Assumptions!$F$10="No Adjustment",1,IF(Assumptions!$F$10="Preferred",'Pref-Std'!CQ23,IF(Assumptions!$F$10="Standard",'Pref-Std'!DX23,"ERROR")))*IF(Assumptions!$F$12="No Adjustment",1,VLOOKUP($BR24,'Valuation Margin'!$A$5:$D$13,4))</f>
        <v>17.628842162828064</v>
      </c>
      <c r="BR24" s="11">
        <f t="shared" si="6"/>
        <v>79</v>
      </c>
      <c r="BT24" s="58">
        <v>2.9572000000000001E-2</v>
      </c>
      <c r="BU24" s="59">
        <f t="shared" si="7"/>
        <v>0.59613290148884301</v>
      </c>
      <c r="BV24" s="59">
        <f t="shared" si="8"/>
        <v>0.79487969187085505</v>
      </c>
      <c r="BW24" s="57">
        <f t="shared" si="9"/>
        <v>0.30499999999999994</v>
      </c>
    </row>
    <row r="25" spans="1:75" x14ac:dyDescent="0.3">
      <c r="A25" s="6">
        <f t="shared" si="2"/>
        <v>50</v>
      </c>
      <c r="B25" s="44">
        <f>(1-VLOOKUP($A25+B$4-1,'Projection Scale G2 - M'!$A$25:$B$150,2,FALSE))^Assumptions!$F$6*'Base Rate'!B25*IF(Assumptions!$F$8="No Adjustment",1,IF(Assumptions!$F$8="Married",'Marital Status'!BM24,IF(Assumptions!$F$8="Single",'Marital Status'!CT24,"ERROR")))*IF(Assumptions!$F$10="No Adjustment",1,IF(Assumptions!$F$10="Preferred",'Pref-Std'!BM24,IF(Assumptions!$F$10="Standard",'Pref-Std'!CT24,"ERROR")))*IF(Assumptions!$F$12="No Adjustment",1,VLOOKUP($A25+B$4-1,'Valuation Margin'!$A$5:$C$13,3))</f>
        <v>0.42719318892358843</v>
      </c>
      <c r="C25" s="45">
        <f>(1-VLOOKUP($A25+C$4-1,'Projection Scale G2 - M'!$A$25:$B$150,2,FALSE))^Assumptions!$F$6*'Base Rate'!C25*IF(Assumptions!$F$8="No Adjustment",1,IF(Assumptions!$F$8="Married",'Marital Status'!BN24,IF(Assumptions!$F$8="Single",'Marital Status'!CU24,"ERROR")))*IF(Assumptions!$F$10="No Adjustment",1,IF(Assumptions!$F$10="Preferred",'Pref-Std'!BN24,IF(Assumptions!$F$10="Standard",'Pref-Std'!CU24,"ERROR")))*IF(Assumptions!$F$12="No Adjustment",1,VLOOKUP($A25+C$4-1,'Valuation Margin'!$A$5:$C$13,3))</f>
        <v>0.59965716459678142</v>
      </c>
      <c r="D25" s="45">
        <f>(1-VLOOKUP($A25+D$4-1,'Projection Scale G2 - M'!$A$25:$B$150,2,FALSE))^Assumptions!$F$6*'Base Rate'!D25*IF(Assumptions!$F$8="No Adjustment",1,IF(Assumptions!$F$8="Married",'Marital Status'!BO24,IF(Assumptions!$F$8="Single",'Marital Status'!CV24,"ERROR")))*IF(Assumptions!$F$10="No Adjustment",1,IF(Assumptions!$F$10="Preferred",'Pref-Std'!BO24,IF(Assumptions!$F$10="Standard",'Pref-Std'!CV24,"ERROR")))*IF(Assumptions!$F$12="No Adjustment",1,VLOOKUP($A25+D$4-1,'Valuation Margin'!$A$5:$C$13,3))</f>
        <v>0.76525522527986978</v>
      </c>
      <c r="E25" s="45">
        <f>(1-VLOOKUP($A25+E$4-1,'Projection Scale G2 - M'!$A$25:$B$150,2,FALSE))^Assumptions!$F$6*'Base Rate'!E25*IF(Assumptions!$F$8="No Adjustment",1,IF(Assumptions!$F$8="Married",'Marital Status'!BP24,IF(Assumptions!$F$8="Single",'Marital Status'!CW24,"ERROR")))*IF(Assumptions!$F$10="No Adjustment",1,IF(Assumptions!$F$10="Preferred",'Pref-Std'!BP24,IF(Assumptions!$F$10="Standard",'Pref-Std'!CW24,"ERROR")))*IF(Assumptions!$F$12="No Adjustment",1,VLOOKUP($A25+E$4-1,'Valuation Margin'!$A$5:$C$13,3))</f>
        <v>0.92664843430978483</v>
      </c>
      <c r="F25" s="46">
        <f>(1-VLOOKUP($A25+F$4-1,'Projection Scale G2 - M'!$A$25:$B$150,2,FALSE))^Assumptions!$F$6*'Base Rate'!F25*IF(Assumptions!$F$8="No Adjustment",1,IF(Assumptions!$F$8="Married",'Marital Status'!BQ24,IF(Assumptions!$F$8="Single",'Marital Status'!CX24,"ERROR")))*IF(Assumptions!$F$10="No Adjustment",1,IF(Assumptions!$F$10="Preferred",'Pref-Std'!BQ24,IF(Assumptions!$F$10="Standard",'Pref-Std'!CX24,"ERROR")))*IF(Assumptions!$F$12="No Adjustment",1,VLOOKUP($A25+F$4-1,'Valuation Margin'!$A$5:$C$13,3))</f>
        <v>1.1058891547977927</v>
      </c>
      <c r="G25" s="45">
        <f>(1-VLOOKUP($A25+G$4-1,'Projection Scale G2 - M'!$A$25:$B$150,2,FALSE))^Assumptions!$F$6*'Base Rate'!G25*IF(Assumptions!$F$8="No Adjustment",1,IF(Assumptions!$F$8="Married",'Marital Status'!BR24,IF(Assumptions!$F$8="Single",'Marital Status'!CY24,"ERROR")))*IF(Assumptions!$F$10="No Adjustment",1,IF(Assumptions!$F$10="Preferred",'Pref-Std'!BR24,IF(Assumptions!$F$10="Standard",'Pref-Std'!CY24,"ERROR")))*IF(Assumptions!$F$12="No Adjustment",1,VLOOKUP($A25+G$4-1,'Valuation Margin'!$A$5:$C$13,3))</f>
        <v>1.2875100843659342</v>
      </c>
      <c r="H25" s="45">
        <f>(1-VLOOKUP($A25+H$4-1,'Projection Scale G2 - M'!$A$25:$B$150,2,FALSE))^Assumptions!$F$6*'Base Rate'!H25*IF(Assumptions!$F$8="No Adjustment",1,IF(Assumptions!$F$8="Married",'Marital Status'!BS24,IF(Assumptions!$F$8="Single",'Marital Status'!CZ24,"ERROR")))*IF(Assumptions!$F$10="No Adjustment",1,IF(Assumptions!$F$10="Preferred",'Pref-Std'!BS24,IF(Assumptions!$F$10="Standard",'Pref-Std'!CZ24,"ERROR")))*IF(Assumptions!$F$12="No Adjustment",1,VLOOKUP($A25+H$4-1,'Valuation Margin'!$A$5:$C$13,3))</f>
        <v>1.5008348229153745</v>
      </c>
      <c r="I25" s="45">
        <f>(1-VLOOKUP($A25+I$4-1,'Projection Scale G2 - M'!$A$25:$B$150,2,FALSE))^Assumptions!$F$6*'Base Rate'!I25*IF(Assumptions!$F$8="No Adjustment",1,IF(Assumptions!$F$8="Married",'Marital Status'!BT24,IF(Assumptions!$F$8="Single",'Marital Status'!DA24,"ERROR")))*IF(Assumptions!$F$10="No Adjustment",1,IF(Assumptions!$F$10="Preferred",'Pref-Std'!BT24,IF(Assumptions!$F$10="Standard",'Pref-Std'!DA24,"ERROR")))*IF(Assumptions!$F$12="No Adjustment",1,VLOOKUP($A25+I$4-1,'Valuation Margin'!$A$5:$C$13,3))</f>
        <v>1.7119038236579134</v>
      </c>
      <c r="J25" s="45">
        <f>(1-VLOOKUP($A25+J$4-1,'Projection Scale G2 - M'!$A$25:$B$150,2,FALSE))^Assumptions!$F$6*'Base Rate'!J25*IF(Assumptions!$F$8="No Adjustment",1,IF(Assumptions!$F$8="Married",'Marital Status'!BU24,IF(Assumptions!$F$8="Single",'Marital Status'!DB24,"ERROR")))*IF(Assumptions!$F$10="No Adjustment",1,IF(Assumptions!$F$10="Preferred",'Pref-Std'!BU24,IF(Assumptions!$F$10="Standard",'Pref-Std'!DB24,"ERROR")))*IF(Assumptions!$F$12="No Adjustment",1,VLOOKUP($A25+J$4-1,'Valuation Margin'!$A$5:$C$13,3))</f>
        <v>1.9622401788199197</v>
      </c>
      <c r="K25" s="46">
        <f>(1-VLOOKUP($A25+K$4-1,'Projection Scale G2 - M'!$A$25:$B$150,2,FALSE))^Assumptions!$F$6*'Base Rate'!K25*IF(Assumptions!$F$8="No Adjustment",1,IF(Assumptions!$F$8="Married",'Marital Status'!BV24,IF(Assumptions!$F$8="Single",'Marital Status'!DC24,"ERROR")))*IF(Assumptions!$F$10="No Adjustment",1,IF(Assumptions!$F$10="Preferred",'Pref-Std'!BV24,IF(Assumptions!$F$10="Standard",'Pref-Std'!DC24,"ERROR")))*IF(Assumptions!$F$12="No Adjustment",1,VLOOKUP($A25+K$4-1,'Valuation Margin'!$A$5:$C$13,3))</f>
        <v>2.211866115375134</v>
      </c>
      <c r="L25" s="45">
        <f>(1-VLOOKUP($A25+L$4-1,'Projection Scale G2 - M'!$A$25:$B$150,2,FALSE))^Assumptions!$F$6*'Base Rate'!L25*IF(Assumptions!$F$8="No Adjustment",1,IF(Assumptions!$F$8="Married",'Marital Status'!BW24,IF(Assumptions!$F$8="Single",'Marital Status'!DD24,"ERROR")))*IF(Assumptions!$F$10="No Adjustment",1,IF(Assumptions!$F$10="Preferred",'Pref-Std'!BW24,IF(Assumptions!$F$10="Standard",'Pref-Std'!DD24,"ERROR")))*IF(Assumptions!$F$12="No Adjustment",1,VLOOKUP($A25+L$4-1,'Valuation Margin'!$A$5:$C$13,3))</f>
        <v>2.5187309240681945</v>
      </c>
      <c r="M25" s="45">
        <f>(1-VLOOKUP($A25+M$4-1,'Projection Scale G2 - M'!$A$25:$B$150,2,FALSE))^Assumptions!$F$6*'Base Rate'!M25*IF(Assumptions!$F$8="No Adjustment",1,IF(Assumptions!$F$8="Married",'Marital Status'!BX24,IF(Assumptions!$F$8="Single",'Marital Status'!DE24,"ERROR")))*IF(Assumptions!$F$10="No Adjustment",1,IF(Assumptions!$F$10="Preferred",'Pref-Std'!BX24,IF(Assumptions!$F$10="Standard",'Pref-Std'!DE24,"ERROR")))*IF(Assumptions!$F$12="No Adjustment",1,VLOOKUP($A25+M$4-1,'Valuation Margin'!$A$5:$C$13,3))</f>
        <v>2.8526045764320149</v>
      </c>
      <c r="N25" s="51">
        <f>(1-VLOOKUP($A25+N$4-1,'Projection Scale G2 - M'!$A$25:$B$150,2,FALSE))^Assumptions!$F$6*'Base Rate'!N25*IF(Assumptions!$F$8="No Adjustment",1,IF(Assumptions!$F$8="Married",'Marital Status'!BY24,IF(Assumptions!$F$8="Single",'Marital Status'!DF24,"ERROR")))*IF(Assumptions!$F$10="No Adjustment",1,IF(Assumptions!$F$10="Preferred",'Pref-Std'!BY24,IF(Assumptions!$F$10="Standard",'Pref-Std'!DF24,"ERROR")))*IF(Assumptions!$F$12="No Adjustment",1,VLOOKUP($A25+N$4-1,'Valuation Margin'!$A$5:$C$13,3))</f>
        <v>3.2089671122732524</v>
      </c>
      <c r="O25" s="45">
        <f>(1-VLOOKUP($A25+O$4-1,'Projection Scale G2 - M'!$A$25:$B$150,2,FALSE))^Assumptions!$F$6*'Base Rate'!O25*IF(Assumptions!$F$8="No Adjustment",1,IF(Assumptions!$F$8="Married",'Marital Status'!BZ24,IF(Assumptions!$F$8="Single",'Marital Status'!DG24,"ERROR")))*IF(Assumptions!$F$10="No Adjustment",1,IF(Assumptions!$F$10="Preferred",'Pref-Std'!BZ24,IF(Assumptions!$F$10="Standard",'Pref-Std'!DG24,"ERROR")))*IF(Assumptions!$F$12="No Adjustment",1,VLOOKUP($A25+O$4-1,'Valuation Margin'!$A$5:$C$13,3))</f>
        <v>3.5939254395053255</v>
      </c>
      <c r="P25" s="46">
        <f>(1-VLOOKUP($A25+P$4-1,'Projection Scale G2 - M'!$A$25:$B$150,2,FALSE))^Assumptions!$F$6*'Base Rate'!P25*IF(Assumptions!$F$8="No Adjustment",1,IF(Assumptions!$F$8="Married",'Marital Status'!CA24,IF(Assumptions!$F$8="Single",'Marital Status'!DH24,"ERROR")))*IF(Assumptions!$F$10="No Adjustment",1,IF(Assumptions!$F$10="Preferred",'Pref-Std'!CA24,IF(Assumptions!$F$10="Standard",'Pref-Std'!DH24,"ERROR")))*IF(Assumptions!$F$12="No Adjustment",1,VLOOKUP($A25+P$4-1,'Valuation Margin'!$A$5:$C$13,3))</f>
        <v>4.014197047293357</v>
      </c>
      <c r="Q25" s="45">
        <f>(1-VLOOKUP($A25+Q$4-1,'Projection Scale G2 - M'!$A$25:$B$150,2,FALSE))^Assumptions!$F$6*'Base Rate'!Q25*IF(Assumptions!$F$8="No Adjustment",1,IF(Assumptions!$F$8="Married",'Marital Status'!CB24,IF(Assumptions!$F$8="Single",'Marital Status'!DI24,"ERROR")))*IF(Assumptions!$F$10="No Adjustment",1,IF(Assumptions!$F$10="Preferred",'Pref-Std'!CB24,IF(Assumptions!$F$10="Standard",'Pref-Std'!DI24,"ERROR")))*IF(Assumptions!$F$12="No Adjustment",1,VLOOKUP($A25+Q$4-1,'Valuation Margin'!$A$5:$C$13,3))</f>
        <v>4.500992090676216</v>
      </c>
      <c r="R25" s="45">
        <f>(1-VLOOKUP($A25+R$4-1,'Projection Scale G2 - M'!$A$25:$B$150,2,FALSE))^Assumptions!$F$6*'Base Rate'!R25*IF(Assumptions!$F$8="No Adjustment",1,IF(Assumptions!$F$8="Married",'Marital Status'!CC24,IF(Assumptions!$F$8="Single",'Marital Status'!DJ24,"ERROR")))*IF(Assumptions!$F$10="No Adjustment",1,IF(Assumptions!$F$10="Preferred",'Pref-Std'!CC24,IF(Assumptions!$F$10="Standard",'Pref-Std'!DJ24,"ERROR")))*IF(Assumptions!$F$12="No Adjustment",1,VLOOKUP($A25+R$4-1,'Valuation Margin'!$A$5:$C$13,3))</f>
        <v>5.1904203699768132</v>
      </c>
      <c r="S25" s="45">
        <f>(1-VLOOKUP($A25+S$4-1,'Projection Scale G2 - M'!$A$25:$B$150,2,FALSE))^Assumptions!$F$6*'Base Rate'!S25*IF(Assumptions!$F$8="No Adjustment",1,IF(Assumptions!$F$8="Married",'Marital Status'!CD24,IF(Assumptions!$F$8="Single",'Marital Status'!DK24,"ERROR")))*IF(Assumptions!$F$10="No Adjustment",1,IF(Assumptions!$F$10="Preferred",'Pref-Std'!CD24,IF(Assumptions!$F$10="Standard",'Pref-Std'!DK24,"ERROR")))*IF(Assumptions!$F$12="No Adjustment",1,VLOOKUP($A25+S$4-1,'Valuation Margin'!$A$5:$C$13,3))</f>
        <v>6.0047631148978367</v>
      </c>
      <c r="T25" s="45">
        <f>(1-VLOOKUP($A25+T$4-1,'Projection Scale G2 - M'!$A$25:$B$150,2,FALSE))^Assumptions!$F$6*'Base Rate'!T25*IF(Assumptions!$F$8="No Adjustment",1,IF(Assumptions!$F$8="Married",'Marital Status'!CE24,IF(Assumptions!$F$8="Single",'Marital Status'!DL24,"ERROR")))*IF(Assumptions!$F$10="No Adjustment",1,IF(Assumptions!$F$10="Preferred",'Pref-Std'!CE24,IF(Assumptions!$F$10="Standard",'Pref-Std'!DL24,"ERROR")))*IF(Assumptions!$F$12="No Adjustment",1,VLOOKUP($A25+T$4-1,'Valuation Margin'!$A$5:$C$13,3))</f>
        <v>6.9760899015345954</v>
      </c>
      <c r="U25" s="46">
        <f>(1-VLOOKUP($A25+U$4-1,'Projection Scale G2 - M'!$A$25:$B$150,2,FALSE))^Assumptions!$F$6*'Base Rate'!U25*IF(Assumptions!$F$8="No Adjustment",1,IF(Assumptions!$F$8="Married",'Marital Status'!CF24,IF(Assumptions!$F$8="Single",'Marital Status'!DM24,"ERROR")))*IF(Assumptions!$F$10="No Adjustment",1,IF(Assumptions!$F$10="Preferred",'Pref-Std'!CF24,IF(Assumptions!$F$10="Standard",'Pref-Std'!DM24,"ERROR")))*IF(Assumptions!$F$12="No Adjustment",1,VLOOKUP($A25+U$4-1,'Valuation Margin'!$A$5:$C$13,3))</f>
        <v>8.1330909815715469</v>
      </c>
      <c r="V25" s="45">
        <f>(1-VLOOKUP($A25+V$4-1,'Projection Scale G2 - M'!$A$25:$B$150,2,FALSE))^Assumptions!$F$6*'Base Rate'!V25*IF(Assumptions!$F$8="No Adjustment",1,IF(Assumptions!$F$8="Married",'Marital Status'!CG24,IF(Assumptions!$F$8="Single",'Marital Status'!DN24,"ERROR")))*IF(Assumptions!$F$10="No Adjustment",1,IF(Assumptions!$F$10="Preferred",'Pref-Std'!CG24,IF(Assumptions!$F$10="Standard",'Pref-Std'!DN24,"ERROR")))*IF(Assumptions!$F$12="No Adjustment",1,VLOOKUP($A25+V$4-1,'Valuation Margin'!$A$5:$C$13,3))</f>
        <v>9.4921153099851328</v>
      </c>
      <c r="W25" s="45">
        <f>(1-VLOOKUP($A25+W$4-1,'Projection Scale G2 - M'!$A$25:$B$150,2,FALSE))^Assumptions!$F$6*'Base Rate'!W25*IF(Assumptions!$F$8="No Adjustment",1,IF(Assumptions!$F$8="Married",'Marital Status'!CH24,IF(Assumptions!$F$8="Single",'Marital Status'!DO24,"ERROR")))*IF(Assumptions!$F$10="No Adjustment",1,IF(Assumptions!$F$10="Preferred",'Pref-Std'!CH24,IF(Assumptions!$F$10="Standard",'Pref-Std'!DO24,"ERROR")))*IF(Assumptions!$F$12="No Adjustment",1,VLOOKUP($A25+W$4-1,'Valuation Margin'!$A$5:$C$13,3))</f>
        <v>10.853898503464007</v>
      </c>
      <c r="X25" s="45">
        <f>(1-VLOOKUP($A25+X$4-1,'Projection Scale G2 - M'!$A$25:$B$150,2,FALSE))^Assumptions!$F$6*'Base Rate'!X25*IF(Assumptions!$F$8="No Adjustment",1,IF(Assumptions!$F$8="Married",'Marital Status'!CI24,IF(Assumptions!$F$8="Single",'Marital Status'!DP24,"ERROR")))*IF(Assumptions!$F$10="No Adjustment",1,IF(Assumptions!$F$10="Preferred",'Pref-Std'!CI24,IF(Assumptions!$F$10="Standard",'Pref-Std'!DP24,"ERROR")))*IF(Assumptions!$F$12="No Adjustment",1,VLOOKUP($A25+X$4-1,'Valuation Margin'!$A$5:$C$13,3))</f>
        <v>12.412502905523727</v>
      </c>
      <c r="Y25" s="45">
        <f>(1-VLOOKUP($A25+Y$4-1,'Projection Scale G2 - M'!$A$25:$B$150,2,FALSE))^Assumptions!$F$6*'Base Rate'!Y25*IF(Assumptions!$F$8="No Adjustment",1,IF(Assumptions!$F$8="Married",'Marital Status'!CJ24,IF(Assumptions!$F$8="Single",'Marital Status'!DQ24,"ERROR")))*IF(Assumptions!$F$10="No Adjustment",1,IF(Assumptions!$F$10="Preferred",'Pref-Std'!CJ24,IF(Assumptions!$F$10="Standard",'Pref-Std'!DQ24,"ERROR")))*IF(Assumptions!$F$12="No Adjustment",1,VLOOKUP($A25+Y$4-1,'Valuation Margin'!$A$5:$C$13,3))</f>
        <v>14.178195810454337</v>
      </c>
      <c r="Z25" s="46">
        <f>(1-VLOOKUP($A25+Z$4-1,'Projection Scale G2 - M'!$A$25:$B$150,2,FALSE))^Assumptions!$F$6*'Base Rate'!Z25*IF(Assumptions!$F$8="No Adjustment",1,IF(Assumptions!$F$8="Married",'Marital Status'!CK24,IF(Assumptions!$F$8="Single",'Marital Status'!DR24,"ERROR")))*IF(Assumptions!$F$10="No Adjustment",1,IF(Assumptions!$F$10="Preferred",'Pref-Std'!CK24,IF(Assumptions!$F$10="Standard",'Pref-Std'!DR24,"ERROR")))*IF(Assumptions!$F$12="No Adjustment",1,VLOOKUP($A25+Z$4-1,'Valuation Margin'!$A$5:$C$13,3))</f>
        <v>16.184046914158817</v>
      </c>
      <c r="AA25" s="45">
        <f>(1-VLOOKUP($A25+AA$4-1,'Projection Scale G2 - M'!$A$25:$B$150,2,FALSE))^Assumptions!$F$6*'Base Rate'!AA25*IF(Assumptions!$F$8="No Adjustment",1,IF(Assumptions!$F$8="Married",'Marital Status'!CL24,IF(Assumptions!$F$8="Single",'Marital Status'!DS24,"ERROR")))*IF(Assumptions!$F$10="No Adjustment",1,IF(Assumptions!$F$10="Preferred",'Pref-Std'!CL24,IF(Assumptions!$F$10="Standard",'Pref-Std'!DS24,"ERROR")))*IF(Assumptions!$F$12="No Adjustment",1,VLOOKUP($A25+AA$4-1,'Valuation Margin'!$A$5:$C$13,3))</f>
        <v>18.446769297818758</v>
      </c>
      <c r="AB25" s="45">
        <f>(1-VLOOKUP($A25+AB$4-1,'Projection Scale G2 - M'!$A$25:$B$150,2,FALSE))^Assumptions!$F$6*'Base Rate'!AB25*IF(Assumptions!$F$8="No Adjustment",1,IF(Assumptions!$F$8="Married",'Marital Status'!CM24,IF(Assumptions!$F$8="Single",'Marital Status'!DT24,"ERROR")))*IF(Assumptions!$F$10="No Adjustment",1,IF(Assumptions!$F$10="Preferred",'Pref-Std'!CM24,IF(Assumptions!$F$10="Standard",'Pref-Std'!DT24,"ERROR")))*IF(Assumptions!$F$12="No Adjustment",1,VLOOKUP($A25+AB$4-1,'Valuation Margin'!$A$5:$C$13,3))</f>
        <v>20.554296896845361</v>
      </c>
      <c r="AC25" s="45">
        <f>(1-VLOOKUP($A25+AC$4-1,'Projection Scale G2 - M'!$A$25:$B$150,2,FALSE))^Assumptions!$F$6*'Base Rate'!AC25*IF(Assumptions!$F$8="No Adjustment",1,IF(Assumptions!$F$8="Married",'Marital Status'!CN24,IF(Assumptions!$F$8="Single",'Marital Status'!DU24,"ERROR")))*IF(Assumptions!$F$10="No Adjustment",1,IF(Assumptions!$F$10="Preferred",'Pref-Std'!CN24,IF(Assumptions!$F$10="Standard",'Pref-Std'!DU24,"ERROR")))*IF(Assumptions!$F$12="No Adjustment",1,VLOOKUP($A25+AC$4-1,'Valuation Margin'!$A$5:$C$13,3))</f>
        <v>22.815829722903214</v>
      </c>
      <c r="AD25" s="45">
        <f>(1-VLOOKUP($A25+AD$4-1,'Projection Scale G2 - M'!$A$25:$B$150,2,FALSE))^Assumptions!$F$6*'Base Rate'!AD25*IF(Assumptions!$F$8="No Adjustment",1,IF(Assumptions!$F$8="Married",'Marital Status'!CO24,IF(Assumptions!$F$8="Single",'Marital Status'!DV24,"ERROR")))*IF(Assumptions!$F$10="No Adjustment",1,IF(Assumptions!$F$10="Preferred",'Pref-Std'!CO24,IF(Assumptions!$F$10="Standard",'Pref-Std'!DV24,"ERROR")))*IF(Assumptions!$F$12="No Adjustment",1,VLOOKUP($A25+AD$4-1,'Valuation Margin'!$A$5:$C$13,3))</f>
        <v>25.217359387096842</v>
      </c>
      <c r="AE25" s="46">
        <f>(1-VLOOKUP($A25+AE$4-1,'Projection Scale G2 - M'!$A$25:$B$150,2,FALSE))^Assumptions!$F$6*'Base Rate'!AE25*IF(Assumptions!$F$8="No Adjustment",1,IF(Assumptions!$F$8="Married",'Marital Status'!CP24,IF(Assumptions!$F$8="Single",'Marital Status'!DW24,"ERROR")))*IF(Assumptions!$F$10="No Adjustment",1,IF(Assumptions!$F$10="Preferred",'Pref-Std'!CP24,IF(Assumptions!$F$10="Standard",'Pref-Std'!DW24,"ERROR")))*IF(Assumptions!$F$12="No Adjustment",1,VLOOKUP($A25+AE$4-1,'Valuation Margin'!$A$5:$C$13,3))</f>
        <v>27.805701839098834</v>
      </c>
      <c r="AF25" s="46">
        <f>(1-VLOOKUP($AG25,'Projection Scale G2 - M'!$A$25:$B$150,2,FALSE))^Assumptions!$F$6*'Base Rate'!AF25*IF(Assumptions!$F$8="No Adjustment",1,IF(Assumptions!$F$8="Married",'Marital Status'!CQ24,IF(Assumptions!$F$8="Single",'Marital Status'!DX24,"ERROR")))*IF(Assumptions!$F$10="No Adjustment",1,IF(Assumptions!$F$10="Preferred",'Pref-Std'!CQ24,IF(Assumptions!$F$10="Standard",'Pref-Std'!DX24,"ERROR")))*IF(Assumptions!$F$12="No Adjustment",1,VLOOKUP($AG25,'Valuation Margin'!$A$5:$C$13,3))</f>
        <v>30.630850179551135</v>
      </c>
      <c r="AG25" s="6">
        <f t="shared" si="3"/>
        <v>80</v>
      </c>
      <c r="AI25" s="58">
        <v>2.4820999999999999E-2</v>
      </c>
      <c r="AJ25" s="59">
        <f t="shared" si="4"/>
        <v>1.2340699480097956</v>
      </c>
      <c r="AL25" s="6">
        <f t="shared" si="5"/>
        <v>50</v>
      </c>
      <c r="AM25" s="44">
        <f>(1-VLOOKUP($AL25+AM$4-1,'Projection Scale G2 - F'!$A$25:$B$150,2,FALSE))^Assumptions!$F$6*'Base Rate'!AL25*IF(Assumptions!$F$8="No Adjustment",1,IF(Assumptions!$F$8="Married",'Marital Status'!BM24,IF(Assumptions!$F$8="Single",'Marital Status'!CT24,"ERROR")))*IF(Assumptions!$F$10="No Adjustment",1,IF(Assumptions!$F$10="Preferred",'Pref-Std'!BM24,IF(Assumptions!$F$10="Standard",'Pref-Std'!CT24,"ERROR")))*IF(Assumptions!$F$12="No Adjustment",1,VLOOKUP($AL25+AM$4-1,'Valuation Margin'!$A$5:$D$13,4))</f>
        <v>0.28479545928239236</v>
      </c>
      <c r="AN25" s="45">
        <f>(1-VLOOKUP($AL25+AN$4-1,'Projection Scale G2 - F'!$A$25:$B$150,2,FALSE))^Assumptions!$F$6*'Base Rate'!AM25*IF(Assumptions!$F$8="No Adjustment",1,IF(Assumptions!$F$8="Married",'Marital Status'!BN24,IF(Assumptions!$F$8="Single",'Marital Status'!CU24,"ERROR")))*IF(Assumptions!$F$10="No Adjustment",1,IF(Assumptions!$F$10="Preferred",'Pref-Std'!BN24,IF(Assumptions!$F$10="Standard",'Pref-Std'!CU24,"ERROR")))*IF(Assumptions!$F$12="No Adjustment",1,VLOOKUP($AL25+AN$4-1,'Valuation Margin'!$A$5:$D$13,4))</f>
        <v>0.41886769970681659</v>
      </c>
      <c r="AO25" s="45">
        <f>(1-VLOOKUP($AL25+AO$4-1,'Projection Scale G2 - F'!$A$25:$B$150,2,FALSE))^Assumptions!$F$6*'Base Rate'!AN25*IF(Assumptions!$F$8="No Adjustment",1,IF(Assumptions!$F$8="Married",'Marital Status'!BO24,IF(Assumptions!$F$8="Single",'Marital Status'!CV24,"ERROR")))*IF(Assumptions!$F$10="No Adjustment",1,IF(Assumptions!$F$10="Preferred",'Pref-Std'!BO24,IF(Assumptions!$F$10="Standard",'Pref-Std'!CV24,"ERROR")))*IF(Assumptions!$F$12="No Adjustment",1,VLOOKUP($AL25+AO$4-1,'Valuation Margin'!$A$5:$D$13,4))</f>
        <v>0.52871296272707102</v>
      </c>
      <c r="AP25" s="45">
        <f>(1-VLOOKUP($AL25+AP$4-1,'Projection Scale G2 - F'!$A$25:$B$150,2,FALSE))^Assumptions!$F$6*'Base Rate'!AO25*IF(Assumptions!$F$8="No Adjustment",1,IF(Assumptions!$F$8="Married",'Marital Status'!BP24,IF(Assumptions!$F$8="Single",'Marital Status'!CW24,"ERROR")))*IF(Assumptions!$F$10="No Adjustment",1,IF(Assumptions!$F$10="Preferred",'Pref-Std'!BP24,IF(Assumptions!$F$10="Standard",'Pref-Std'!CW24,"ERROR")))*IF(Assumptions!$F$12="No Adjustment",1,VLOOKUP($AL25+AP$4-1,'Valuation Margin'!$A$5:$D$13,4))</f>
        <v>0.63527191799133309</v>
      </c>
      <c r="AQ25" s="46">
        <f>(1-VLOOKUP($AL25+AQ$4-1,'Projection Scale G2 - F'!$A$25:$B$150,2,FALSE))^Assumptions!$F$6*'Base Rate'!AP25*IF(Assumptions!$F$8="No Adjustment",1,IF(Assumptions!$F$8="Married",'Marital Status'!BQ24,IF(Assumptions!$F$8="Single",'Marital Status'!CX24,"ERROR")))*IF(Assumptions!$F$10="No Adjustment",1,IF(Assumptions!$F$10="Preferred",'Pref-Std'!BQ24,IF(Assumptions!$F$10="Standard",'Pref-Std'!CX24,"ERROR")))*IF(Assumptions!$F$12="No Adjustment",1,VLOOKUP($AL25+AQ$4-1,'Valuation Margin'!$A$5:$D$13,4))</f>
        <v>0.73621993796857177</v>
      </c>
      <c r="AR25" s="45">
        <f>(1-VLOOKUP($AL25+AR$4-1,'Projection Scale G2 - F'!$A$25:$B$150,2,FALSE))^Assumptions!$F$6*'Base Rate'!AQ25*IF(Assumptions!$F$8="No Adjustment",1,IF(Assumptions!$F$8="Married",'Marital Status'!BR24,IF(Assumptions!$F$8="Single",'Marital Status'!CY24,"ERROR")))*IF(Assumptions!$F$10="No Adjustment",1,IF(Assumptions!$F$10="Preferred",'Pref-Std'!BR24,IF(Assumptions!$F$10="Standard",'Pref-Std'!CY24,"ERROR")))*IF(Assumptions!$F$12="No Adjustment",1,VLOOKUP($AL25+AR$4-1,'Valuation Margin'!$A$5:$D$13,4))</f>
        <v>0.82701621361170108</v>
      </c>
      <c r="AS25" s="45">
        <f>(1-VLOOKUP($AL25+AS$4-1,'Projection Scale G2 - F'!$A$25:$B$150,2,FALSE))^Assumptions!$F$6*'Base Rate'!AR25*IF(Assumptions!$F$8="No Adjustment",1,IF(Assumptions!$F$8="Married",'Marital Status'!BS24,IF(Assumptions!$F$8="Single",'Marital Status'!CZ24,"ERROR")))*IF(Assumptions!$F$10="No Adjustment",1,IF(Assumptions!$F$10="Preferred",'Pref-Std'!BS24,IF(Assumptions!$F$10="Standard",'Pref-Std'!CZ24,"ERROR")))*IF(Assumptions!$F$12="No Adjustment",1,VLOOKUP($AL25+AS$4-1,'Valuation Margin'!$A$5:$D$13,4))</f>
        <v>0.94297563842353604</v>
      </c>
      <c r="AT25" s="45">
        <f>(1-VLOOKUP($AL25+AT$4-1,'Projection Scale G2 - F'!$A$25:$B$150,2,FALSE))^Assumptions!$F$6*'Base Rate'!AS25*IF(Assumptions!$F$8="No Adjustment",1,IF(Assumptions!$F$8="Married",'Marital Status'!BT24,IF(Assumptions!$F$8="Single",'Marital Status'!DA24,"ERROR")))*IF(Assumptions!$F$10="No Adjustment",1,IF(Assumptions!$F$10="Preferred",'Pref-Std'!BT24,IF(Assumptions!$F$10="Standard",'Pref-Std'!DA24,"ERROR")))*IF(Assumptions!$F$12="No Adjustment",1,VLOOKUP($AL25+AT$4-1,'Valuation Margin'!$A$5:$D$13,4))</f>
        <v>1.0704903648348902</v>
      </c>
      <c r="AU25" s="45">
        <f>(1-VLOOKUP($AL25+AU$4-1,'Projection Scale G2 - F'!$A$25:$B$150,2,FALSE))^Assumptions!$F$6*'Base Rate'!AT25*IF(Assumptions!$F$8="No Adjustment",1,IF(Assumptions!$F$8="Married",'Marital Status'!BU24,IF(Assumptions!$F$8="Single",'Marital Status'!DB24,"ERROR")))*IF(Assumptions!$F$10="No Adjustment",1,IF(Assumptions!$F$10="Preferred",'Pref-Std'!BU24,IF(Assumptions!$F$10="Standard",'Pref-Std'!DB24,"ERROR")))*IF(Assumptions!$F$12="No Adjustment",1,VLOOKUP($AL25+AU$4-1,'Valuation Margin'!$A$5:$D$13,4))</f>
        <v>1.2252709884055299</v>
      </c>
      <c r="AV25" s="46">
        <f>(1-VLOOKUP($AL25+AV$4-1,'Projection Scale G2 - F'!$A$25:$B$150,2,FALSE))^Assumptions!$F$6*'Base Rate'!AU25*IF(Assumptions!$F$8="No Adjustment",1,IF(Assumptions!$F$8="Married",'Marital Status'!BV24,IF(Assumptions!$F$8="Single",'Marital Status'!DC24,"ERROR")))*IF(Assumptions!$F$10="No Adjustment",1,IF(Assumptions!$F$10="Preferred",'Pref-Std'!BV24,IF(Assumptions!$F$10="Standard",'Pref-Std'!DC24,"ERROR")))*IF(Assumptions!$F$12="No Adjustment",1,VLOOKUP($AL25+AV$4-1,'Valuation Margin'!$A$5:$D$13,4))</f>
        <v>1.3900390800062294</v>
      </c>
      <c r="AW25" s="45">
        <f>(1-VLOOKUP($AL25+AW$4-1,'Projection Scale G2 - F'!$A$25:$B$150,2,FALSE))^Assumptions!$F$6*'Base Rate'!AV25*IF(Assumptions!$F$8="No Adjustment",1,IF(Assumptions!$F$8="Married",'Marital Status'!BW24,IF(Assumptions!$F$8="Single",'Marital Status'!DD24,"ERROR")))*IF(Assumptions!$F$10="No Adjustment",1,IF(Assumptions!$F$10="Preferred",'Pref-Std'!BW24,IF(Assumptions!$F$10="Standard",'Pref-Std'!DD24,"ERROR")))*IF(Assumptions!$F$12="No Adjustment",1,VLOOKUP($AL25+AW$4-1,'Valuation Margin'!$A$5:$D$13,4))</f>
        <v>1.5907659298201924</v>
      </c>
      <c r="AX25" s="45">
        <f>(1-VLOOKUP($AL25+AX$4-1,'Projection Scale G2 - F'!$A$25:$B$150,2,FALSE))^Assumptions!$F$6*'Base Rate'!AW25*IF(Assumptions!$F$8="No Adjustment",1,IF(Assumptions!$F$8="Married",'Marital Status'!BX24,IF(Assumptions!$F$8="Single",'Marital Status'!DE24,"ERROR")))*IF(Assumptions!$F$10="No Adjustment",1,IF(Assumptions!$F$10="Preferred",'Pref-Std'!BX24,IF(Assumptions!$F$10="Standard",'Pref-Std'!DE24,"ERROR")))*IF(Assumptions!$F$12="No Adjustment",1,VLOOKUP($AL25+AX$4-1,'Valuation Margin'!$A$5:$D$13,4))</f>
        <v>1.8258659390695668</v>
      </c>
      <c r="AY25" s="51">
        <f>(1-VLOOKUP($AL25+AY$4-1,'Projection Scale G2 - F'!$A$25:$B$150,2,FALSE))^Assumptions!$F$6*'Base Rate'!AX25*IF(Assumptions!$F$8="No Adjustment",1,IF(Assumptions!$F$8="Married",'Marital Status'!BY24,IF(Assumptions!$F$8="Single",'Marital Status'!DF24,"ERROR")))*IF(Assumptions!$F$10="No Adjustment",1,IF(Assumptions!$F$10="Preferred",'Pref-Std'!BY24,IF(Assumptions!$F$10="Standard",'Pref-Std'!DF24,"ERROR")))*IF(Assumptions!$F$12="No Adjustment",1,VLOOKUP($AL25+AY$4-1,'Valuation Margin'!$A$5:$D$13,4))</f>
        <v>2.0812976835170973</v>
      </c>
      <c r="AZ25" s="45">
        <f>(1-VLOOKUP($AL25+AZ$4-1,'Projection Scale G2 - F'!$A$25:$B$150,2,FALSE))^Assumptions!$F$6*'Base Rate'!AY25*IF(Assumptions!$F$8="No Adjustment",1,IF(Assumptions!$F$8="Married",'Marital Status'!BZ24,IF(Assumptions!$F$8="Single",'Marital Status'!DG24,"ERROR")))*IF(Assumptions!$F$10="No Adjustment",1,IF(Assumptions!$F$10="Preferred",'Pref-Std'!BZ24,IF(Assumptions!$F$10="Standard",'Pref-Std'!DG24,"ERROR")))*IF(Assumptions!$F$12="No Adjustment",1,VLOOKUP($AL25+AZ$4-1,'Valuation Margin'!$A$5:$D$13,4))</f>
        <v>2.3746296814987624</v>
      </c>
      <c r="BA25" s="46">
        <f>(1-VLOOKUP($AL25+BA$4-1,'Projection Scale G2 - F'!$A$25:$B$150,2,FALSE))^Assumptions!$F$6*'Base Rate'!AZ25*IF(Assumptions!$F$8="No Adjustment",1,IF(Assumptions!$F$8="Married",'Marital Status'!CA24,IF(Assumptions!$F$8="Single",'Marital Status'!DH24,"ERROR")))*IF(Assumptions!$F$10="No Adjustment",1,IF(Assumptions!$F$10="Preferred",'Pref-Std'!CA24,IF(Assumptions!$F$10="Standard",'Pref-Std'!DH24,"ERROR")))*IF(Assumptions!$F$12="No Adjustment",1,VLOOKUP($AL25+BA$4-1,'Valuation Margin'!$A$5:$D$13,4))</f>
        <v>2.7021431226828376</v>
      </c>
      <c r="BB25" s="45">
        <f>(1-VLOOKUP($AL25+BB$4-1,'Projection Scale G2 - F'!$A$25:$B$150,2,FALSE))^Assumptions!$F$6*'Base Rate'!BA25*IF(Assumptions!$F$8="No Adjustment",1,IF(Assumptions!$F$8="Married",'Marital Status'!CB24,IF(Assumptions!$F$8="Single",'Marital Status'!DI24,"ERROR")))*IF(Assumptions!$F$10="No Adjustment",1,IF(Assumptions!$F$10="Preferred",'Pref-Std'!CB24,IF(Assumptions!$F$10="Standard",'Pref-Std'!DI24,"ERROR")))*IF(Assumptions!$F$12="No Adjustment",1,VLOOKUP($AL25+BB$4-1,'Valuation Margin'!$A$5:$D$13,4))</f>
        <v>3.0772871805119362</v>
      </c>
      <c r="BC25" s="45">
        <f>(1-VLOOKUP($AL25+BC$4-1,'Projection Scale G2 - F'!$A$25:$B$150,2,FALSE))^Assumptions!$F$6*'Base Rate'!BB25*IF(Assumptions!$F$8="No Adjustment",1,IF(Assumptions!$F$8="Married",'Marital Status'!CC24,IF(Assumptions!$F$8="Single",'Marital Status'!DJ24,"ERROR")))*IF(Assumptions!$F$10="No Adjustment",1,IF(Assumptions!$F$10="Preferred",'Pref-Std'!CC24,IF(Assumptions!$F$10="Standard",'Pref-Std'!DJ24,"ERROR")))*IF(Assumptions!$F$12="No Adjustment",1,VLOOKUP($AL25+BC$4-1,'Valuation Margin'!$A$5:$D$13,4))</f>
        <v>3.577363208268161</v>
      </c>
      <c r="BD25" s="45">
        <f>(1-VLOOKUP($AL25+BD$4-1,'Projection Scale G2 - F'!$A$25:$B$150,2,FALSE))^Assumptions!$F$6*'Base Rate'!BC25*IF(Assumptions!$F$8="No Adjustment",1,IF(Assumptions!$F$8="Married",'Marital Status'!CD24,IF(Assumptions!$F$8="Single",'Marital Status'!DK24,"ERROR")))*IF(Assumptions!$F$10="No Adjustment",1,IF(Assumptions!$F$10="Preferred",'Pref-Std'!CD24,IF(Assumptions!$F$10="Standard",'Pref-Std'!DK24,"ERROR")))*IF(Assumptions!$F$12="No Adjustment",1,VLOOKUP($AL25+BD$4-1,'Valuation Margin'!$A$5:$D$13,4))</f>
        <v>4.1522207294260287</v>
      </c>
      <c r="BE25" s="45">
        <f>(1-VLOOKUP($AL25+BE$4-1,'Projection Scale G2 - F'!$A$25:$B$150,2,FALSE))^Assumptions!$F$6*'Base Rate'!BD25*IF(Assumptions!$F$8="No Adjustment",1,IF(Assumptions!$F$8="Married",'Marital Status'!CE24,IF(Assumptions!$F$8="Single",'Marital Status'!DL24,"ERROR")))*IF(Assumptions!$F$10="No Adjustment",1,IF(Assumptions!$F$10="Preferred",'Pref-Std'!CE24,IF(Assumptions!$F$10="Standard",'Pref-Std'!DL24,"ERROR")))*IF(Assumptions!$F$12="No Adjustment",1,VLOOKUP($AL25+BE$4-1,'Valuation Margin'!$A$5:$D$13,4))</f>
        <v>4.7941458674924302</v>
      </c>
      <c r="BF25" s="46">
        <f>(1-VLOOKUP($AL25+BF$4-1,'Projection Scale G2 - F'!$A$25:$B$150,2,FALSE))^Assumptions!$F$6*'Base Rate'!BE25*IF(Assumptions!$F$8="No Adjustment",1,IF(Assumptions!$F$8="Married",'Marital Status'!CF24,IF(Assumptions!$F$8="Single",'Marital Status'!DM24,"ERROR")))*IF(Assumptions!$F$10="No Adjustment",1,IF(Assumptions!$F$10="Preferred",'Pref-Std'!CF24,IF(Assumptions!$F$10="Standard",'Pref-Std'!DM24,"ERROR")))*IF(Assumptions!$F$12="No Adjustment",1,VLOOKUP($AL25+BF$4-1,'Valuation Margin'!$A$5:$D$13,4))</f>
        <v>5.5219585315274262</v>
      </c>
      <c r="BG25" s="45">
        <f>(1-VLOOKUP($AL25+BG$4-1,'Projection Scale G2 - F'!$A$25:$B$150,2,FALSE))^Assumptions!$F$6*'Base Rate'!BF25*IF(Assumptions!$F$8="No Adjustment",1,IF(Assumptions!$F$8="Married",'Marital Status'!CG24,IF(Assumptions!$F$8="Single",'Marital Status'!DN24,"ERROR")))*IF(Assumptions!$F$10="No Adjustment",1,IF(Assumptions!$F$10="Preferred",'Pref-Std'!CG24,IF(Assumptions!$F$10="Standard",'Pref-Std'!DN24,"ERROR")))*IF(Assumptions!$F$12="No Adjustment",1,VLOOKUP($AL25+BG$4-1,'Valuation Margin'!$A$5:$D$13,4))</f>
        <v>6.3722515696033915</v>
      </c>
      <c r="BH25" s="45">
        <f>(1-VLOOKUP($AL25+BH$4-1,'Projection Scale G2 - F'!$A$25:$B$150,2,FALSE))^Assumptions!$F$6*'Base Rate'!BG25*IF(Assumptions!$F$8="No Adjustment",1,IF(Assumptions!$F$8="Married",'Marital Status'!CH24,IF(Assumptions!$F$8="Single",'Marital Status'!DO24,"ERROR")))*IF(Assumptions!$F$10="No Adjustment",1,IF(Assumptions!$F$10="Preferred",'Pref-Std'!CH24,IF(Assumptions!$F$10="Standard",'Pref-Std'!DO24,"ERROR")))*IF(Assumptions!$F$12="No Adjustment",1,VLOOKUP($AL25+BH$4-1,'Valuation Margin'!$A$5:$D$13,4))</f>
        <v>7.2044089095712813</v>
      </c>
      <c r="BI25" s="45">
        <f>(1-VLOOKUP($AL25+BI$4-1,'Projection Scale G2 - F'!$A$25:$B$150,2,FALSE))^Assumptions!$F$6*'Base Rate'!BH25*IF(Assumptions!$F$8="No Adjustment",1,IF(Assumptions!$F$8="Married",'Marital Status'!CI24,IF(Assumptions!$F$8="Single",'Marital Status'!DP24,"ERROR")))*IF(Assumptions!$F$10="No Adjustment",1,IF(Assumptions!$F$10="Preferred",'Pref-Std'!CI24,IF(Assumptions!$F$10="Standard",'Pref-Std'!DP24,"ERROR")))*IF(Assumptions!$F$12="No Adjustment",1,VLOOKUP($AL25+BI$4-1,'Valuation Margin'!$A$5:$D$13,4))</f>
        <v>8.1472481321594614</v>
      </c>
      <c r="BJ25" s="45">
        <f>(1-VLOOKUP($AL25+BJ$4-1,'Projection Scale G2 - F'!$A$25:$B$150,2,FALSE))^Assumptions!$F$6*'Base Rate'!BI25*IF(Assumptions!$F$8="No Adjustment",1,IF(Assumptions!$F$8="Married",'Marital Status'!CJ24,IF(Assumptions!$F$8="Single",'Marital Status'!DQ24,"ERROR")))*IF(Assumptions!$F$10="No Adjustment",1,IF(Assumptions!$F$10="Preferred",'Pref-Std'!CJ24,IF(Assumptions!$F$10="Standard",'Pref-Std'!DQ24,"ERROR")))*IF(Assumptions!$F$12="No Adjustment",1,VLOOKUP($AL25+BJ$4-1,'Valuation Margin'!$A$5:$D$13,4))</f>
        <v>9.2101888271081922</v>
      </c>
      <c r="BK25" s="46">
        <f>(1-VLOOKUP($AL25+BK$4-1,'Projection Scale G2 - F'!$A$25:$B$150,2,FALSE))^Assumptions!$F$6*'Base Rate'!BJ25*IF(Assumptions!$F$8="No Adjustment",1,IF(Assumptions!$F$8="Married",'Marital Status'!CK24,IF(Assumptions!$F$8="Single",'Marital Status'!DR24,"ERROR")))*IF(Assumptions!$F$10="No Adjustment",1,IF(Assumptions!$F$10="Preferred",'Pref-Std'!CK24,IF(Assumptions!$F$10="Standard",'Pref-Std'!DR24,"ERROR")))*IF(Assumptions!$F$12="No Adjustment",1,VLOOKUP($AL25+BK$4-1,'Valuation Margin'!$A$5:$D$13,4))</f>
        <v>10.426559287901288</v>
      </c>
      <c r="BL25" s="45">
        <f>(1-VLOOKUP($AL25+BL$4-1,'Projection Scale G2 - F'!$A$25:$B$150,2,FALSE))^Assumptions!$F$6*'Base Rate'!BK25*IF(Assumptions!$F$8="No Adjustment",1,IF(Assumptions!$F$8="Married",'Marital Status'!CL24,IF(Assumptions!$F$8="Single",'Marital Status'!DS24,"ERROR")))*IF(Assumptions!$F$10="No Adjustment",1,IF(Assumptions!$F$10="Preferred",'Pref-Std'!CL24,IF(Assumptions!$F$10="Standard",'Pref-Std'!DS24,"ERROR")))*IF(Assumptions!$F$12="No Adjustment",1,VLOOKUP($AL25+BL$4-1,'Valuation Margin'!$A$5:$D$13,4))</f>
        <v>11.805736666636777</v>
      </c>
      <c r="BM25" s="45">
        <f>(1-VLOOKUP($AL25+BM$4-1,'Projection Scale G2 - F'!$A$25:$B$150,2,FALSE))^Assumptions!$F$6*'Base Rate'!BL25*IF(Assumptions!$F$8="No Adjustment",1,IF(Assumptions!$F$8="Married",'Marital Status'!CM24,IF(Assumptions!$F$8="Single",'Marital Status'!DT24,"ERROR")))*IF(Assumptions!$F$10="No Adjustment",1,IF(Assumptions!$F$10="Preferred",'Pref-Std'!CM24,IF(Assumptions!$F$10="Standard",'Pref-Std'!DT24,"ERROR")))*IF(Assumptions!$F$12="No Adjustment",1,VLOOKUP($AL25+BM$4-1,'Valuation Margin'!$A$5:$D$13,4))</f>
        <v>13.102430680784169</v>
      </c>
      <c r="BN25" s="45">
        <f>(1-VLOOKUP($AL25+BN$4-1,'Projection Scale G2 - F'!$A$25:$B$150,2,FALSE))^Assumptions!$F$6*'Base Rate'!BM25*IF(Assumptions!$F$8="No Adjustment",1,IF(Assumptions!$F$8="Married",'Marital Status'!CN24,IF(Assumptions!$F$8="Single",'Marital Status'!DU24,"ERROR")))*IF(Assumptions!$F$10="No Adjustment",1,IF(Assumptions!$F$10="Preferred",'Pref-Std'!CN24,IF(Assumptions!$F$10="Standard",'Pref-Std'!DU24,"ERROR")))*IF(Assumptions!$F$12="No Adjustment",1,VLOOKUP($AL25+BN$4-1,'Valuation Margin'!$A$5:$D$13,4))</f>
        <v>14.537296690367917</v>
      </c>
      <c r="BO25" s="45">
        <f>(1-VLOOKUP($AL25+BO$4-1,'Projection Scale G2 - F'!$A$25:$B$150,2,FALSE))^Assumptions!$F$6*'Base Rate'!BN25*IF(Assumptions!$F$8="No Adjustment",1,IF(Assumptions!$F$8="Married",'Marital Status'!CO24,IF(Assumptions!$F$8="Single",'Marital Status'!DV24,"ERROR")))*IF(Assumptions!$F$10="No Adjustment",1,IF(Assumptions!$F$10="Preferred",'Pref-Std'!CO24,IF(Assumptions!$F$10="Standard",'Pref-Std'!DV24,"ERROR")))*IF(Assumptions!$F$12="No Adjustment",1,VLOOKUP($AL25+BO$4-1,'Valuation Margin'!$A$5:$D$13,4))</f>
        <v>16.108639353299935</v>
      </c>
      <c r="BP25" s="46">
        <f>(1-VLOOKUP($AL25+BP$4-1,'Projection Scale G2 - F'!$A$25:$B$150,2,FALSE))^Assumptions!$F$6*'Base Rate'!BO25*IF(Assumptions!$F$8="No Adjustment",1,IF(Assumptions!$F$8="Married",'Marital Status'!CP24,IF(Assumptions!$F$8="Single",'Marital Status'!DW24,"ERROR")))*IF(Assumptions!$F$10="No Adjustment",1,IF(Assumptions!$F$10="Preferred",'Pref-Std'!CP24,IF(Assumptions!$F$10="Standard",'Pref-Std'!DW24,"ERROR")))*IF(Assumptions!$F$12="No Adjustment",1,VLOOKUP($AL25+BP$4-1,'Valuation Margin'!$A$5:$D$13,4))</f>
        <v>17.860821953973915</v>
      </c>
      <c r="BQ25" s="46">
        <f>(1-VLOOKUP($BR25,'Projection Scale G2 - F'!$A$25:$B$150,2,FALSE))^Assumptions!$F$6*'Base Rate'!BP25*IF(Assumptions!$F$8="No Adjustment",1,IF(Assumptions!$F$8="Married",'Marital Status'!CQ24,IF(Assumptions!$F$8="Single",'Marital Status'!DX24,"ERROR")))*IF(Assumptions!$F$10="No Adjustment",1,IF(Assumptions!$F$10="Preferred",'Pref-Std'!CQ24,IF(Assumptions!$F$10="Standard",'Pref-Std'!DX24,"ERROR")))*IF(Assumptions!$F$12="No Adjustment",1,VLOOKUP($BR25,'Valuation Margin'!$A$5:$D$13,4))</f>
        <v>19.795428423334783</v>
      </c>
      <c r="BR25" s="6">
        <f t="shared" si="6"/>
        <v>80</v>
      </c>
      <c r="BT25" s="58">
        <v>3.3234E-2</v>
      </c>
      <c r="BU25" s="59">
        <f t="shared" si="7"/>
        <v>0.59563785350348386</v>
      </c>
      <c r="BV25" s="59">
        <f t="shared" si="8"/>
        <v>0.78716748185537733</v>
      </c>
      <c r="BW25" s="57">
        <f t="shared" si="9"/>
        <v>0.29999999999999993</v>
      </c>
    </row>
    <row r="26" spans="1:75" x14ac:dyDescent="0.3">
      <c r="A26" s="6">
        <f t="shared" si="2"/>
        <v>51</v>
      </c>
      <c r="B26" s="44">
        <f>(1-VLOOKUP($A26+B$4-1,'Projection Scale G2 - M'!$A$25:$B$150,2,FALSE))^Assumptions!$F$6*'Base Rate'!B26*IF(Assumptions!$F$8="No Adjustment",1,IF(Assumptions!$F$8="Married",'Marital Status'!BM25,IF(Assumptions!$F$8="Single",'Marital Status'!CT25,"ERROR")))*IF(Assumptions!$F$10="No Adjustment",1,IF(Assumptions!$F$10="Preferred",'Pref-Std'!BM25,IF(Assumptions!$F$10="Standard",'Pref-Std'!CT25,"ERROR")))*IF(Assumptions!$F$12="No Adjustment",1,VLOOKUP($A26+B$4-1,'Valuation Margin'!$A$5:$C$13,3))</f>
        <v>0.44705872816864073</v>
      </c>
      <c r="C26" s="45">
        <f>(1-VLOOKUP($A26+C$4-1,'Projection Scale G2 - M'!$A$25:$B$150,2,FALSE))^Assumptions!$F$6*'Base Rate'!C26*IF(Assumptions!$F$8="No Adjustment",1,IF(Assumptions!$F$8="Married",'Marital Status'!BN25,IF(Assumptions!$F$8="Single",'Marital Status'!CU25,"ERROR")))*IF(Assumptions!$F$10="No Adjustment",1,IF(Assumptions!$F$10="Preferred",'Pref-Std'!BN25,IF(Assumptions!$F$10="Standard",'Pref-Std'!CU25,"ERROR")))*IF(Assumptions!$F$12="No Adjustment",1,VLOOKUP($A26+C$4-1,'Valuation Margin'!$A$5:$C$13,3))</f>
        <v>0.64177252233324278</v>
      </c>
      <c r="D26" s="45">
        <f>(1-VLOOKUP($A26+D$4-1,'Projection Scale G2 - M'!$A$25:$B$150,2,FALSE))^Assumptions!$F$6*'Base Rate'!D26*IF(Assumptions!$F$8="No Adjustment",1,IF(Assumptions!$F$8="Married",'Marital Status'!BO25,IF(Assumptions!$F$8="Single",'Marital Status'!CV25,"ERROR")))*IF(Assumptions!$F$10="No Adjustment",1,IF(Assumptions!$F$10="Preferred",'Pref-Std'!BO25,IF(Assumptions!$F$10="Standard",'Pref-Std'!CV25,"ERROR")))*IF(Assumptions!$F$12="No Adjustment",1,VLOOKUP($A26+D$4-1,'Valuation Margin'!$A$5:$C$13,3))</f>
        <v>0.81605444575906028</v>
      </c>
      <c r="E26" s="45">
        <f>(1-VLOOKUP($A26+E$4-1,'Projection Scale G2 - M'!$A$25:$B$150,2,FALSE))^Assumptions!$F$6*'Base Rate'!E26*IF(Assumptions!$F$8="No Adjustment",1,IF(Assumptions!$F$8="Married",'Marital Status'!BP25,IF(Assumptions!$F$8="Single",'Marital Status'!CW25,"ERROR")))*IF(Assumptions!$F$10="No Adjustment",1,IF(Assumptions!$F$10="Preferred",'Pref-Std'!BP25,IF(Assumptions!$F$10="Standard",'Pref-Std'!CW25,"ERROR")))*IF(Assumptions!$F$12="No Adjustment",1,VLOOKUP($A26+E$4-1,'Valuation Margin'!$A$5:$C$13,3))</f>
        <v>1.0007165428751854</v>
      </c>
      <c r="F26" s="46">
        <f>(1-VLOOKUP($A26+F$4-1,'Projection Scale G2 - M'!$A$25:$B$150,2,FALSE))^Assumptions!$F$6*'Base Rate'!F26*IF(Assumptions!$F$8="No Adjustment",1,IF(Assumptions!$F$8="Married",'Marital Status'!BQ25,IF(Assumptions!$F$8="Single",'Marital Status'!CX25,"ERROR")))*IF(Assumptions!$F$10="No Adjustment",1,IF(Assumptions!$F$10="Preferred",'Pref-Std'!BQ25,IF(Assumptions!$F$10="Standard",'Pref-Std'!CX25,"ERROR")))*IF(Assumptions!$F$12="No Adjustment",1,VLOOKUP($A26+F$4-1,'Valuation Margin'!$A$5:$C$13,3))</f>
        <v>1.1855320388395589</v>
      </c>
      <c r="G26" s="45">
        <f>(1-VLOOKUP($A26+G$4-1,'Projection Scale G2 - M'!$A$25:$B$150,2,FALSE))^Assumptions!$F$6*'Base Rate'!G26*IF(Assumptions!$F$8="No Adjustment",1,IF(Assumptions!$F$8="Married",'Marital Status'!BR25,IF(Assumptions!$F$8="Single",'Marital Status'!CY25,"ERROR")))*IF(Assumptions!$F$10="No Adjustment",1,IF(Assumptions!$F$10="Preferred",'Pref-Std'!BR25,IF(Assumptions!$F$10="Standard",'Pref-Std'!CY25,"ERROR")))*IF(Assumptions!$F$12="No Adjustment",1,VLOOKUP($A26+G$4-1,'Valuation Margin'!$A$5:$C$13,3))</f>
        <v>1.3988954738841639</v>
      </c>
      <c r="H26" s="45">
        <f>(1-VLOOKUP($A26+H$4-1,'Projection Scale G2 - M'!$A$25:$B$150,2,FALSE))^Assumptions!$F$6*'Base Rate'!H26*IF(Assumptions!$F$8="No Adjustment",1,IF(Assumptions!$F$8="Married",'Marital Status'!BS25,IF(Assumptions!$F$8="Single",'Marital Status'!CZ25,"ERROR")))*IF(Assumptions!$F$10="No Adjustment",1,IF(Assumptions!$F$10="Preferred",'Pref-Std'!BS25,IF(Assumptions!$F$10="Standard",'Pref-Std'!CZ25,"ERROR")))*IF(Assumptions!$F$12="No Adjustment",1,VLOOKUP($A26+H$4-1,'Valuation Margin'!$A$5:$C$13,3))</f>
        <v>1.6101077059470379</v>
      </c>
      <c r="I26" s="45">
        <f>(1-VLOOKUP($A26+I$4-1,'Projection Scale G2 - M'!$A$25:$B$150,2,FALSE))^Assumptions!$F$6*'Base Rate'!I26*IF(Assumptions!$F$8="No Adjustment",1,IF(Assumptions!$F$8="Married",'Marital Status'!BT25,IF(Assumptions!$F$8="Single",'Marital Status'!DA25,"ERROR")))*IF(Assumptions!$F$10="No Adjustment",1,IF(Assumptions!$F$10="Preferred",'Pref-Std'!BT25,IF(Assumptions!$F$10="Standard",'Pref-Std'!DA25,"ERROR")))*IF(Assumptions!$F$12="No Adjustment",1,VLOOKUP($A26+I$4-1,'Valuation Margin'!$A$5:$C$13,3))</f>
        <v>1.8585036348356077</v>
      </c>
      <c r="J26" s="45">
        <f>(1-VLOOKUP($A26+J$4-1,'Projection Scale G2 - M'!$A$25:$B$150,2,FALSE))^Assumptions!$F$6*'Base Rate'!J26*IF(Assumptions!$F$8="No Adjustment",1,IF(Assumptions!$F$8="Married",'Marital Status'!BU25,IF(Assumptions!$F$8="Single",'Marital Status'!DB25,"ERROR")))*IF(Assumptions!$F$10="No Adjustment",1,IF(Assumptions!$F$10="Preferred",'Pref-Std'!BU25,IF(Assumptions!$F$10="Standard",'Pref-Std'!DB25,"ERROR")))*IF(Assumptions!$F$12="No Adjustment",1,VLOOKUP($A26+J$4-1,'Valuation Margin'!$A$5:$C$13,3))</f>
        <v>2.1066657300984146</v>
      </c>
      <c r="K26" s="46">
        <f>(1-VLOOKUP($A26+K$4-1,'Projection Scale G2 - M'!$A$25:$B$150,2,FALSE))^Assumptions!$F$6*'Base Rate'!K26*IF(Assumptions!$F$8="No Adjustment",1,IF(Assumptions!$F$8="Married",'Marital Status'!BV25,IF(Assumptions!$F$8="Single",'Marital Status'!DC25,"ERROR")))*IF(Assumptions!$F$10="No Adjustment",1,IF(Assumptions!$F$10="Preferred",'Pref-Std'!BV25,IF(Assumptions!$F$10="Standard",'Pref-Std'!DC25,"ERROR")))*IF(Assumptions!$F$12="No Adjustment",1,VLOOKUP($A26+K$4-1,'Valuation Margin'!$A$5:$C$13,3))</f>
        <v>2.409938542908268</v>
      </c>
      <c r="L26" s="45">
        <f>(1-VLOOKUP($A26+L$4-1,'Projection Scale G2 - M'!$A$25:$B$150,2,FALSE))^Assumptions!$F$6*'Base Rate'!L26*IF(Assumptions!$F$8="No Adjustment",1,IF(Assumptions!$F$8="Married",'Marital Status'!BW25,IF(Assumptions!$F$8="Single",'Marital Status'!DD25,"ERROR")))*IF(Assumptions!$F$10="No Adjustment",1,IF(Assumptions!$F$10="Preferred",'Pref-Std'!BW25,IF(Assumptions!$F$10="Standard",'Pref-Std'!DD25,"ERROR")))*IF(Assumptions!$F$12="No Adjustment",1,VLOOKUP($A26+L$4-1,'Valuation Margin'!$A$5:$C$13,3))</f>
        <v>2.7398543256497088</v>
      </c>
      <c r="M26" s="45">
        <f>(1-VLOOKUP($A26+M$4-1,'Projection Scale G2 - M'!$A$25:$B$150,2,FALSE))^Assumptions!$F$6*'Base Rate'!M26*IF(Assumptions!$F$8="No Adjustment",1,IF(Assumptions!$F$8="Married",'Marital Status'!BX25,IF(Assumptions!$F$8="Single",'Marital Status'!DE25,"ERROR")))*IF(Assumptions!$F$10="No Adjustment",1,IF(Assumptions!$F$10="Preferred",'Pref-Std'!BX25,IF(Assumptions!$F$10="Standard",'Pref-Std'!DE25,"ERROR")))*IF(Assumptions!$F$12="No Adjustment",1,VLOOKUP($A26+M$4-1,'Valuation Margin'!$A$5:$C$13,3))</f>
        <v>3.0921736627099676</v>
      </c>
      <c r="N26" s="45">
        <f>(1-VLOOKUP($A26+N$4-1,'Projection Scale G2 - M'!$A$25:$B$150,2,FALSE))^Assumptions!$F$6*'Base Rate'!N26*IF(Assumptions!$F$8="No Adjustment",1,IF(Assumptions!$F$8="Married",'Marital Status'!BY25,IF(Assumptions!$F$8="Single",'Marital Status'!DF25,"ERROR")))*IF(Assumptions!$F$10="No Adjustment",1,IF(Assumptions!$F$10="Preferred",'Pref-Std'!BY25,IF(Assumptions!$F$10="Standard",'Pref-Std'!DF25,"ERROR")))*IF(Assumptions!$F$12="No Adjustment",1,VLOOKUP($A26+N$4-1,'Valuation Margin'!$A$5:$C$13,3))</f>
        <v>3.4728462225760248</v>
      </c>
      <c r="O26" s="45">
        <f>(1-VLOOKUP($A26+O$4-1,'Projection Scale G2 - M'!$A$25:$B$150,2,FALSE))^Assumptions!$F$6*'Base Rate'!O26*IF(Assumptions!$F$8="No Adjustment",1,IF(Assumptions!$F$8="Married",'Marital Status'!BZ25,IF(Assumptions!$F$8="Single",'Marital Status'!DG25,"ERROR")))*IF(Assumptions!$F$10="No Adjustment",1,IF(Assumptions!$F$10="Preferred",'Pref-Std'!BZ25,IF(Assumptions!$F$10="Standard",'Pref-Std'!DG25,"ERROR")))*IF(Assumptions!$F$12="No Adjustment",1,VLOOKUP($A26+O$4-1,'Valuation Margin'!$A$5:$C$13,3))</f>
        <v>3.8884595547333647</v>
      </c>
      <c r="P26" s="46">
        <f>(1-VLOOKUP($A26+P$4-1,'Projection Scale G2 - M'!$A$25:$B$150,2,FALSE))^Assumptions!$F$6*'Base Rate'!P26*IF(Assumptions!$F$8="No Adjustment",1,IF(Assumptions!$F$8="Married",'Marital Status'!CA25,IF(Assumptions!$F$8="Single",'Marital Status'!DH25,"ERROR")))*IF(Assumptions!$F$10="No Adjustment",1,IF(Assumptions!$F$10="Preferred",'Pref-Std'!CA25,IF(Assumptions!$F$10="Standard",'Pref-Std'!DH25,"ERROR")))*IF(Assumptions!$F$12="No Adjustment",1,VLOOKUP($A26+P$4-1,'Valuation Margin'!$A$5:$C$13,3))</f>
        <v>4.3694160694577855</v>
      </c>
      <c r="Q26" s="45">
        <f>(1-VLOOKUP($A26+Q$4-1,'Projection Scale G2 - M'!$A$25:$B$150,2,FALSE))^Assumptions!$F$6*'Base Rate'!Q26*IF(Assumptions!$F$8="No Adjustment",1,IF(Assumptions!$F$8="Married",'Marital Status'!CB25,IF(Assumptions!$F$8="Single",'Marital Status'!DI25,"ERROR")))*IF(Assumptions!$F$10="No Adjustment",1,IF(Assumptions!$F$10="Preferred",'Pref-Std'!CB25,IF(Assumptions!$F$10="Standard",'Pref-Std'!DI25,"ERROR")))*IF(Assumptions!$F$12="No Adjustment",1,VLOOKUP($A26+Q$4-1,'Valuation Margin'!$A$5:$C$13,3))</f>
        <v>4.9252265518714857</v>
      </c>
      <c r="R26" s="45">
        <f>(1-VLOOKUP($A26+R$4-1,'Projection Scale G2 - M'!$A$25:$B$150,2,FALSE))^Assumptions!$F$6*'Base Rate'!R26*IF(Assumptions!$F$8="No Adjustment",1,IF(Assumptions!$F$8="Married",'Marital Status'!CC25,IF(Assumptions!$F$8="Single",'Marital Status'!DJ25,"ERROR")))*IF(Assumptions!$F$10="No Adjustment",1,IF(Assumptions!$F$10="Preferred",'Pref-Std'!CC25,IF(Assumptions!$F$10="Standard",'Pref-Std'!DJ25,"ERROR")))*IF(Assumptions!$F$12="No Adjustment",1,VLOOKUP($A26+R$4-1,'Valuation Margin'!$A$5:$C$13,3))</f>
        <v>5.7111529707708799</v>
      </c>
      <c r="S26" s="45">
        <f>(1-VLOOKUP($A26+S$4-1,'Projection Scale G2 - M'!$A$25:$B$150,2,FALSE))^Assumptions!$F$6*'Base Rate'!S26*IF(Assumptions!$F$8="No Adjustment",1,IF(Assumptions!$F$8="Married",'Marital Status'!CD25,IF(Assumptions!$F$8="Single",'Marital Status'!DK25,"ERROR")))*IF(Assumptions!$F$10="No Adjustment",1,IF(Assumptions!$F$10="Preferred",'Pref-Std'!CD25,IF(Assumptions!$F$10="Standard",'Pref-Std'!DK25,"ERROR")))*IF(Assumptions!$F$12="No Adjustment",1,VLOOKUP($A26+S$4-1,'Valuation Margin'!$A$5:$C$13,3))</f>
        <v>6.6490416282498215</v>
      </c>
      <c r="T26" s="45">
        <f>(1-VLOOKUP($A26+T$4-1,'Projection Scale G2 - M'!$A$25:$B$150,2,FALSE))^Assumptions!$F$6*'Base Rate'!T26*IF(Assumptions!$F$8="No Adjustment",1,IF(Assumptions!$F$8="Married",'Marital Status'!CE25,IF(Assumptions!$F$8="Single",'Marital Status'!DL25,"ERROR")))*IF(Assumptions!$F$10="No Adjustment",1,IF(Assumptions!$F$10="Preferred",'Pref-Std'!CE25,IF(Assumptions!$F$10="Standard",'Pref-Std'!DL25,"ERROR")))*IF(Assumptions!$F$12="No Adjustment",1,VLOOKUP($A26+T$4-1,'Valuation Margin'!$A$5:$C$13,3))</f>
        <v>7.7669088002932449</v>
      </c>
      <c r="U26" s="46">
        <f>(1-VLOOKUP($A26+U$4-1,'Projection Scale G2 - M'!$A$25:$B$150,2,FALSE))^Assumptions!$F$6*'Base Rate'!U26*IF(Assumptions!$F$8="No Adjustment",1,IF(Assumptions!$F$8="Married",'Marital Status'!CF25,IF(Assumptions!$F$8="Single",'Marital Status'!DM25,"ERROR")))*IF(Assumptions!$F$10="No Adjustment",1,IF(Assumptions!$F$10="Preferred",'Pref-Std'!CF25,IF(Assumptions!$F$10="Standard",'Pref-Std'!DM25,"ERROR")))*IF(Assumptions!$F$12="No Adjustment",1,VLOOKUP($A26+U$4-1,'Valuation Margin'!$A$5:$C$13,3))</f>
        <v>9.0810742040380497</v>
      </c>
      <c r="V26" s="45">
        <f>(1-VLOOKUP($A26+V$4-1,'Projection Scale G2 - M'!$A$25:$B$150,2,FALSE))^Assumptions!$F$6*'Base Rate'!V26*IF(Assumptions!$F$8="No Adjustment",1,IF(Assumptions!$F$8="Married",'Marital Status'!CG25,IF(Assumptions!$F$8="Single",'Marital Status'!DN25,"ERROR")))*IF(Assumptions!$F$10="No Adjustment",1,IF(Assumptions!$F$10="Preferred",'Pref-Std'!CG25,IF(Assumptions!$F$10="Standard",'Pref-Std'!DN25,"ERROR")))*IF(Assumptions!$F$12="No Adjustment",1,VLOOKUP($A26+V$4-1,'Valuation Margin'!$A$5:$C$13,3))</f>
        <v>10.630536026340998</v>
      </c>
      <c r="W26" s="45">
        <f>(1-VLOOKUP($A26+W$4-1,'Projection Scale G2 - M'!$A$25:$B$150,2,FALSE))^Assumptions!$F$6*'Base Rate'!W26*IF(Assumptions!$F$8="No Adjustment",1,IF(Assumptions!$F$8="Married",'Marital Status'!CH25,IF(Assumptions!$F$8="Single",'Marital Status'!DO25,"ERROR")))*IF(Assumptions!$F$10="No Adjustment",1,IF(Assumptions!$F$10="Preferred",'Pref-Std'!CH25,IF(Assumptions!$F$10="Standard",'Pref-Std'!DO25,"ERROR")))*IF(Assumptions!$F$12="No Adjustment",1,VLOOKUP($A26+W$4-1,'Valuation Margin'!$A$5:$C$13,3))</f>
        <v>12.181924076967826</v>
      </c>
      <c r="X26" s="45">
        <f>(1-VLOOKUP($A26+X$4-1,'Projection Scale G2 - M'!$A$25:$B$150,2,FALSE))^Assumptions!$F$6*'Base Rate'!X26*IF(Assumptions!$F$8="No Adjustment",1,IF(Assumptions!$F$8="Married",'Marital Status'!CI25,IF(Assumptions!$F$8="Single",'Marital Status'!DP25,"ERROR")))*IF(Assumptions!$F$10="No Adjustment",1,IF(Assumptions!$F$10="Preferred",'Pref-Std'!CI25,IF(Assumptions!$F$10="Standard",'Pref-Std'!DP25,"ERROR")))*IF(Assumptions!$F$12="No Adjustment",1,VLOOKUP($A26+X$4-1,'Valuation Margin'!$A$5:$C$13,3))</f>
        <v>13.942165011573918</v>
      </c>
      <c r="Y26" s="45">
        <f>(1-VLOOKUP($A26+Y$4-1,'Projection Scale G2 - M'!$A$25:$B$150,2,FALSE))^Assumptions!$F$6*'Base Rate'!Y26*IF(Assumptions!$F$8="No Adjustment",1,IF(Assumptions!$F$8="Married",'Marital Status'!CJ25,IF(Assumptions!$F$8="Single",'Marital Status'!DQ25,"ERROR")))*IF(Assumptions!$F$10="No Adjustment",1,IF(Assumptions!$F$10="Preferred",'Pref-Std'!CJ25,IF(Assumptions!$F$10="Standard",'Pref-Std'!DQ25,"ERROR")))*IF(Assumptions!$F$12="No Adjustment",1,VLOOKUP($A26+Y$4-1,'Valuation Margin'!$A$5:$C$13,3))</f>
        <v>15.944836001590886</v>
      </c>
      <c r="Z26" s="46">
        <f>(1-VLOOKUP($A26+Z$4-1,'Projection Scale G2 - M'!$A$25:$B$150,2,FALSE))^Assumptions!$F$6*'Base Rate'!Z26*IF(Assumptions!$F$8="No Adjustment",1,IF(Assumptions!$F$8="Married",'Marital Status'!CK25,IF(Assumptions!$F$8="Single",'Marital Status'!DR25,"ERROR")))*IF(Assumptions!$F$10="No Adjustment",1,IF(Assumptions!$F$10="Preferred",'Pref-Std'!CK25,IF(Assumptions!$F$10="Standard",'Pref-Std'!DR25,"ERROR")))*IF(Assumptions!$F$12="No Adjustment",1,VLOOKUP($A26+Z$4-1,'Valuation Margin'!$A$5:$C$13,3))</f>
        <v>18.207596357749214</v>
      </c>
      <c r="AA26" s="45">
        <f>(1-VLOOKUP($A26+AA$4-1,'Projection Scale G2 - M'!$A$25:$B$150,2,FALSE))^Assumptions!$F$6*'Base Rate'!AA26*IF(Assumptions!$F$8="No Adjustment",1,IF(Assumptions!$F$8="Married",'Marital Status'!CL25,IF(Assumptions!$F$8="Single",'Marital Status'!DS25,"ERROR")))*IF(Assumptions!$F$10="No Adjustment",1,IF(Assumptions!$F$10="Preferred",'Pref-Std'!CL25,IF(Assumptions!$F$10="Standard",'Pref-Std'!DS25,"ERROR")))*IF(Assumptions!$F$12="No Adjustment",1,VLOOKUP($A26+AA$4-1,'Valuation Margin'!$A$5:$C$13,3))</f>
        <v>20.730721478595477</v>
      </c>
      <c r="AB26" s="45">
        <f>(1-VLOOKUP($A26+AB$4-1,'Projection Scale G2 - M'!$A$25:$B$150,2,FALSE))^Assumptions!$F$6*'Base Rate'!AB26*IF(Assumptions!$F$8="No Adjustment",1,IF(Assumptions!$F$8="Married",'Marital Status'!CM25,IF(Assumptions!$F$8="Single",'Marital Status'!DT25,"ERROR")))*IF(Assumptions!$F$10="No Adjustment",1,IF(Assumptions!$F$10="Preferred",'Pref-Std'!CM25,IF(Assumptions!$F$10="Standard",'Pref-Std'!DT25,"ERROR")))*IF(Assumptions!$F$12="No Adjustment",1,VLOOKUP($A26+AB$4-1,'Valuation Margin'!$A$5:$C$13,3))</f>
        <v>23.043274581798052</v>
      </c>
      <c r="AC26" s="45">
        <f>(1-VLOOKUP($A26+AC$4-1,'Projection Scale G2 - M'!$A$25:$B$150,2,FALSE))^Assumptions!$F$6*'Base Rate'!AC26*IF(Assumptions!$F$8="No Adjustment",1,IF(Assumptions!$F$8="Married",'Marital Status'!CN25,IF(Assumptions!$F$8="Single",'Marital Status'!DU25,"ERROR")))*IF(Assumptions!$F$10="No Adjustment",1,IF(Assumptions!$F$10="Preferred",'Pref-Std'!CN25,IF(Assumptions!$F$10="Standard",'Pref-Std'!DU25,"ERROR")))*IF(Assumptions!$F$12="No Adjustment",1,VLOOKUP($A26+AC$4-1,'Valuation Margin'!$A$5:$C$13,3))</f>
        <v>25.50336231879357</v>
      </c>
      <c r="AD26" s="45">
        <f>(1-VLOOKUP($A26+AD$4-1,'Projection Scale G2 - M'!$A$25:$B$150,2,FALSE))^Assumptions!$F$6*'Base Rate'!AD26*IF(Assumptions!$F$8="No Adjustment",1,IF(Assumptions!$F$8="Married",'Marital Status'!CO25,IF(Assumptions!$F$8="Single",'Marital Status'!DV25,"ERROR")))*IF(Assumptions!$F$10="No Adjustment",1,IF(Assumptions!$F$10="Preferred",'Pref-Std'!CO25,IF(Assumptions!$F$10="Standard",'Pref-Std'!DV25,"ERROR")))*IF(Assumptions!$F$12="No Adjustment",1,VLOOKUP($A26+AD$4-1,'Valuation Margin'!$A$5:$C$13,3))</f>
        <v>28.159074605733139</v>
      </c>
      <c r="AE26" s="46">
        <f>(1-VLOOKUP($A26+AE$4-1,'Projection Scale G2 - M'!$A$25:$B$150,2,FALSE))^Assumptions!$F$6*'Base Rate'!AE26*IF(Assumptions!$F$8="No Adjustment",1,IF(Assumptions!$F$8="Married",'Marital Status'!CP25,IF(Assumptions!$F$8="Single",'Marital Status'!DW25,"ERROR")))*IF(Assumptions!$F$10="No Adjustment",1,IF(Assumptions!$F$10="Preferred",'Pref-Std'!CP25,IF(Assumptions!$F$10="Standard",'Pref-Std'!DW25,"ERROR")))*IF(Assumptions!$F$12="No Adjustment",1,VLOOKUP($A26+AE$4-1,'Valuation Margin'!$A$5:$C$13,3))</f>
        <v>31.062035663346723</v>
      </c>
      <c r="AF26" s="46">
        <f>(1-VLOOKUP($AG26,'Projection Scale G2 - M'!$A$25:$B$150,2,FALSE))^Assumptions!$F$6*'Base Rate'!AF26*IF(Assumptions!$F$8="No Adjustment",1,IF(Assumptions!$F$8="Married",'Marital Status'!CQ25,IF(Assumptions!$F$8="Single",'Marital Status'!DX25,"ERROR")))*IF(Assumptions!$F$10="No Adjustment",1,IF(Assumptions!$F$10="Preferred",'Pref-Std'!CQ25,IF(Assumptions!$F$10="Standard",'Pref-Std'!DX25,"ERROR")))*IF(Assumptions!$F$12="No Adjustment",1,VLOOKUP($AG26,'Valuation Margin'!$A$5:$C$13,3))</f>
        <v>34.635514383799759</v>
      </c>
      <c r="AG26" s="6">
        <f t="shared" si="3"/>
        <v>81</v>
      </c>
      <c r="AI26" s="58">
        <v>2.8351000000000001E-2</v>
      </c>
      <c r="AJ26" s="59">
        <f t="shared" si="4"/>
        <v>1.2216681733907009</v>
      </c>
      <c r="AL26" s="6">
        <f t="shared" si="5"/>
        <v>51</v>
      </c>
      <c r="AM26" s="44">
        <f>(1-VLOOKUP($AL26+AM$4-1,'Projection Scale G2 - F'!$A$25:$B$150,2,FALSE))^Assumptions!$F$6*'Base Rate'!AL26*IF(Assumptions!$F$8="No Adjustment",1,IF(Assumptions!$F$8="Married",'Marital Status'!BM25,IF(Assumptions!$F$8="Single",'Marital Status'!CT25,"ERROR")))*IF(Assumptions!$F$10="No Adjustment",1,IF(Assumptions!$F$10="Preferred",'Pref-Std'!BM25,IF(Assumptions!$F$10="Standard",'Pref-Std'!CT25,"ERROR")))*IF(Assumptions!$F$12="No Adjustment",1,VLOOKUP($AL26+AM$4-1,'Valuation Margin'!$A$5:$D$13,4))</f>
        <v>0.30739827351115362</v>
      </c>
      <c r="AN26" s="45">
        <f>(1-VLOOKUP($AL26+AN$4-1,'Projection Scale G2 - F'!$A$25:$B$150,2,FALSE))^Assumptions!$F$6*'Base Rate'!AM26*IF(Assumptions!$F$8="No Adjustment",1,IF(Assumptions!$F$8="Married",'Marital Status'!BN25,IF(Assumptions!$F$8="Single",'Marital Status'!CU25,"ERROR")))*IF(Assumptions!$F$10="No Adjustment",1,IF(Assumptions!$F$10="Preferred",'Pref-Std'!BN25,IF(Assumptions!$F$10="Standard",'Pref-Std'!CU25,"ERROR")))*IF(Assumptions!$F$12="No Adjustment",1,VLOOKUP($AL26+AN$4-1,'Valuation Margin'!$A$5:$D$13,4))</f>
        <v>0.44002487228225201</v>
      </c>
      <c r="AO26" s="45">
        <f>(1-VLOOKUP($AL26+AO$4-1,'Projection Scale G2 - F'!$A$25:$B$150,2,FALSE))^Assumptions!$F$6*'Base Rate'!AN26*IF(Assumptions!$F$8="No Adjustment",1,IF(Assumptions!$F$8="Married",'Marital Status'!BO25,IF(Assumptions!$F$8="Single",'Marital Status'!CV25,"ERROR")))*IF(Assumptions!$F$10="No Adjustment",1,IF(Assumptions!$F$10="Preferred",'Pref-Std'!BO25,IF(Assumptions!$F$10="Standard",'Pref-Std'!CV25,"ERROR")))*IF(Assumptions!$F$12="No Adjustment",1,VLOOKUP($AL26+AO$4-1,'Valuation Margin'!$A$5:$D$13,4))</f>
        <v>0.55689569484602364</v>
      </c>
      <c r="AP26" s="45">
        <f>(1-VLOOKUP($AL26+AP$4-1,'Projection Scale G2 - F'!$A$25:$B$150,2,FALSE))^Assumptions!$F$6*'Base Rate'!AO26*IF(Assumptions!$F$8="No Adjustment",1,IF(Assumptions!$F$8="Married",'Marital Status'!BP25,IF(Assumptions!$F$8="Single",'Marital Status'!CW25,"ERROR")))*IF(Assumptions!$F$10="No Adjustment",1,IF(Assumptions!$F$10="Preferred",'Pref-Std'!BP25,IF(Assumptions!$F$10="Standard",'Pref-Std'!CW25,"ERROR")))*IF(Assumptions!$F$12="No Adjustment",1,VLOOKUP($AL26+AP$4-1,'Valuation Margin'!$A$5:$D$13,4))</f>
        <v>0.66417658660771206</v>
      </c>
      <c r="AQ26" s="46">
        <f>(1-VLOOKUP($AL26+AQ$4-1,'Projection Scale G2 - F'!$A$25:$B$150,2,FALSE))^Assumptions!$F$6*'Base Rate'!AP26*IF(Assumptions!$F$8="No Adjustment",1,IF(Assumptions!$F$8="Married",'Marital Status'!BQ25,IF(Assumptions!$F$8="Single",'Marital Status'!CX25,"ERROR")))*IF(Assumptions!$F$10="No Adjustment",1,IF(Assumptions!$F$10="Preferred",'Pref-Std'!BQ25,IF(Assumptions!$F$10="Standard",'Pref-Std'!CX25,"ERROR")))*IF(Assumptions!$F$12="No Adjustment",1,VLOOKUP($AL26+AQ$4-1,'Valuation Margin'!$A$5:$D$13,4))</f>
        <v>0.75986488344365111</v>
      </c>
      <c r="AR26" s="45">
        <f>(1-VLOOKUP($AL26+AR$4-1,'Projection Scale G2 - F'!$A$25:$B$150,2,FALSE))^Assumptions!$F$6*'Base Rate'!AQ26*IF(Assumptions!$F$8="No Adjustment",1,IF(Assumptions!$F$8="Married",'Marital Status'!BR25,IF(Assumptions!$F$8="Single",'Marital Status'!CY25,"ERROR")))*IF(Assumptions!$F$10="No Adjustment",1,IF(Assumptions!$F$10="Preferred",'Pref-Std'!BR25,IF(Assumptions!$F$10="Standard",'Pref-Std'!CY25,"ERROR")))*IF(Assumptions!$F$12="No Adjustment",1,VLOOKUP($AL26+AR$4-1,'Valuation Margin'!$A$5:$D$13,4))</f>
        <v>0.87750698276211081</v>
      </c>
      <c r="AS26" s="45">
        <f>(1-VLOOKUP($AL26+AS$4-1,'Projection Scale G2 - F'!$A$25:$B$150,2,FALSE))^Assumptions!$F$6*'Base Rate'!AR26*IF(Assumptions!$F$8="No Adjustment",1,IF(Assumptions!$F$8="Married",'Marital Status'!BS25,IF(Assumptions!$F$8="Single",'Marital Status'!CZ25,"ERROR")))*IF(Assumptions!$F$10="No Adjustment",1,IF(Assumptions!$F$10="Preferred",'Pref-Std'!BS25,IF(Assumptions!$F$10="Standard",'Pref-Std'!CZ25,"ERROR")))*IF(Assumptions!$F$12="No Adjustment",1,VLOOKUP($AL26+AS$4-1,'Valuation Margin'!$A$5:$D$13,4))</f>
        <v>1.0055670239674925</v>
      </c>
      <c r="AT26" s="45">
        <f>(1-VLOOKUP($AL26+AT$4-1,'Projection Scale G2 - F'!$A$25:$B$150,2,FALSE))^Assumptions!$F$6*'Base Rate'!AS26*IF(Assumptions!$F$8="No Adjustment",1,IF(Assumptions!$F$8="Married",'Marital Status'!BT25,IF(Assumptions!$F$8="Single",'Marital Status'!DA25,"ERROR")))*IF(Assumptions!$F$10="No Adjustment",1,IF(Assumptions!$F$10="Preferred",'Pref-Std'!BT25,IF(Assumptions!$F$10="Standard",'Pref-Std'!DA25,"ERROR")))*IF(Assumptions!$F$12="No Adjustment",1,VLOOKUP($AL26+AT$4-1,'Valuation Margin'!$A$5:$D$13,4))</f>
        <v>1.1593103977709605</v>
      </c>
      <c r="AU26" s="45">
        <f>(1-VLOOKUP($AL26+AU$4-1,'Projection Scale G2 - F'!$A$25:$B$150,2,FALSE))^Assumptions!$F$6*'Base Rate'!AT26*IF(Assumptions!$F$8="No Adjustment",1,IF(Assumptions!$F$8="Married",'Marital Status'!BU25,IF(Assumptions!$F$8="Single",'Marital Status'!DB25,"ERROR")))*IF(Assumptions!$F$10="No Adjustment",1,IF(Assumptions!$F$10="Preferred",'Pref-Std'!BU25,IF(Assumptions!$F$10="Standard",'Pref-Std'!DB25,"ERROR")))*IF(Assumptions!$F$12="No Adjustment",1,VLOOKUP($AL26+AU$4-1,'Valuation Margin'!$A$5:$D$13,4))</f>
        <v>1.3227881254187439</v>
      </c>
      <c r="AV26" s="46">
        <f>(1-VLOOKUP($AL26+AV$4-1,'Projection Scale G2 - F'!$A$25:$B$150,2,FALSE))^Assumptions!$F$6*'Base Rate'!AU26*IF(Assumptions!$F$8="No Adjustment",1,IF(Assumptions!$F$8="Married",'Marital Status'!BV25,IF(Assumptions!$F$8="Single",'Marital Status'!DC25,"ERROR")))*IF(Assumptions!$F$10="No Adjustment",1,IF(Assumptions!$F$10="Preferred",'Pref-Std'!BV25,IF(Assumptions!$F$10="Standard",'Pref-Std'!DC25,"ERROR")))*IF(Assumptions!$F$12="No Adjustment",1,VLOOKUP($AL26+AV$4-1,'Valuation Margin'!$A$5:$D$13,4))</f>
        <v>1.5209128695455416</v>
      </c>
      <c r="AW26" s="45">
        <f>(1-VLOOKUP($AL26+AW$4-1,'Projection Scale G2 - F'!$A$25:$B$150,2,FALSE))^Assumptions!$F$6*'Base Rate'!AV26*IF(Assumptions!$F$8="No Adjustment",1,IF(Assumptions!$F$8="Married",'Marital Status'!BW25,IF(Assumptions!$F$8="Single",'Marital Status'!DD25,"ERROR")))*IF(Assumptions!$F$10="No Adjustment",1,IF(Assumptions!$F$10="Preferred",'Pref-Std'!BW25,IF(Assumptions!$F$10="Standard",'Pref-Std'!DD25,"ERROR")))*IF(Assumptions!$F$12="No Adjustment",1,VLOOKUP($AL26+AW$4-1,'Valuation Margin'!$A$5:$D$13,4))</f>
        <v>1.7525080681836034</v>
      </c>
      <c r="AX26" s="45">
        <f>(1-VLOOKUP($AL26+AX$4-1,'Projection Scale G2 - F'!$A$25:$B$150,2,FALSE))^Assumptions!$F$6*'Base Rate'!AW26*IF(Assumptions!$F$8="No Adjustment",1,IF(Assumptions!$F$8="Married",'Marital Status'!BX25,IF(Assumptions!$F$8="Single",'Marital Status'!DE25,"ERROR")))*IF(Assumptions!$F$10="No Adjustment",1,IF(Assumptions!$F$10="Preferred",'Pref-Std'!BX25,IF(Assumptions!$F$10="Standard",'Pref-Std'!DE25,"ERROR")))*IF(Assumptions!$F$12="No Adjustment",1,VLOOKUP($AL26+AX$4-1,'Valuation Margin'!$A$5:$D$13,4))</f>
        <v>2.0042777466187371</v>
      </c>
      <c r="AY26" s="45">
        <f>(1-VLOOKUP($AL26+AY$4-1,'Projection Scale G2 - F'!$A$25:$B$150,2,FALSE))^Assumptions!$F$6*'Base Rate'!AX26*IF(Assumptions!$F$8="No Adjustment",1,IF(Assumptions!$F$8="Married",'Marital Status'!BY25,IF(Assumptions!$F$8="Single",'Marital Status'!DF25,"ERROR")))*IF(Assumptions!$F$10="No Adjustment",1,IF(Assumptions!$F$10="Preferred",'Pref-Std'!BY25,IF(Assumptions!$F$10="Standard",'Pref-Std'!DF25,"ERROR")))*IF(Assumptions!$F$12="No Adjustment",1,VLOOKUP($AL26+AY$4-1,'Valuation Margin'!$A$5:$D$13,4))</f>
        <v>2.2932365162605874</v>
      </c>
      <c r="AZ26" s="45">
        <f>(1-VLOOKUP($AL26+AZ$4-1,'Projection Scale G2 - F'!$A$25:$B$150,2,FALSE))^Assumptions!$F$6*'Base Rate'!AY26*IF(Assumptions!$F$8="No Adjustment",1,IF(Assumptions!$F$8="Married",'Marital Status'!BZ25,IF(Assumptions!$F$8="Single",'Marital Status'!DG25,"ERROR")))*IF(Assumptions!$F$10="No Adjustment",1,IF(Assumptions!$F$10="Preferred",'Pref-Std'!BZ25,IF(Assumptions!$F$10="Standard",'Pref-Std'!DG25,"ERROR")))*IF(Assumptions!$F$12="No Adjustment",1,VLOOKUP($AL26+AZ$4-1,'Valuation Margin'!$A$5:$D$13,4))</f>
        <v>2.6159458371155231</v>
      </c>
      <c r="BA26" s="46">
        <f>(1-VLOOKUP($AL26+BA$4-1,'Projection Scale G2 - F'!$A$25:$B$150,2,FALSE))^Assumptions!$F$6*'Base Rate'!AZ26*IF(Assumptions!$F$8="No Adjustment",1,IF(Assumptions!$F$8="Married",'Marital Status'!CA25,IF(Assumptions!$F$8="Single",'Marital Status'!DH25,"ERROR")))*IF(Assumptions!$F$10="No Adjustment",1,IF(Assumptions!$F$10="Preferred",'Pref-Std'!CA25,IF(Assumptions!$F$10="Standard",'Pref-Std'!DH25,"ERROR")))*IF(Assumptions!$F$12="No Adjustment",1,VLOOKUP($AL26+BA$4-1,'Valuation Margin'!$A$5:$D$13,4))</f>
        <v>2.9855538702769722</v>
      </c>
      <c r="BB26" s="45">
        <f>(1-VLOOKUP($AL26+BB$4-1,'Projection Scale G2 - F'!$A$25:$B$150,2,FALSE))^Assumptions!$F$6*'Base Rate'!BA26*IF(Assumptions!$F$8="No Adjustment",1,IF(Assumptions!$F$8="Married",'Marital Status'!CB25,IF(Assumptions!$F$8="Single",'Marital Status'!DI25,"ERROR")))*IF(Assumptions!$F$10="No Adjustment",1,IF(Assumptions!$F$10="Preferred",'Pref-Std'!CB25,IF(Assumptions!$F$10="Standard",'Pref-Std'!DI25,"ERROR")))*IF(Assumptions!$F$12="No Adjustment",1,VLOOKUP($AL26+BB$4-1,'Valuation Margin'!$A$5:$D$13,4))</f>
        <v>3.3925402113877308</v>
      </c>
      <c r="BC26" s="45">
        <f>(1-VLOOKUP($AL26+BC$4-1,'Projection Scale G2 - F'!$A$25:$B$150,2,FALSE))^Assumptions!$F$6*'Base Rate'!BB26*IF(Assumptions!$F$8="No Adjustment",1,IF(Assumptions!$F$8="Married",'Marital Status'!CC25,IF(Assumptions!$F$8="Single",'Marital Status'!DJ25,"ERROR")))*IF(Assumptions!$F$10="No Adjustment",1,IF(Assumptions!$F$10="Preferred",'Pref-Std'!CC25,IF(Assumptions!$F$10="Standard",'Pref-Std'!DJ25,"ERROR")))*IF(Assumptions!$F$12="No Adjustment",1,VLOOKUP($AL26+BC$4-1,'Valuation Margin'!$A$5:$D$13,4))</f>
        <v>3.9467566884103942</v>
      </c>
      <c r="BD26" s="45">
        <f>(1-VLOOKUP($AL26+BD$4-1,'Projection Scale G2 - F'!$A$25:$B$150,2,FALSE))^Assumptions!$F$6*'Base Rate'!BC26*IF(Assumptions!$F$8="No Adjustment",1,IF(Assumptions!$F$8="Married",'Marital Status'!CD25,IF(Assumptions!$F$8="Single",'Marital Status'!DK25,"ERROR")))*IF(Assumptions!$F$10="No Adjustment",1,IF(Assumptions!$F$10="Preferred",'Pref-Std'!CD25,IF(Assumptions!$F$10="Standard",'Pref-Std'!DK25,"ERROR")))*IF(Assumptions!$F$12="No Adjustment",1,VLOOKUP($AL26+BD$4-1,'Valuation Margin'!$A$5:$D$13,4))</f>
        <v>4.5664820361770753</v>
      </c>
      <c r="BE26" s="45">
        <f>(1-VLOOKUP($AL26+BE$4-1,'Projection Scale G2 - F'!$A$25:$B$150,2,FALSE))^Assumptions!$F$6*'Base Rate'!BD26*IF(Assumptions!$F$8="No Adjustment",1,IF(Assumptions!$F$8="Married",'Marital Status'!CE25,IF(Assumptions!$F$8="Single",'Marital Status'!DL25,"ERROR")))*IF(Assumptions!$F$10="No Adjustment",1,IF(Assumptions!$F$10="Preferred",'Pref-Std'!CE25,IF(Assumptions!$F$10="Standard",'Pref-Std'!DL25,"ERROR")))*IF(Assumptions!$F$12="No Adjustment",1,VLOOKUP($AL26+BE$4-1,'Valuation Margin'!$A$5:$D$13,4))</f>
        <v>5.2698596213924143</v>
      </c>
      <c r="BF26" s="46">
        <f>(1-VLOOKUP($AL26+BF$4-1,'Projection Scale G2 - F'!$A$25:$B$150,2,FALSE))^Assumptions!$F$6*'Base Rate'!BE26*IF(Assumptions!$F$8="No Adjustment",1,IF(Assumptions!$F$8="Married",'Marital Status'!CF25,IF(Assumptions!$F$8="Single",'Marital Status'!DM25,"ERROR")))*IF(Assumptions!$F$10="No Adjustment",1,IF(Assumptions!$F$10="Preferred",'Pref-Std'!CF25,IF(Assumptions!$F$10="Standard",'Pref-Std'!DM25,"ERROR")))*IF(Assumptions!$F$12="No Adjustment",1,VLOOKUP($AL26+BF$4-1,'Valuation Margin'!$A$5:$D$13,4))</f>
        <v>6.0921267412178848</v>
      </c>
      <c r="BG26" s="45">
        <f>(1-VLOOKUP($AL26+BG$4-1,'Projection Scale G2 - F'!$A$25:$B$150,2,FALSE))^Assumptions!$F$6*'Base Rate'!BF26*IF(Assumptions!$F$8="No Adjustment",1,IF(Assumptions!$F$8="Married",'Marital Status'!CG25,IF(Assumptions!$F$8="Single",'Marital Status'!DN25,"ERROR")))*IF(Assumptions!$F$10="No Adjustment",1,IF(Assumptions!$F$10="Preferred",'Pref-Std'!CG25,IF(Assumptions!$F$10="Standard",'Pref-Std'!DN25,"ERROR")))*IF(Assumptions!$F$12="No Adjustment",1,VLOOKUP($AL26+BG$4-1,'Valuation Margin'!$A$5:$D$13,4))</f>
        <v>7.0511018098857265</v>
      </c>
      <c r="BH26" s="45">
        <f>(1-VLOOKUP($AL26+BH$4-1,'Projection Scale G2 - F'!$A$25:$B$150,2,FALSE))^Assumptions!$F$6*'Base Rate'!BG26*IF(Assumptions!$F$8="No Adjustment",1,IF(Assumptions!$F$8="Married",'Marital Status'!CH25,IF(Assumptions!$F$8="Single",'Marital Status'!DO25,"ERROR")))*IF(Assumptions!$F$10="No Adjustment",1,IF(Assumptions!$F$10="Preferred",'Pref-Std'!CH25,IF(Assumptions!$F$10="Standard",'Pref-Std'!DO25,"ERROR")))*IF(Assumptions!$F$12="No Adjustment",1,VLOOKUP($AL26+BH$4-1,'Valuation Margin'!$A$5:$D$13,4))</f>
        <v>7.9899361490040377</v>
      </c>
      <c r="BI26" s="45">
        <f>(1-VLOOKUP($AL26+BI$4-1,'Projection Scale G2 - F'!$A$25:$B$150,2,FALSE))^Assumptions!$F$6*'Base Rate'!BH26*IF(Assumptions!$F$8="No Adjustment",1,IF(Assumptions!$F$8="Married",'Marital Status'!CI25,IF(Assumptions!$F$8="Single",'Marital Status'!DP25,"ERROR")))*IF(Assumptions!$F$10="No Adjustment",1,IF(Assumptions!$F$10="Preferred",'Pref-Std'!CI25,IF(Assumptions!$F$10="Standard",'Pref-Std'!DP25,"ERROR")))*IF(Assumptions!$F$12="No Adjustment",1,VLOOKUP($AL26+BI$4-1,'Valuation Margin'!$A$5:$D$13,4))</f>
        <v>9.0498132268467408</v>
      </c>
      <c r="BJ26" s="45">
        <f>(1-VLOOKUP($AL26+BJ$4-1,'Projection Scale G2 - F'!$A$25:$B$150,2,FALSE))^Assumptions!$F$6*'Base Rate'!BI26*IF(Assumptions!$F$8="No Adjustment",1,IF(Assumptions!$F$8="Married",'Marital Status'!CJ25,IF(Assumptions!$F$8="Single",'Marital Status'!DQ25,"ERROR")))*IF(Assumptions!$F$10="No Adjustment",1,IF(Assumptions!$F$10="Preferred",'Pref-Std'!CJ25,IF(Assumptions!$F$10="Standard",'Pref-Std'!DQ25,"ERROR")))*IF(Assumptions!$F$12="No Adjustment",1,VLOOKUP($AL26+BJ$4-1,'Valuation Margin'!$A$5:$D$13,4))</f>
        <v>10.264109983989513</v>
      </c>
      <c r="BK26" s="46">
        <f>(1-VLOOKUP($AL26+BK$4-1,'Projection Scale G2 - F'!$A$25:$B$150,2,FALSE))^Assumptions!$F$6*'Base Rate'!BJ26*IF(Assumptions!$F$8="No Adjustment",1,IF(Assumptions!$F$8="Married",'Marital Status'!CK25,IF(Assumptions!$F$8="Single",'Marital Status'!DR25,"ERROR")))*IF(Assumptions!$F$10="No Adjustment",1,IF(Assumptions!$F$10="Preferred",'Pref-Std'!CK25,IF(Assumptions!$F$10="Standard",'Pref-Std'!DR25,"ERROR")))*IF(Assumptions!$F$12="No Adjustment",1,VLOOKUP($AL26+BK$4-1,'Valuation Margin'!$A$5:$D$13,4))</f>
        <v>11.642812602804138</v>
      </c>
      <c r="BL26" s="45">
        <f>(1-VLOOKUP($AL26+BL$4-1,'Projection Scale G2 - F'!$A$25:$B$150,2,FALSE))^Assumptions!$F$6*'Base Rate'!BK26*IF(Assumptions!$F$8="No Adjustment",1,IF(Assumptions!$F$8="Married",'Marital Status'!CL25,IF(Assumptions!$F$8="Single",'Marital Status'!DS25,"ERROR")))*IF(Assumptions!$F$10="No Adjustment",1,IF(Assumptions!$F$10="Preferred",'Pref-Std'!CL25,IF(Assumptions!$F$10="Standard",'Pref-Std'!DS25,"ERROR")))*IF(Assumptions!$F$12="No Adjustment",1,VLOOKUP($AL26+BL$4-1,'Valuation Margin'!$A$5:$D$13,4))</f>
        <v>13.20325712571867</v>
      </c>
      <c r="BM26" s="45">
        <f>(1-VLOOKUP($AL26+BM$4-1,'Projection Scale G2 - F'!$A$25:$B$150,2,FALSE))^Assumptions!$F$6*'Base Rate'!BL26*IF(Assumptions!$F$8="No Adjustment",1,IF(Assumptions!$F$8="Married",'Marital Status'!CM25,IF(Assumptions!$F$8="Single",'Marital Status'!DT25,"ERROR")))*IF(Assumptions!$F$10="No Adjustment",1,IF(Assumptions!$F$10="Preferred",'Pref-Std'!CM25,IF(Assumptions!$F$10="Standard",'Pref-Std'!DT25,"ERROR")))*IF(Assumptions!$F$12="No Adjustment",1,VLOOKUP($AL26+BM$4-1,'Valuation Margin'!$A$5:$D$13,4))</f>
        <v>14.668770849208293</v>
      </c>
      <c r="BN26" s="45">
        <f>(1-VLOOKUP($AL26+BN$4-1,'Projection Scale G2 - F'!$A$25:$B$150,2,FALSE))^Assumptions!$F$6*'Base Rate'!BM26*IF(Assumptions!$F$8="No Adjustment",1,IF(Assumptions!$F$8="Married",'Marital Status'!CN25,IF(Assumptions!$F$8="Single",'Marital Status'!DU25,"ERROR")))*IF(Assumptions!$F$10="No Adjustment",1,IF(Assumptions!$F$10="Preferred",'Pref-Std'!CN25,IF(Assumptions!$F$10="Standard",'Pref-Std'!DU25,"ERROR")))*IF(Assumptions!$F$12="No Adjustment",1,VLOOKUP($AL26+BN$4-1,'Valuation Margin'!$A$5:$D$13,4))</f>
        <v>16.275841078565048</v>
      </c>
      <c r="BO26" s="45">
        <f>(1-VLOOKUP($AL26+BO$4-1,'Projection Scale G2 - F'!$A$25:$B$150,2,FALSE))^Assumptions!$F$6*'Base Rate'!BN26*IF(Assumptions!$F$8="No Adjustment",1,IF(Assumptions!$F$8="Married",'Marital Status'!CO25,IF(Assumptions!$F$8="Single",'Marital Status'!DV25,"ERROR")))*IF(Assumptions!$F$10="No Adjustment",1,IF(Assumptions!$F$10="Preferred",'Pref-Std'!CO25,IF(Assumptions!$F$10="Standard",'Pref-Std'!DV25,"ERROR")))*IF(Assumptions!$F$12="No Adjustment",1,VLOOKUP($AL26+BO$4-1,'Valuation Margin'!$A$5:$D$13,4))</f>
        <v>18.069962438898482</v>
      </c>
      <c r="BP26" s="46">
        <f>(1-VLOOKUP($AL26+BP$4-1,'Projection Scale G2 - F'!$A$25:$B$150,2,FALSE))^Assumptions!$F$6*'Base Rate'!BO26*IF(Assumptions!$F$8="No Adjustment",1,IF(Assumptions!$F$8="Married",'Marital Status'!CP25,IF(Assumptions!$F$8="Single",'Marital Status'!DW25,"ERROR")))*IF(Assumptions!$F$10="No Adjustment",1,IF(Assumptions!$F$10="Preferred",'Pref-Std'!CP25,IF(Assumptions!$F$10="Standard",'Pref-Std'!DW25,"ERROR")))*IF(Assumptions!$F$12="No Adjustment",1,VLOOKUP($AL26+BP$4-1,'Valuation Margin'!$A$5:$D$13,4))</f>
        <v>20.053564568571655</v>
      </c>
      <c r="BQ26" s="46">
        <f>(1-VLOOKUP($BR26,'Projection Scale G2 - F'!$A$25:$B$150,2,FALSE))^Assumptions!$F$6*'Base Rate'!BP26*IF(Assumptions!$F$8="No Adjustment",1,IF(Assumptions!$F$8="Married",'Marital Status'!CQ25,IF(Assumptions!$F$8="Single",'Marital Status'!DX25,"ERROR")))*IF(Assumptions!$F$10="No Adjustment",1,IF(Assumptions!$F$10="Preferred",'Pref-Std'!CQ25,IF(Assumptions!$F$10="Standard",'Pref-Std'!DX25,"ERROR")))*IF(Assumptions!$F$12="No Adjustment",1,VLOOKUP($BR26,'Valuation Margin'!$A$5:$D$13,4))</f>
        <v>22.475968827188648</v>
      </c>
      <c r="BR26" s="6">
        <f t="shared" si="6"/>
        <v>81</v>
      </c>
      <c r="BT26" s="58">
        <v>3.7532999999999997E-2</v>
      </c>
      <c r="BU26" s="59">
        <f t="shared" si="7"/>
        <v>0.59883219639220553</v>
      </c>
      <c r="BV26" s="59">
        <f t="shared" si="8"/>
        <v>0.78256880960676156</v>
      </c>
      <c r="BW26" s="57">
        <f t="shared" si="9"/>
        <v>0.29499999999999993</v>
      </c>
    </row>
    <row r="27" spans="1:75" x14ac:dyDescent="0.3">
      <c r="A27" s="6">
        <f t="shared" si="2"/>
        <v>52</v>
      </c>
      <c r="B27" s="44">
        <f>(1-VLOOKUP($A27+B$4-1,'Projection Scale G2 - M'!$A$25:$B$150,2,FALSE))^Assumptions!$F$6*'Base Rate'!B27*IF(Assumptions!$F$8="No Adjustment",1,IF(Assumptions!$F$8="Married",'Marital Status'!BM26,IF(Assumptions!$F$8="Single",'Marital Status'!CT26,"ERROR")))*IF(Assumptions!$F$10="No Adjustment",1,IF(Assumptions!$F$10="Preferred",'Pref-Std'!BM26,IF(Assumptions!$F$10="Standard",'Pref-Std'!CT26,"ERROR")))*IF(Assumptions!$F$12="No Adjustment",1,VLOOKUP($A27+B$4-1,'Valuation Margin'!$A$5:$C$13,3))</f>
        <v>0.47359775994083381</v>
      </c>
      <c r="C27" s="45">
        <f>(1-VLOOKUP($A27+C$4-1,'Projection Scale G2 - M'!$A$25:$B$150,2,FALSE))^Assumptions!$F$6*'Base Rate'!C27*IF(Assumptions!$F$8="No Adjustment",1,IF(Assumptions!$F$8="Married",'Marital Status'!BN26,IF(Assumptions!$F$8="Single",'Marital Status'!CU26,"ERROR")))*IF(Assumptions!$F$10="No Adjustment",1,IF(Assumptions!$F$10="Preferred",'Pref-Std'!BN26,IF(Assumptions!$F$10="Standard",'Pref-Std'!CU26,"ERROR")))*IF(Assumptions!$F$12="No Adjustment",1,VLOOKUP($A27+C$4-1,'Valuation Margin'!$A$5:$C$13,3))</f>
        <v>0.67939615251319263</v>
      </c>
      <c r="D27" s="45">
        <f>(1-VLOOKUP($A27+D$4-1,'Projection Scale G2 - M'!$A$25:$B$150,2,FALSE))^Assumptions!$F$6*'Base Rate'!D27*IF(Assumptions!$F$8="No Adjustment",1,IF(Assumptions!$F$8="Married",'Marital Status'!BO26,IF(Assumptions!$F$8="Single",'Marital Status'!CV26,"ERROR")))*IF(Assumptions!$F$10="No Adjustment",1,IF(Assumptions!$F$10="Preferred",'Pref-Std'!BO26,IF(Assumptions!$F$10="Standard",'Pref-Std'!CV26,"ERROR")))*IF(Assumptions!$F$12="No Adjustment",1,VLOOKUP($A27+D$4-1,'Valuation Margin'!$A$5:$C$13,3))</f>
        <v>0.87610694936387989</v>
      </c>
      <c r="E27" s="45">
        <f>(1-VLOOKUP($A27+E$4-1,'Projection Scale G2 - M'!$A$25:$B$150,2,FALSE))^Assumptions!$F$6*'Base Rate'!E27*IF(Assumptions!$F$8="No Adjustment",1,IF(Assumptions!$F$8="Married",'Marital Status'!BP26,IF(Assumptions!$F$8="Single",'Marital Status'!CW26,"ERROR")))*IF(Assumptions!$F$10="No Adjustment",1,IF(Assumptions!$F$10="Preferred",'Pref-Std'!BP26,IF(Assumptions!$F$10="Standard",'Pref-Std'!CW26,"ERROR")))*IF(Assumptions!$F$12="No Adjustment",1,VLOOKUP($A27+E$4-1,'Valuation Margin'!$A$5:$C$13,3))</f>
        <v>1.0674367342062088</v>
      </c>
      <c r="F27" s="46">
        <f>(1-VLOOKUP($A27+F$4-1,'Projection Scale G2 - M'!$A$25:$B$150,2,FALSE))^Assumptions!$F$6*'Base Rate'!F27*IF(Assumptions!$F$8="No Adjustment",1,IF(Assumptions!$F$8="Married",'Marital Status'!BQ26,IF(Assumptions!$F$8="Single",'Marital Status'!CX26,"ERROR")))*IF(Assumptions!$F$10="No Adjustment",1,IF(Assumptions!$F$10="Preferred",'Pref-Std'!BQ26,IF(Assumptions!$F$10="Standard",'Pref-Std'!CX26,"ERROR")))*IF(Assumptions!$F$12="No Adjustment",1,VLOOKUP($A27+F$4-1,'Valuation Margin'!$A$5:$C$13,3))</f>
        <v>1.282492585104102</v>
      </c>
      <c r="G27" s="45">
        <f>(1-VLOOKUP($A27+G$4-1,'Projection Scale G2 - M'!$A$25:$B$150,2,FALSE))^Assumptions!$F$6*'Base Rate'!G27*IF(Assumptions!$F$8="No Adjustment",1,IF(Assumptions!$F$8="Married",'Marital Status'!BR26,IF(Assumptions!$F$8="Single",'Marital Status'!CY26,"ERROR")))*IF(Assumptions!$F$10="No Adjustment",1,IF(Assumptions!$F$10="Preferred",'Pref-Std'!BR26,IF(Assumptions!$F$10="Standard",'Pref-Std'!CY26,"ERROR")))*IF(Assumptions!$F$12="No Adjustment",1,VLOOKUP($A27+G$4-1,'Valuation Margin'!$A$5:$C$13,3))</f>
        <v>1.4949550893892061</v>
      </c>
      <c r="H27" s="45">
        <f>(1-VLOOKUP($A27+H$4-1,'Projection Scale G2 - M'!$A$25:$B$150,2,FALSE))^Assumptions!$F$6*'Base Rate'!H27*IF(Assumptions!$F$8="No Adjustment",1,IF(Assumptions!$F$8="Married",'Marital Status'!BS26,IF(Assumptions!$F$8="Single",'Marital Status'!CZ26,"ERROR")))*IF(Assumptions!$F$10="No Adjustment",1,IF(Assumptions!$F$10="Preferred",'Pref-Std'!BS26,IF(Assumptions!$F$10="Standard",'Pref-Std'!CZ26,"ERROR")))*IF(Assumptions!$F$12="No Adjustment",1,VLOOKUP($A27+H$4-1,'Valuation Margin'!$A$5:$C$13,3))</f>
        <v>1.7419381721220581</v>
      </c>
      <c r="I27" s="45">
        <f>(1-VLOOKUP($A27+I$4-1,'Projection Scale G2 - M'!$A$25:$B$150,2,FALSE))^Assumptions!$F$6*'Base Rate'!I27*IF(Assumptions!$F$8="No Adjustment",1,IF(Assumptions!$F$8="Married",'Marital Status'!BT26,IF(Assumptions!$F$8="Single",'Marital Status'!DA26,"ERROR")))*IF(Assumptions!$F$10="No Adjustment",1,IF(Assumptions!$F$10="Preferred",'Pref-Std'!BT26,IF(Assumptions!$F$10="Standard",'Pref-Std'!DA26,"ERROR")))*IF(Assumptions!$F$12="No Adjustment",1,VLOOKUP($A27+I$4-1,'Valuation Margin'!$A$5:$C$13,3))</f>
        <v>1.9890475255814146</v>
      </c>
      <c r="J27" s="45">
        <f>(1-VLOOKUP($A27+J$4-1,'Projection Scale G2 - M'!$A$25:$B$150,2,FALSE))^Assumptions!$F$6*'Base Rate'!J27*IF(Assumptions!$F$8="No Adjustment",1,IF(Assumptions!$F$8="Married",'Marital Status'!BU26,IF(Assumptions!$F$8="Single",'Marital Status'!DB26,"ERROR")))*IF(Assumptions!$F$10="No Adjustment",1,IF(Assumptions!$F$10="Preferred",'Pref-Std'!BU26,IF(Assumptions!$F$10="Standard",'Pref-Std'!DB26,"ERROR")))*IF(Assumptions!$F$12="No Adjustment",1,VLOOKUP($A27+J$4-1,'Valuation Margin'!$A$5:$C$13,3))</f>
        <v>2.288784322116951</v>
      </c>
      <c r="K27" s="46">
        <f>(1-VLOOKUP($A27+K$4-1,'Projection Scale G2 - M'!$A$25:$B$150,2,FALSE))^Assumptions!$F$6*'Base Rate'!K27*IF(Assumptions!$F$8="No Adjustment",1,IF(Assumptions!$F$8="Married",'Marital Status'!BV26,IF(Assumptions!$F$8="Single",'Marital Status'!DC26,"ERROR")))*IF(Assumptions!$F$10="No Adjustment",1,IF(Assumptions!$F$10="Preferred",'Pref-Std'!BV26,IF(Assumptions!$F$10="Standard",'Pref-Std'!DC26,"ERROR")))*IF(Assumptions!$F$12="No Adjustment",1,VLOOKUP($A27+K$4-1,'Valuation Margin'!$A$5:$C$13,3))</f>
        <v>2.6147002085036104</v>
      </c>
      <c r="L27" s="45">
        <f>(1-VLOOKUP($A27+L$4-1,'Projection Scale G2 - M'!$A$25:$B$150,2,FALSE))^Assumptions!$F$6*'Base Rate'!L27*IF(Assumptions!$F$8="No Adjustment",1,IF(Assumptions!$F$8="Married",'Marital Status'!BW26,IF(Assumptions!$F$8="Single",'Marital Status'!DD26,"ERROR")))*IF(Assumptions!$F$10="No Adjustment",1,IF(Assumptions!$F$10="Preferred",'Pref-Std'!BW26,IF(Assumptions!$F$10="Standard",'Pref-Std'!DD26,"ERROR")))*IF(Assumptions!$F$12="No Adjustment",1,VLOOKUP($A27+L$4-1,'Valuation Margin'!$A$5:$C$13,3))</f>
        <v>2.9628922185832862</v>
      </c>
      <c r="M27" s="45">
        <f>(1-VLOOKUP($A27+M$4-1,'Projection Scale G2 - M'!$A$25:$B$150,2,FALSE))^Assumptions!$F$6*'Base Rate'!M27*IF(Assumptions!$F$8="No Adjustment",1,IF(Assumptions!$F$8="Married",'Marital Status'!BX26,IF(Assumptions!$F$8="Single",'Marital Status'!DE26,"ERROR")))*IF(Assumptions!$F$10="No Adjustment",1,IF(Assumptions!$F$10="Preferred",'Pref-Std'!BX26,IF(Assumptions!$F$10="Standard",'Pref-Std'!DE26,"ERROR")))*IF(Assumptions!$F$12="No Adjustment",1,VLOOKUP($A27+M$4-1,'Valuation Margin'!$A$5:$C$13,3))</f>
        <v>3.3391523153724689</v>
      </c>
      <c r="N27" s="45">
        <f>(1-VLOOKUP($A27+N$4-1,'Projection Scale G2 - M'!$A$25:$B$150,2,FALSE))^Assumptions!$F$6*'Base Rate'!N27*IF(Assumptions!$F$8="No Adjustment",1,IF(Assumptions!$F$8="Married",'Marital Status'!BY26,IF(Assumptions!$F$8="Single",'Marital Status'!DF26,"ERROR")))*IF(Assumptions!$F$10="No Adjustment",1,IF(Assumptions!$F$10="Preferred",'Pref-Std'!BY26,IF(Assumptions!$F$10="Standard",'Pref-Std'!DF26,"ERROR")))*IF(Assumptions!$F$12="No Adjustment",1,VLOOKUP($A27+N$4-1,'Valuation Margin'!$A$5:$C$13,3))</f>
        <v>3.7499377660252811</v>
      </c>
      <c r="O27" s="45">
        <f>(1-VLOOKUP($A27+O$4-1,'Projection Scale G2 - M'!$A$25:$B$150,2,FALSE))^Assumptions!$F$6*'Base Rate'!O27*IF(Assumptions!$F$8="No Adjustment",1,IF(Assumptions!$F$8="Married",'Marital Status'!BZ26,IF(Assumptions!$F$8="Single",'Marital Status'!DG26,"ERROR")))*IF(Assumptions!$F$10="No Adjustment",1,IF(Assumptions!$F$10="Preferred",'Pref-Std'!BZ26,IF(Assumptions!$F$10="Standard",'Pref-Std'!DG26,"ERROR")))*IF(Assumptions!$F$12="No Adjustment",1,VLOOKUP($A27+O$4-1,'Valuation Margin'!$A$5:$C$13,3))</f>
        <v>4.2247739951413879</v>
      </c>
      <c r="P27" s="46">
        <f>(1-VLOOKUP($A27+P$4-1,'Projection Scale G2 - M'!$A$25:$B$150,2,FALSE))^Assumptions!$F$6*'Base Rate'!P27*IF(Assumptions!$F$8="No Adjustment",1,IF(Assumptions!$F$8="Married",'Marital Status'!CA26,IF(Assumptions!$F$8="Single",'Marital Status'!DH26,"ERROR")))*IF(Assumptions!$F$10="No Adjustment",1,IF(Assumptions!$F$10="Preferred",'Pref-Std'!CA26,IF(Assumptions!$F$10="Standard",'Pref-Std'!DH26,"ERROR")))*IF(Assumptions!$F$12="No Adjustment",1,VLOOKUP($A27+P$4-1,'Valuation Margin'!$A$5:$C$13,3))</f>
        <v>4.773182750561296</v>
      </c>
      <c r="Q27" s="45">
        <f>(1-VLOOKUP($A27+Q$4-1,'Projection Scale G2 - M'!$A$25:$B$150,2,FALSE))^Assumptions!$F$6*'Base Rate'!Q27*IF(Assumptions!$F$8="No Adjustment",1,IF(Assumptions!$F$8="Married",'Marital Status'!CB26,IF(Assumptions!$F$8="Single",'Marital Status'!DI26,"ERROR")))*IF(Assumptions!$F$10="No Adjustment",1,IF(Assumptions!$F$10="Preferred",'Pref-Std'!CB26,IF(Assumptions!$F$10="Standard",'Pref-Std'!DI26,"ERROR")))*IF(Assumptions!$F$12="No Adjustment",1,VLOOKUP($A27+Q$4-1,'Valuation Margin'!$A$5:$C$13,3))</f>
        <v>5.4109663114485276</v>
      </c>
      <c r="R27" s="45">
        <f>(1-VLOOKUP($A27+R$4-1,'Projection Scale G2 - M'!$A$25:$B$150,2,FALSE))^Assumptions!$F$6*'Base Rate'!R27*IF(Assumptions!$F$8="No Adjustment",1,IF(Assumptions!$F$8="Married",'Marital Status'!CC26,IF(Assumptions!$F$8="Single",'Marital Status'!DJ26,"ERROR")))*IF(Assumptions!$F$10="No Adjustment",1,IF(Assumptions!$F$10="Preferred",'Pref-Std'!CC26,IF(Assumptions!$F$10="Standard",'Pref-Std'!DJ26,"ERROR")))*IF(Assumptions!$F$12="No Adjustment",1,VLOOKUP($A27+R$4-1,'Valuation Margin'!$A$5:$C$13,3))</f>
        <v>6.3149625713809208</v>
      </c>
      <c r="S27" s="45">
        <f>(1-VLOOKUP($A27+S$4-1,'Projection Scale G2 - M'!$A$25:$B$150,2,FALSE))^Assumptions!$F$6*'Base Rate'!S27*IF(Assumptions!$F$8="No Adjustment",1,IF(Assumptions!$F$8="Married",'Marital Status'!CD26,IF(Assumptions!$F$8="Single",'Marital Status'!DK26,"ERROR")))*IF(Assumptions!$F$10="No Adjustment",1,IF(Assumptions!$F$10="Preferred",'Pref-Std'!CD26,IF(Assumptions!$F$10="Standard",'Pref-Std'!DK26,"ERROR")))*IF(Assumptions!$F$12="No Adjustment",1,VLOOKUP($A27+S$4-1,'Valuation Margin'!$A$5:$C$13,3))</f>
        <v>7.3931887587179794</v>
      </c>
      <c r="T27" s="45">
        <f>(1-VLOOKUP($A27+T$4-1,'Projection Scale G2 - M'!$A$25:$B$150,2,FALSE))^Assumptions!$F$6*'Base Rate'!T27*IF(Assumptions!$F$8="No Adjustment",1,IF(Assumptions!$F$8="Married",'Marital Status'!CE26,IF(Assumptions!$F$8="Single",'Marital Status'!DL26,"ERROR")))*IF(Assumptions!$F$10="No Adjustment",1,IF(Assumptions!$F$10="Preferred",'Pref-Std'!CE26,IF(Assumptions!$F$10="Standard",'Pref-Std'!DL26,"ERROR")))*IF(Assumptions!$F$12="No Adjustment",1,VLOOKUP($A27+T$4-1,'Valuation Margin'!$A$5:$C$13,3))</f>
        <v>8.6619558763491895</v>
      </c>
      <c r="U27" s="46">
        <f>(1-VLOOKUP($A27+U$4-1,'Projection Scale G2 - M'!$A$25:$B$150,2,FALSE))^Assumptions!$F$6*'Base Rate'!U27*IF(Assumptions!$F$8="No Adjustment",1,IF(Assumptions!$F$8="Married",'Marital Status'!CF26,IF(Assumptions!$F$8="Single",'Marital Status'!DM26,"ERROR")))*IF(Assumptions!$F$10="No Adjustment",1,IF(Assumptions!$F$10="Preferred",'Pref-Std'!CF26,IF(Assumptions!$F$10="Standard",'Pref-Std'!DM26,"ERROR")))*IF(Assumptions!$F$12="No Adjustment",1,VLOOKUP($A27+U$4-1,'Valuation Margin'!$A$5:$C$13,3))</f>
        <v>10.159264094325618</v>
      </c>
      <c r="V27" s="45">
        <f>(1-VLOOKUP($A27+V$4-1,'Projection Scale G2 - M'!$A$25:$B$150,2,FALSE))^Assumptions!$F$6*'Base Rate'!V27*IF(Assumptions!$F$8="No Adjustment",1,IF(Assumptions!$F$8="Married",'Marital Status'!CG26,IF(Assumptions!$F$8="Single",'Marital Status'!DN26,"ERROR")))*IF(Assumptions!$F$10="No Adjustment",1,IF(Assumptions!$F$10="Preferred",'Pref-Std'!CG26,IF(Assumptions!$F$10="Standard",'Pref-Std'!DN26,"ERROR")))*IF(Assumptions!$F$12="No Adjustment",1,VLOOKUP($A27+V$4-1,'Valuation Margin'!$A$5:$C$13,3))</f>
        <v>11.919617215733833</v>
      </c>
      <c r="W27" s="45">
        <f>(1-VLOOKUP($A27+W$4-1,'Projection Scale G2 - M'!$A$25:$B$150,2,FALSE))^Assumptions!$F$6*'Base Rate'!W27*IF(Assumptions!$F$8="No Adjustment",1,IF(Assumptions!$F$8="Married",'Marital Status'!CH26,IF(Assumptions!$F$8="Single",'Marital Status'!DO26,"ERROR")))*IF(Assumptions!$F$10="No Adjustment",1,IF(Assumptions!$F$10="Preferred",'Pref-Std'!CH26,IF(Assumptions!$F$10="Standard",'Pref-Std'!DO26,"ERROR")))*IF(Assumptions!$F$12="No Adjustment",1,VLOOKUP($A27+W$4-1,'Valuation Margin'!$A$5:$C$13,3))</f>
        <v>13.671167633663194</v>
      </c>
      <c r="X27" s="45">
        <f>(1-VLOOKUP($A27+X$4-1,'Projection Scale G2 - M'!$A$25:$B$150,2,FALSE))^Assumptions!$F$6*'Base Rate'!X27*IF(Assumptions!$F$8="No Adjustment",1,IF(Assumptions!$F$8="Married",'Marital Status'!CI26,IF(Assumptions!$F$8="Single",'Marital Status'!DP26,"ERROR")))*IF(Assumptions!$F$10="No Adjustment",1,IF(Assumptions!$F$10="Preferred",'Pref-Std'!CI26,IF(Assumptions!$F$10="Standard",'Pref-Std'!DP26,"ERROR")))*IF(Assumptions!$F$12="No Adjustment",1,VLOOKUP($A27+X$4-1,'Valuation Margin'!$A$5:$C$13,3))</f>
        <v>15.667076070676043</v>
      </c>
      <c r="Y27" s="45">
        <f>(1-VLOOKUP($A27+Y$4-1,'Projection Scale G2 - M'!$A$25:$B$150,2,FALSE))^Assumptions!$F$6*'Base Rate'!Y27*IF(Assumptions!$F$8="No Adjustment",1,IF(Assumptions!$F$8="Married",'Marital Status'!CJ26,IF(Assumptions!$F$8="Single",'Marital Status'!DQ26,"ERROR")))*IF(Assumptions!$F$10="No Adjustment",1,IF(Assumptions!$F$10="Preferred",'Pref-Std'!CJ26,IF(Assumptions!$F$10="Standard",'Pref-Std'!DQ26,"ERROR")))*IF(Assumptions!$F$12="No Adjustment",1,VLOOKUP($A27+Y$4-1,'Valuation Margin'!$A$5:$C$13,3))</f>
        <v>17.925946529555667</v>
      </c>
      <c r="Z27" s="46">
        <f>(1-VLOOKUP($A27+Z$4-1,'Projection Scale G2 - M'!$A$25:$B$150,2,FALSE))^Assumptions!$F$6*'Base Rate'!Z27*IF(Assumptions!$F$8="No Adjustment",1,IF(Assumptions!$F$8="Married",'Marital Status'!CK26,IF(Assumptions!$F$8="Single",'Marital Status'!DR26,"ERROR")))*IF(Assumptions!$F$10="No Adjustment",1,IF(Assumptions!$F$10="Preferred",'Pref-Std'!CK26,IF(Assumptions!$F$10="Standard",'Pref-Std'!DR26,"ERROR")))*IF(Assumptions!$F$12="No Adjustment",1,VLOOKUP($A27+Z$4-1,'Valuation Margin'!$A$5:$C$13,3))</f>
        <v>20.449347908803428</v>
      </c>
      <c r="AA27" s="45">
        <f>(1-VLOOKUP($A27+AA$4-1,'Projection Scale G2 - M'!$A$25:$B$150,2,FALSE))^Assumptions!$F$6*'Base Rate'!AA27*IF(Assumptions!$F$8="No Adjustment",1,IF(Assumptions!$F$8="Married",'Marital Status'!CL26,IF(Assumptions!$F$8="Single",'Marital Status'!DS26,"ERROR")))*IF(Assumptions!$F$10="No Adjustment",1,IF(Assumptions!$F$10="Preferred",'Pref-Std'!CL26,IF(Assumptions!$F$10="Standard",'Pref-Std'!DS26,"ERROR")))*IF(Assumptions!$F$12="No Adjustment",1,VLOOKUP($A27+AA$4-1,'Valuation Margin'!$A$5:$C$13,3))</f>
        <v>23.228617520722114</v>
      </c>
      <c r="AB27" s="45">
        <f>(1-VLOOKUP($A27+AB$4-1,'Projection Scale G2 - M'!$A$25:$B$150,2,FALSE))^Assumptions!$F$6*'Base Rate'!AB27*IF(Assumptions!$F$8="No Adjustment",1,IF(Assumptions!$F$8="Married",'Marital Status'!CM26,IF(Assumptions!$F$8="Single",'Marital Status'!DT26,"ERROR")))*IF(Assumptions!$F$10="No Adjustment",1,IF(Assumptions!$F$10="Preferred",'Pref-Std'!CM26,IF(Assumptions!$F$10="Standard",'Pref-Std'!DT26,"ERROR")))*IF(Assumptions!$F$12="No Adjustment",1,VLOOKUP($A27+AB$4-1,'Valuation Margin'!$A$5:$C$13,3))</f>
        <v>25.745773245421795</v>
      </c>
      <c r="AC27" s="45">
        <f>(1-VLOOKUP($A27+AC$4-1,'Projection Scale G2 - M'!$A$25:$B$150,2,FALSE))^Assumptions!$F$6*'Base Rate'!AC27*IF(Assumptions!$F$8="No Adjustment",1,IF(Assumptions!$F$8="Married",'Marital Status'!CN26,IF(Assumptions!$F$8="Single",'Marital Status'!DU26,"ERROR")))*IF(Assumptions!$F$10="No Adjustment",1,IF(Assumptions!$F$10="Preferred",'Pref-Std'!CN26,IF(Assumptions!$F$10="Standard",'Pref-Std'!DU26,"ERROR")))*IF(Assumptions!$F$12="No Adjustment",1,VLOOKUP($A27+AC$4-1,'Valuation Margin'!$A$5:$C$13,3))</f>
        <v>28.467455754290299</v>
      </c>
      <c r="AD27" s="45">
        <f>(1-VLOOKUP($A27+AD$4-1,'Projection Scale G2 - M'!$A$25:$B$150,2,FALSE))^Assumptions!$F$6*'Base Rate'!AD27*IF(Assumptions!$F$8="No Adjustment",1,IF(Assumptions!$F$8="Married",'Marital Status'!CO26,IF(Assumptions!$F$8="Single",'Marital Status'!DV26,"ERROR")))*IF(Assumptions!$F$10="No Adjustment",1,IF(Assumptions!$F$10="Preferred",'Pref-Std'!CO26,IF(Assumptions!$F$10="Standard",'Pref-Std'!DV26,"ERROR")))*IF(Assumptions!$F$12="No Adjustment",1,VLOOKUP($A27+AD$4-1,'Valuation Margin'!$A$5:$C$13,3))</f>
        <v>31.446877086573455</v>
      </c>
      <c r="AE27" s="46">
        <f>(1-VLOOKUP($A27+AE$4-1,'Projection Scale G2 - M'!$A$25:$B$150,2,FALSE))^Assumptions!$F$6*'Base Rate'!AE27*IF(Assumptions!$F$8="No Adjustment",1,IF(Assumptions!$F$8="Married",'Marital Status'!CP26,IF(Assumptions!$F$8="Single",'Marital Status'!DW26,"ERROR")))*IF(Assumptions!$F$10="No Adjustment",1,IF(Assumptions!$F$10="Preferred",'Pref-Std'!CP26,IF(Assumptions!$F$10="Standard",'Pref-Std'!DW26,"ERROR")))*IF(Assumptions!$F$12="No Adjustment",1,VLOOKUP($A27+AE$4-1,'Valuation Margin'!$A$5:$C$13,3))</f>
        <v>35.114388798467417</v>
      </c>
      <c r="AF27" s="46">
        <f>(1-VLOOKUP($AG27,'Projection Scale G2 - M'!$A$25:$B$150,2,FALSE))^Assumptions!$F$6*'Base Rate'!AF27*IF(Assumptions!$F$8="No Adjustment",1,IF(Assumptions!$F$8="Married",'Marital Status'!CQ26,IF(Assumptions!$F$8="Single",'Marital Status'!DX26,"ERROR")))*IF(Assumptions!$F$10="No Adjustment",1,IF(Assumptions!$F$10="Preferred",'Pref-Std'!CQ26,IF(Assumptions!$F$10="Standard",'Pref-Std'!DX26,"ERROR")))*IF(Assumptions!$F$12="No Adjustment",1,VLOOKUP($AG27,'Valuation Margin'!$A$5:$C$13,3))</f>
        <v>39.193389583051427</v>
      </c>
      <c r="AG27" s="6">
        <f t="shared" si="3"/>
        <v>82</v>
      </c>
      <c r="AI27" s="58">
        <v>3.2509999999999997E-2</v>
      </c>
      <c r="AJ27" s="59">
        <f t="shared" si="4"/>
        <v>1.2055795011704531</v>
      </c>
      <c r="AL27" s="6">
        <f t="shared" si="5"/>
        <v>52</v>
      </c>
      <c r="AM27" s="44">
        <f>(1-VLOOKUP($AL27+AM$4-1,'Projection Scale G2 - F'!$A$25:$B$150,2,FALSE))^Assumptions!$F$6*'Base Rate'!AL27*IF(Assumptions!$F$8="No Adjustment",1,IF(Assumptions!$F$8="Married",'Marital Status'!BM26,IF(Assumptions!$F$8="Single",'Marital Status'!CT26,"ERROR")))*IF(Assumptions!$F$10="No Adjustment",1,IF(Assumptions!$F$10="Preferred",'Pref-Std'!BM26,IF(Assumptions!$F$10="Standard",'Pref-Std'!CT26,"ERROR")))*IF(Assumptions!$F$12="No Adjustment",1,VLOOKUP($AL27+AM$4-1,'Valuation Margin'!$A$5:$D$13,4))</f>
        <v>0.32679993029127646</v>
      </c>
      <c r="AN27" s="45">
        <f>(1-VLOOKUP($AL27+AN$4-1,'Projection Scale G2 - F'!$A$25:$B$150,2,FALSE))^Assumptions!$F$6*'Base Rate'!AM27*IF(Assumptions!$F$8="No Adjustment",1,IF(Assumptions!$F$8="Married",'Marital Status'!BN26,IF(Assumptions!$F$8="Single",'Marital Status'!CU26,"ERROR")))*IF(Assumptions!$F$10="No Adjustment",1,IF(Assumptions!$F$10="Preferred",'Pref-Std'!BN26,IF(Assumptions!$F$10="Standard",'Pref-Std'!CU26,"ERROR")))*IF(Assumptions!$F$12="No Adjustment",1,VLOOKUP($AL27+AN$4-1,'Valuation Margin'!$A$5:$D$13,4))</f>
        <v>0.46816120531042626</v>
      </c>
      <c r="AO27" s="45">
        <f>(1-VLOOKUP($AL27+AO$4-1,'Projection Scale G2 - F'!$A$25:$B$150,2,FALSE))^Assumptions!$F$6*'Base Rate'!AN27*IF(Assumptions!$F$8="No Adjustment",1,IF(Assumptions!$F$8="Married",'Marital Status'!BO26,IF(Assumptions!$F$8="Single",'Marital Status'!CV26,"ERROR")))*IF(Assumptions!$F$10="No Adjustment",1,IF(Assumptions!$F$10="Preferred",'Pref-Std'!BO26,IF(Assumptions!$F$10="Standard",'Pref-Std'!CV26,"ERROR")))*IF(Assumptions!$F$12="No Adjustment",1,VLOOKUP($AL27+AO$4-1,'Valuation Margin'!$A$5:$D$13,4))</f>
        <v>0.58736259881459618</v>
      </c>
      <c r="AP27" s="45">
        <f>(1-VLOOKUP($AL27+AP$4-1,'Projection Scale G2 - F'!$A$25:$B$150,2,FALSE))^Assumptions!$F$6*'Base Rate'!AO27*IF(Assumptions!$F$8="No Adjustment",1,IF(Assumptions!$F$8="Married",'Marital Status'!BP26,IF(Assumptions!$F$8="Single",'Marital Status'!CW26,"ERROR")))*IF(Assumptions!$F$10="No Adjustment",1,IF(Assumptions!$F$10="Preferred",'Pref-Std'!BP26,IF(Assumptions!$F$10="Standard",'Pref-Std'!CW26,"ERROR")))*IF(Assumptions!$F$12="No Adjustment",1,VLOOKUP($AL27+AP$4-1,'Valuation Margin'!$A$5:$D$13,4))</f>
        <v>0.69087101984981536</v>
      </c>
      <c r="AQ27" s="46">
        <f>(1-VLOOKUP($AL27+AQ$4-1,'Projection Scale G2 - F'!$A$25:$B$150,2,FALSE))^Assumptions!$F$6*'Base Rate'!AP27*IF(Assumptions!$F$8="No Adjustment",1,IF(Assumptions!$F$8="Married",'Marital Status'!BQ26,IF(Assumptions!$F$8="Single",'Marital Status'!CX26,"ERROR")))*IF(Assumptions!$F$10="No Adjustment",1,IF(Assumptions!$F$10="Preferred",'Pref-Std'!BQ26,IF(Assumptions!$F$10="Standard",'Pref-Std'!CX26,"ERROR")))*IF(Assumptions!$F$12="No Adjustment",1,VLOOKUP($AL27+AQ$4-1,'Valuation Margin'!$A$5:$D$13,4))</f>
        <v>0.81192211970952388</v>
      </c>
      <c r="AR27" s="45">
        <f>(1-VLOOKUP($AL27+AR$4-1,'Projection Scale G2 - F'!$A$25:$B$150,2,FALSE))^Assumptions!$F$6*'Base Rate'!AQ27*IF(Assumptions!$F$8="No Adjustment",1,IF(Assumptions!$F$8="Married",'Marital Status'!BR26,IF(Assumptions!$F$8="Single",'Marital Status'!CY26,"ERROR")))*IF(Assumptions!$F$10="No Adjustment",1,IF(Assumptions!$F$10="Preferred",'Pref-Std'!BR26,IF(Assumptions!$F$10="Standard",'Pref-Std'!CY26,"ERROR")))*IF(Assumptions!$F$12="No Adjustment",1,VLOOKUP($AL27+AR$4-1,'Valuation Margin'!$A$5:$D$13,4))</f>
        <v>0.94170336621424156</v>
      </c>
      <c r="AS27" s="45">
        <f>(1-VLOOKUP($AL27+AS$4-1,'Projection Scale G2 - F'!$A$25:$B$150,2,FALSE))^Assumptions!$F$6*'Base Rate'!AR27*IF(Assumptions!$F$8="No Adjustment",1,IF(Assumptions!$F$8="Married",'Marital Status'!BS26,IF(Assumptions!$F$8="Single",'Marital Status'!CZ26,"ERROR")))*IF(Assumptions!$F$10="No Adjustment",1,IF(Assumptions!$F$10="Preferred",'Pref-Std'!BS26,IF(Assumptions!$F$10="Standard",'Pref-Std'!CZ26,"ERROR")))*IF(Assumptions!$F$12="No Adjustment",1,VLOOKUP($AL27+AS$4-1,'Valuation Margin'!$A$5:$D$13,4))</f>
        <v>1.0952975824430327</v>
      </c>
      <c r="AT27" s="45">
        <f>(1-VLOOKUP($AL27+AT$4-1,'Projection Scale G2 - F'!$A$25:$B$150,2,FALSE))^Assumptions!$F$6*'Base Rate'!AS27*IF(Assumptions!$F$8="No Adjustment",1,IF(Assumptions!$F$8="Married",'Marital Status'!BT26,IF(Assumptions!$F$8="Single",'Marital Status'!DA26,"ERROR")))*IF(Assumptions!$F$10="No Adjustment",1,IF(Assumptions!$F$10="Preferred",'Pref-Std'!BT26,IF(Assumptions!$F$10="Standard",'Pref-Std'!DA26,"ERROR")))*IF(Assumptions!$F$12="No Adjustment",1,VLOOKUP($AL27+AT$4-1,'Valuation Margin'!$A$5:$D$13,4))</f>
        <v>1.2581810912047666</v>
      </c>
      <c r="AU27" s="45">
        <f>(1-VLOOKUP($AL27+AU$4-1,'Projection Scale G2 - F'!$A$25:$B$150,2,FALSE))^Assumptions!$F$6*'Base Rate'!AT27*IF(Assumptions!$F$8="No Adjustment",1,IF(Assumptions!$F$8="Married",'Marital Status'!BU26,IF(Assumptions!$F$8="Single",'Marital Status'!DB26,"ERROR")))*IF(Assumptions!$F$10="No Adjustment",1,IF(Assumptions!$F$10="Preferred",'Pref-Std'!BU26,IF(Assumptions!$F$10="Standard",'Pref-Std'!DB26,"ERROR")))*IF(Assumptions!$F$12="No Adjustment",1,VLOOKUP($AL27+AU$4-1,'Valuation Margin'!$A$5:$D$13,4))</f>
        <v>1.4543119539076723</v>
      </c>
      <c r="AV27" s="46">
        <f>(1-VLOOKUP($AL27+AV$4-1,'Projection Scale G2 - F'!$A$25:$B$150,2,FALSE))^Assumptions!$F$6*'Base Rate'!AU27*IF(Assumptions!$F$8="No Adjustment",1,IF(Assumptions!$F$8="Married",'Marital Status'!BV26,IF(Assumptions!$F$8="Single",'Marital Status'!DC26,"ERROR")))*IF(Assumptions!$F$10="No Adjustment",1,IF(Assumptions!$F$10="Preferred",'Pref-Std'!BV26,IF(Assumptions!$F$10="Standard",'Pref-Std'!DC26,"ERROR")))*IF(Assumptions!$F$12="No Adjustment",1,VLOOKUP($AL27+AV$4-1,'Valuation Margin'!$A$5:$D$13,4))</f>
        <v>1.6829517589219436</v>
      </c>
      <c r="AW27" s="45">
        <f>(1-VLOOKUP($AL27+AW$4-1,'Projection Scale G2 - F'!$A$25:$B$150,2,FALSE))^Assumptions!$F$6*'Base Rate'!AV27*IF(Assumptions!$F$8="No Adjustment",1,IF(Assumptions!$F$8="Married",'Marital Status'!BW26,IF(Assumptions!$F$8="Single",'Marital Status'!DD26,"ERROR")))*IF(Assumptions!$F$10="No Adjustment",1,IF(Assumptions!$F$10="Preferred",'Pref-Std'!BW26,IF(Assumptions!$F$10="Standard",'Pref-Std'!DD26,"ERROR")))*IF(Assumptions!$F$12="No Adjustment",1,VLOOKUP($AL27+AW$4-1,'Valuation Margin'!$A$5:$D$13,4))</f>
        <v>1.9315317363367037</v>
      </c>
      <c r="AX27" s="45">
        <f>(1-VLOOKUP($AL27+AX$4-1,'Projection Scale G2 - F'!$A$25:$B$150,2,FALSE))^Assumptions!$F$6*'Base Rate'!AW27*IF(Assumptions!$F$8="No Adjustment",1,IF(Assumptions!$F$8="Married",'Marital Status'!BX26,IF(Assumptions!$F$8="Single",'Marital Status'!DE26,"ERROR")))*IF(Assumptions!$F$10="No Adjustment",1,IF(Assumptions!$F$10="Preferred",'Pref-Std'!BX26,IF(Assumptions!$F$10="Standard",'Pref-Std'!DE26,"ERROR")))*IF(Assumptions!$F$12="No Adjustment",1,VLOOKUP($AL27+AX$4-1,'Valuation Margin'!$A$5:$D$13,4))</f>
        <v>2.2165504958793973</v>
      </c>
      <c r="AY27" s="45">
        <f>(1-VLOOKUP($AL27+AY$4-1,'Projection Scale G2 - F'!$A$25:$B$150,2,FALSE))^Assumptions!$F$6*'Base Rate'!AX27*IF(Assumptions!$F$8="No Adjustment",1,IF(Assumptions!$F$8="Married",'Marital Status'!BY26,IF(Assumptions!$F$8="Single",'Marital Status'!DF26,"ERROR")))*IF(Assumptions!$F$10="No Adjustment",1,IF(Assumptions!$F$10="Preferred",'Pref-Std'!BY26,IF(Assumptions!$F$10="Standard",'Pref-Std'!DF26,"ERROR")))*IF(Assumptions!$F$12="No Adjustment",1,VLOOKUP($AL27+AY$4-1,'Valuation Margin'!$A$5:$D$13,4))</f>
        <v>2.5348376304151534</v>
      </c>
      <c r="AZ27" s="45">
        <f>(1-VLOOKUP($AL27+AZ$4-1,'Projection Scale G2 - F'!$A$25:$B$150,2,FALSE))^Assumptions!$F$6*'Base Rate'!AY27*IF(Assumptions!$F$8="No Adjustment",1,IF(Assumptions!$F$8="Married",'Marital Status'!BZ26,IF(Assumptions!$F$8="Single",'Marital Status'!DG26,"ERROR")))*IF(Assumptions!$F$10="No Adjustment",1,IF(Assumptions!$F$10="Preferred",'Pref-Std'!BZ26,IF(Assumptions!$F$10="Standard",'Pref-Std'!DG26,"ERROR")))*IF(Assumptions!$F$12="No Adjustment",1,VLOOKUP($AL27+AZ$4-1,'Valuation Margin'!$A$5:$D$13,4))</f>
        <v>2.8992566191138427</v>
      </c>
      <c r="BA27" s="46">
        <f>(1-VLOOKUP($AL27+BA$4-1,'Projection Scale G2 - F'!$A$25:$B$150,2,FALSE))^Assumptions!$F$6*'Base Rate'!AZ27*IF(Assumptions!$F$8="No Adjustment",1,IF(Assumptions!$F$8="Married",'Marital Status'!CA26,IF(Assumptions!$F$8="Single",'Marital Status'!DH26,"ERROR")))*IF(Assumptions!$F$10="No Adjustment",1,IF(Assumptions!$F$10="Preferred",'Pref-Std'!CA26,IF(Assumptions!$F$10="Standard",'Pref-Std'!DH26,"ERROR")))*IF(Assumptions!$F$12="No Adjustment",1,VLOOKUP($AL27+BA$4-1,'Valuation Margin'!$A$5:$D$13,4))</f>
        <v>3.300687687092664</v>
      </c>
      <c r="BB27" s="45">
        <f>(1-VLOOKUP($AL27+BB$4-1,'Projection Scale G2 - F'!$A$25:$B$150,2,FALSE))^Assumptions!$F$6*'Base Rate'!BA27*IF(Assumptions!$F$8="No Adjustment",1,IF(Assumptions!$F$8="Married",'Marital Status'!CB26,IF(Assumptions!$F$8="Single",'Marital Status'!DI26,"ERROR")))*IF(Assumptions!$F$10="No Adjustment",1,IF(Assumptions!$F$10="Preferred",'Pref-Std'!CB26,IF(Assumptions!$F$10="Standard",'Pref-Std'!DI26,"ERROR")))*IF(Assumptions!$F$12="No Adjustment",1,VLOOKUP($AL27+BB$4-1,'Valuation Margin'!$A$5:$D$13,4))</f>
        <v>3.7524364175622953</v>
      </c>
      <c r="BC27" s="45">
        <f>(1-VLOOKUP($AL27+BC$4-1,'Projection Scale G2 - F'!$A$25:$B$150,2,FALSE))^Assumptions!$F$6*'Base Rate'!BB27*IF(Assumptions!$F$8="No Adjustment",1,IF(Assumptions!$F$8="Married",'Marital Status'!CC26,IF(Assumptions!$F$8="Single",'Marital Status'!DJ26,"ERROR")))*IF(Assumptions!$F$10="No Adjustment",1,IF(Assumptions!$F$10="Preferred",'Pref-Std'!CC26,IF(Assumptions!$F$10="Standard",'Pref-Std'!DJ26,"ERROR")))*IF(Assumptions!$F$12="No Adjustment",1,VLOOKUP($AL27+BC$4-1,'Valuation Margin'!$A$5:$D$13,4))</f>
        <v>4.3505844942675242</v>
      </c>
      <c r="BD27" s="45">
        <f>(1-VLOOKUP($AL27+BD$4-1,'Projection Scale G2 - F'!$A$25:$B$150,2,FALSE))^Assumptions!$F$6*'Base Rate'!BC27*IF(Assumptions!$F$8="No Adjustment",1,IF(Assumptions!$F$8="Married",'Marital Status'!CD26,IF(Assumptions!$F$8="Single",'Marital Status'!DK26,"ERROR")))*IF(Assumptions!$F$10="No Adjustment",1,IF(Assumptions!$F$10="Preferred",'Pref-Std'!CD26,IF(Assumptions!$F$10="Standard",'Pref-Std'!DK26,"ERROR")))*IF(Assumptions!$F$12="No Adjustment",1,VLOOKUP($AL27+BD$4-1,'Valuation Margin'!$A$5:$D$13,4))</f>
        <v>5.0300943901646269</v>
      </c>
      <c r="BE27" s="45">
        <f>(1-VLOOKUP($AL27+BE$4-1,'Projection Scale G2 - F'!$A$25:$B$150,2,FALSE))^Assumptions!$F$6*'Base Rate'!BD27*IF(Assumptions!$F$8="No Adjustment",1,IF(Assumptions!$F$8="Married",'Marital Status'!CE26,IF(Assumptions!$F$8="Single",'Marital Status'!DL26,"ERROR")))*IF(Assumptions!$F$10="No Adjustment",1,IF(Assumptions!$F$10="Preferred",'Pref-Std'!CE26,IF(Assumptions!$F$10="Standard",'Pref-Std'!DL26,"ERROR")))*IF(Assumptions!$F$12="No Adjustment",1,VLOOKUP($AL27+BE$4-1,'Valuation Margin'!$A$5:$D$13,4))</f>
        <v>5.8248829057647153</v>
      </c>
      <c r="BF27" s="46">
        <f>(1-VLOOKUP($AL27+BF$4-1,'Projection Scale G2 - F'!$A$25:$B$150,2,FALSE))^Assumptions!$F$6*'Base Rate'!BE27*IF(Assumptions!$F$8="No Adjustment",1,IF(Assumptions!$F$8="Married",'Marital Status'!CF26,IF(Assumptions!$F$8="Single",'Marital Status'!DM26,"ERROR")))*IF(Assumptions!$F$10="No Adjustment",1,IF(Assumptions!$F$10="Preferred",'Pref-Std'!CF26,IF(Assumptions!$F$10="Standard",'Pref-Std'!DM26,"ERROR")))*IF(Assumptions!$F$12="No Adjustment",1,VLOOKUP($AL27+BF$4-1,'Valuation Margin'!$A$5:$D$13,4))</f>
        <v>6.7523630637561185</v>
      </c>
      <c r="BG27" s="45">
        <f>(1-VLOOKUP($AL27+BG$4-1,'Projection Scale G2 - F'!$A$25:$B$150,2,FALSE))^Assumptions!$F$6*'Base Rate'!BF27*IF(Assumptions!$F$8="No Adjustment",1,IF(Assumptions!$F$8="Married",'Marital Status'!CG26,IF(Assumptions!$F$8="Single",'Marital Status'!DN26,"ERROR")))*IF(Assumptions!$F$10="No Adjustment",1,IF(Assumptions!$F$10="Preferred",'Pref-Std'!CG26,IF(Assumptions!$F$10="Standard",'Pref-Std'!DN26,"ERROR")))*IF(Assumptions!$F$12="No Adjustment",1,VLOOKUP($AL27+BG$4-1,'Valuation Margin'!$A$5:$D$13,4))</f>
        <v>7.8313988209978316</v>
      </c>
      <c r="BH27" s="45">
        <f>(1-VLOOKUP($AL27+BH$4-1,'Projection Scale G2 - F'!$A$25:$B$150,2,FALSE))^Assumptions!$F$6*'Base Rate'!BG27*IF(Assumptions!$F$8="No Adjustment",1,IF(Assumptions!$F$8="Married",'Marital Status'!CH26,IF(Assumptions!$F$8="Single",'Marital Status'!DO26,"ERROR")))*IF(Assumptions!$F$10="No Adjustment",1,IF(Assumptions!$F$10="Preferred",'Pref-Std'!CH26,IF(Assumptions!$F$10="Standard",'Pref-Std'!DO26,"ERROR")))*IF(Assumptions!$F$12="No Adjustment",1,VLOOKUP($AL27+BH$4-1,'Valuation Margin'!$A$5:$D$13,4))</f>
        <v>8.8864402483129297</v>
      </c>
      <c r="BI27" s="45">
        <f>(1-VLOOKUP($AL27+BI$4-1,'Projection Scale G2 - F'!$A$25:$B$150,2,FALSE))^Assumptions!$F$6*'Base Rate'!BH27*IF(Assumptions!$F$8="No Adjustment",1,IF(Assumptions!$F$8="Married",'Marital Status'!CI26,IF(Assumptions!$F$8="Single",'Marital Status'!DP26,"ERROR")))*IF(Assumptions!$F$10="No Adjustment",1,IF(Assumptions!$F$10="Preferred",'Pref-Std'!CI26,IF(Assumptions!$F$10="Standard",'Pref-Std'!DP26,"ERROR")))*IF(Assumptions!$F$12="No Adjustment",1,VLOOKUP($AL27+BI$4-1,'Valuation Margin'!$A$5:$D$13,4))</f>
        <v>10.096483955944143</v>
      </c>
      <c r="BJ27" s="45">
        <f>(1-VLOOKUP($AL27+BJ$4-1,'Projection Scale G2 - F'!$A$25:$B$150,2,FALSE))^Assumptions!$F$6*'Base Rate'!BI27*IF(Assumptions!$F$8="No Adjustment",1,IF(Assumptions!$F$8="Married",'Marital Status'!CJ26,IF(Assumptions!$F$8="Single",'Marital Status'!DQ26,"ERROR")))*IF(Assumptions!$F$10="No Adjustment",1,IF(Assumptions!$F$10="Preferred",'Pref-Std'!CJ26,IF(Assumptions!$F$10="Standard",'Pref-Std'!DQ26,"ERROR")))*IF(Assumptions!$F$12="No Adjustment",1,VLOOKUP($AL27+BJ$4-1,'Valuation Margin'!$A$5:$D$13,4))</f>
        <v>11.472052147846224</v>
      </c>
      <c r="BK27" s="46">
        <f>(1-VLOOKUP($AL27+BK$4-1,'Projection Scale G2 - F'!$A$25:$B$150,2,FALSE))^Assumptions!$F$6*'Base Rate'!BJ27*IF(Assumptions!$F$8="No Adjustment",1,IF(Assumptions!$F$8="Married",'Marital Status'!CK26,IF(Assumptions!$F$8="Single",'Marital Status'!DR26,"ERROR")))*IF(Assumptions!$F$10="No Adjustment",1,IF(Assumptions!$F$10="Preferred",'Pref-Std'!CK26,IF(Assumptions!$F$10="Standard",'Pref-Std'!DR26,"ERROR")))*IF(Assumptions!$F$12="No Adjustment",1,VLOOKUP($AL27+BK$4-1,'Valuation Margin'!$A$5:$D$13,4))</f>
        <v>13.03097528100092</v>
      </c>
      <c r="BL27" s="45">
        <f>(1-VLOOKUP($AL27+BL$4-1,'Projection Scale G2 - F'!$A$25:$B$150,2,FALSE))^Assumptions!$F$6*'Base Rate'!BK27*IF(Assumptions!$F$8="No Adjustment",1,IF(Assumptions!$F$8="Married",'Marital Status'!CL26,IF(Assumptions!$F$8="Single",'Marital Status'!DS26,"ERROR")))*IF(Assumptions!$F$10="No Adjustment",1,IF(Assumptions!$F$10="Preferred",'Pref-Std'!CL26,IF(Assumptions!$F$10="Standard",'Pref-Std'!DS26,"ERROR")))*IF(Assumptions!$F$12="No Adjustment",1,VLOOKUP($AL27+BL$4-1,'Valuation Margin'!$A$5:$D$13,4))</f>
        <v>14.79056581437848</v>
      </c>
      <c r="BM27" s="45">
        <f>(1-VLOOKUP($AL27+BM$4-1,'Projection Scale G2 - F'!$A$25:$B$150,2,FALSE))^Assumptions!$F$6*'Base Rate'!BL27*IF(Assumptions!$F$8="No Adjustment",1,IF(Assumptions!$F$8="Married",'Marital Status'!CM26,IF(Assumptions!$F$8="Single",'Marital Status'!DT26,"ERROR")))*IF(Assumptions!$F$10="No Adjustment",1,IF(Assumptions!$F$10="Preferred",'Pref-Std'!CM26,IF(Assumptions!$F$10="Standard",'Pref-Std'!DT26,"ERROR")))*IF(Assumptions!$F$12="No Adjustment",1,VLOOKUP($AL27+BM$4-1,'Valuation Margin'!$A$5:$D$13,4))</f>
        <v>16.430422235637728</v>
      </c>
      <c r="BN27" s="45">
        <f>(1-VLOOKUP($AL27+BN$4-1,'Projection Scale G2 - F'!$A$25:$B$150,2,FALSE))^Assumptions!$F$6*'Base Rate'!BM27*IF(Assumptions!$F$8="No Adjustment",1,IF(Assumptions!$F$8="Married",'Marital Status'!CN26,IF(Assumptions!$F$8="Single",'Marital Status'!DU26,"ERROR")))*IF(Assumptions!$F$10="No Adjustment",1,IF(Assumptions!$F$10="Preferred",'Pref-Std'!CN26,IF(Assumptions!$F$10="Standard",'Pref-Std'!DU26,"ERROR")))*IF(Assumptions!$F$12="No Adjustment",1,VLOOKUP($AL27+BN$4-1,'Valuation Margin'!$A$5:$D$13,4))</f>
        <v>18.263026809515729</v>
      </c>
      <c r="BO27" s="45">
        <f>(1-VLOOKUP($AL27+BO$4-1,'Projection Scale G2 - F'!$A$25:$B$150,2,FALSE))^Assumptions!$F$6*'Base Rate'!BN27*IF(Assumptions!$F$8="No Adjustment",1,IF(Assumptions!$F$8="Married",'Marital Status'!CO26,IF(Assumptions!$F$8="Single",'Marital Status'!DV26,"ERROR")))*IF(Assumptions!$F$10="No Adjustment",1,IF(Assumptions!$F$10="Preferred",'Pref-Std'!CO26,IF(Assumptions!$F$10="Standard",'Pref-Std'!DV26,"ERROR")))*IF(Assumptions!$F$12="No Adjustment",1,VLOOKUP($AL27+BO$4-1,'Valuation Margin'!$A$5:$D$13,4))</f>
        <v>20.291596440665082</v>
      </c>
      <c r="BP27" s="46">
        <f>(1-VLOOKUP($AL27+BP$4-1,'Projection Scale G2 - F'!$A$25:$B$150,2,FALSE))^Assumptions!$F$6*'Base Rate'!BO27*IF(Assumptions!$F$8="No Adjustment",1,IF(Assumptions!$F$8="Married",'Marital Status'!CP26,IF(Assumptions!$F$8="Single",'Marital Status'!DW26,"ERROR")))*IF(Assumptions!$F$10="No Adjustment",1,IF(Assumptions!$F$10="Preferred",'Pref-Std'!CP26,IF(Assumptions!$F$10="Standard",'Pref-Std'!DW26,"ERROR")))*IF(Assumptions!$F$12="No Adjustment",1,VLOOKUP($AL27+BP$4-1,'Valuation Margin'!$A$5:$D$13,4))</f>
        <v>22.76951986638981</v>
      </c>
      <c r="BQ27" s="46">
        <f>(1-VLOOKUP($BR27,'Projection Scale G2 - F'!$A$25:$B$150,2,FALSE))^Assumptions!$F$6*'Base Rate'!BP27*IF(Assumptions!$F$8="No Adjustment",1,IF(Assumptions!$F$8="Married",'Marital Status'!CQ26,IF(Assumptions!$F$8="Single",'Marital Status'!DX26,"ERROR")))*IF(Assumptions!$F$10="No Adjustment",1,IF(Assumptions!$F$10="Preferred",'Pref-Std'!CQ26,IF(Assumptions!$F$10="Standard",'Pref-Std'!DX26,"ERROR")))*IF(Assumptions!$F$12="No Adjustment",1,VLOOKUP($BR27,'Valuation Margin'!$A$5:$D$13,4))</f>
        <v>25.179074475058808</v>
      </c>
      <c r="BR27" s="6">
        <f t="shared" si="6"/>
        <v>82</v>
      </c>
      <c r="BT27" s="58">
        <v>4.2261E-2</v>
      </c>
      <c r="BU27" s="59">
        <f t="shared" si="7"/>
        <v>0.59579930609921217</v>
      </c>
      <c r="BV27" s="59">
        <f t="shared" si="8"/>
        <v>0.77263556266987199</v>
      </c>
      <c r="BW27" s="57">
        <f t="shared" si="9"/>
        <v>0.28999999999999992</v>
      </c>
    </row>
    <row r="28" spans="1:75" x14ac:dyDescent="0.3">
      <c r="A28" s="6">
        <f t="shared" si="2"/>
        <v>53</v>
      </c>
      <c r="B28" s="44">
        <f>(1-VLOOKUP($A28+B$4-1,'Projection Scale G2 - M'!$A$25:$B$150,2,FALSE))^Assumptions!$F$6*'Base Rate'!B28*IF(Assumptions!$F$8="No Adjustment",1,IF(Assumptions!$F$8="Married",'Marital Status'!BM27,IF(Assumptions!$F$8="Single",'Marital Status'!CT27,"ERROR")))*IF(Assumptions!$F$10="No Adjustment",1,IF(Assumptions!$F$10="Preferred",'Pref-Std'!BM27,IF(Assumptions!$F$10="Standard",'Pref-Std'!CT27,"ERROR")))*IF(Assumptions!$F$12="No Adjustment",1,VLOOKUP($A28+B$4-1,'Valuation Margin'!$A$5:$C$13,3))</f>
        <v>0.49966632073773043</v>
      </c>
      <c r="C28" s="45">
        <f>(1-VLOOKUP($A28+C$4-1,'Projection Scale G2 - M'!$A$25:$B$150,2,FALSE))^Assumptions!$F$6*'Base Rate'!C28*IF(Assumptions!$F$8="No Adjustment",1,IF(Assumptions!$F$8="Married",'Marital Status'!BN27,IF(Assumptions!$F$8="Single",'Marital Status'!CU27,"ERROR")))*IF(Assumptions!$F$10="No Adjustment",1,IF(Assumptions!$F$10="Preferred",'Pref-Std'!BN27,IF(Assumptions!$F$10="Standard",'Pref-Std'!CU27,"ERROR")))*IF(Assumptions!$F$12="No Adjustment",1,VLOOKUP($A28+C$4-1,'Valuation Margin'!$A$5:$C$13,3))</f>
        <v>0.72823331602099206</v>
      </c>
      <c r="D28" s="45">
        <f>(1-VLOOKUP($A28+D$4-1,'Projection Scale G2 - M'!$A$25:$B$150,2,FALSE))^Assumptions!$F$6*'Base Rate'!D28*IF(Assumptions!$F$8="No Adjustment",1,IF(Assumptions!$F$8="Married",'Marital Status'!BO27,IF(Assumptions!$F$8="Single",'Marital Status'!CV27,"ERROR")))*IF(Assumptions!$F$10="No Adjustment",1,IF(Assumptions!$F$10="Preferred",'Pref-Std'!BO27,IF(Assumptions!$F$10="Standard",'Pref-Std'!CV27,"ERROR")))*IF(Assumptions!$F$12="No Adjustment",1,VLOOKUP($A28+D$4-1,'Valuation Margin'!$A$5:$C$13,3))</f>
        <v>0.93366078763009586</v>
      </c>
      <c r="E28" s="45">
        <f>(1-VLOOKUP($A28+E$4-1,'Projection Scale G2 - M'!$A$25:$B$150,2,FALSE))^Assumptions!$F$6*'Base Rate'!E28*IF(Assumptions!$F$8="No Adjustment",1,IF(Assumptions!$F$8="Married",'Marital Status'!BP27,IF(Assumptions!$F$8="Single",'Marital Status'!CW27,"ERROR")))*IF(Assumptions!$F$10="No Adjustment",1,IF(Assumptions!$F$10="Preferred",'Pref-Std'!BP27,IF(Assumptions!$F$10="Standard",'Pref-Std'!CW27,"ERROR")))*IF(Assumptions!$F$12="No Adjustment",1,VLOOKUP($A28+E$4-1,'Valuation Margin'!$A$5:$C$13,3))</f>
        <v>1.1540619139499524</v>
      </c>
      <c r="F28" s="46">
        <f>(1-VLOOKUP($A28+F$4-1,'Projection Scale G2 - M'!$A$25:$B$150,2,FALSE))^Assumptions!$F$6*'Base Rate'!F28*IF(Assumptions!$F$8="No Adjustment",1,IF(Assumptions!$F$8="Married",'Marital Status'!BQ27,IF(Assumptions!$F$8="Single",'Marital Status'!CX27,"ERROR")))*IF(Assumptions!$F$10="No Adjustment",1,IF(Assumptions!$F$10="Preferred",'Pref-Std'!BQ27,IF(Assumptions!$F$10="Standard",'Pref-Std'!CX27,"ERROR")))*IF(Assumptions!$F$12="No Adjustment",1,VLOOKUP($A28+F$4-1,'Valuation Margin'!$A$5:$C$13,3))</f>
        <v>1.3700138035939911</v>
      </c>
      <c r="G28" s="45">
        <f>(1-VLOOKUP($A28+G$4-1,'Projection Scale G2 - M'!$A$25:$B$150,2,FALSE))^Assumptions!$F$6*'Base Rate'!G28*IF(Assumptions!$F$8="No Adjustment",1,IF(Assumptions!$F$8="Married",'Marital Status'!BR27,IF(Assumptions!$F$8="Single",'Marital Status'!CY27,"ERROR")))*IF(Assumptions!$F$10="No Adjustment",1,IF(Assumptions!$F$10="Preferred",'Pref-Std'!BR27,IF(Assumptions!$F$10="Standard",'Pref-Std'!CY27,"ERROR")))*IF(Assumptions!$F$12="No Adjustment",1,VLOOKUP($A28+G$4-1,'Valuation Margin'!$A$5:$C$13,3))</f>
        <v>1.6168994547230624</v>
      </c>
      <c r="H28" s="45">
        <f>(1-VLOOKUP($A28+H$4-1,'Projection Scale G2 - M'!$A$25:$B$150,2,FALSE))^Assumptions!$F$6*'Base Rate'!H28*IF(Assumptions!$F$8="No Adjustment",1,IF(Assumptions!$F$8="Married",'Marital Status'!BS27,IF(Assumptions!$F$8="Single",'Marital Status'!CZ27,"ERROR")))*IF(Assumptions!$F$10="No Adjustment",1,IF(Assumptions!$F$10="Preferred",'Pref-Std'!BS27,IF(Assumptions!$F$10="Standard",'Pref-Std'!CZ27,"ERROR")))*IF(Assumptions!$F$12="No Adjustment",1,VLOOKUP($A28+H$4-1,'Valuation Margin'!$A$5:$C$13,3))</f>
        <v>1.8639026392385711</v>
      </c>
      <c r="I28" s="45">
        <f>(1-VLOOKUP($A28+I$4-1,'Projection Scale G2 - M'!$A$25:$B$150,2,FALSE))^Assumptions!$F$6*'Base Rate'!I28*IF(Assumptions!$F$8="No Adjustment",1,IF(Assumptions!$F$8="Married",'Marital Status'!BT27,IF(Assumptions!$F$8="Single",'Marital Status'!DA27,"ERROR")))*IF(Assumptions!$F$10="No Adjustment",1,IF(Assumptions!$F$10="Preferred",'Pref-Std'!BT27,IF(Assumptions!$F$10="Standard",'Pref-Std'!DA27,"ERROR")))*IF(Assumptions!$F$12="No Adjustment",1,VLOOKUP($A28+I$4-1,'Valuation Margin'!$A$5:$C$13,3))</f>
        <v>2.1606462320389981</v>
      </c>
      <c r="J28" s="45">
        <f>(1-VLOOKUP($A28+J$4-1,'Projection Scale G2 - M'!$A$25:$B$150,2,FALSE))^Assumptions!$F$6*'Base Rate'!J28*IF(Assumptions!$F$8="No Adjustment",1,IF(Assumptions!$F$8="Married",'Marital Status'!BU27,IF(Assumptions!$F$8="Single",'Marital Status'!DB27,"ERROR")))*IF(Assumptions!$F$10="No Adjustment",1,IF(Assumptions!$F$10="Preferred",'Pref-Std'!BU27,IF(Assumptions!$F$10="Standard",'Pref-Std'!DB27,"ERROR")))*IF(Assumptions!$F$12="No Adjustment",1,VLOOKUP($A28+J$4-1,'Valuation Margin'!$A$5:$C$13,3))</f>
        <v>2.4829236324566044</v>
      </c>
      <c r="K28" s="46">
        <f>(1-VLOOKUP($A28+K$4-1,'Projection Scale G2 - M'!$A$25:$B$150,2,FALSE))^Assumptions!$F$6*'Base Rate'!K28*IF(Assumptions!$F$8="No Adjustment",1,IF(Assumptions!$F$8="Married",'Marital Status'!BV27,IF(Assumptions!$F$8="Single",'Marital Status'!DC27,"ERROR")))*IF(Assumptions!$F$10="No Adjustment",1,IF(Assumptions!$F$10="Preferred",'Pref-Std'!BV27,IF(Assumptions!$F$10="Standard",'Pref-Std'!DC27,"ERROR")))*IF(Assumptions!$F$12="No Adjustment",1,VLOOKUP($A28+K$4-1,'Valuation Margin'!$A$5:$C$13,3))</f>
        <v>2.827230735723135</v>
      </c>
      <c r="L28" s="45">
        <f>(1-VLOOKUP($A28+L$4-1,'Projection Scale G2 - M'!$A$25:$B$150,2,FALSE))^Assumptions!$F$6*'Base Rate'!L28*IF(Assumptions!$F$8="No Adjustment",1,IF(Assumptions!$F$8="Married",'Marital Status'!BW27,IF(Assumptions!$F$8="Single",'Marital Status'!DD27,"ERROR")))*IF(Assumptions!$F$10="No Adjustment",1,IF(Assumptions!$F$10="Preferred",'Pref-Std'!BW27,IF(Assumptions!$F$10="Standard",'Pref-Std'!DD27,"ERROR")))*IF(Assumptions!$F$12="No Adjustment",1,VLOOKUP($A28+L$4-1,'Valuation Margin'!$A$5:$C$13,3))</f>
        <v>3.1992206289738498</v>
      </c>
      <c r="M28" s="45">
        <f>(1-VLOOKUP($A28+M$4-1,'Projection Scale G2 - M'!$A$25:$B$150,2,FALSE))^Assumptions!$F$6*'Base Rate'!M28*IF(Assumptions!$F$8="No Adjustment",1,IF(Assumptions!$F$8="Married",'Marital Status'!BX27,IF(Assumptions!$F$8="Single",'Marital Status'!DE27,"ERROR")))*IF(Assumptions!$F$10="No Adjustment",1,IF(Assumptions!$F$10="Preferred",'Pref-Std'!BX27,IF(Assumptions!$F$10="Standard",'Pref-Std'!DE27,"ERROR")))*IF(Assumptions!$F$12="No Adjustment",1,VLOOKUP($A28+M$4-1,'Valuation Margin'!$A$5:$C$13,3))</f>
        <v>3.6052327657008605</v>
      </c>
      <c r="N28" s="45">
        <f>(1-VLOOKUP($A28+N$4-1,'Projection Scale G2 - M'!$A$25:$B$150,2,FALSE))^Assumptions!$F$6*'Base Rate'!N28*IF(Assumptions!$F$8="No Adjustment",1,IF(Assumptions!$F$8="Married",'Marital Status'!BY27,IF(Assumptions!$F$8="Single",'Marital Status'!DF27,"ERROR")))*IF(Assumptions!$F$10="No Adjustment",1,IF(Assumptions!$F$10="Preferred",'Pref-Std'!BY27,IF(Assumptions!$F$10="Standard",'Pref-Std'!DF27,"ERROR")))*IF(Assumptions!$F$12="No Adjustment",1,VLOOKUP($A28+N$4-1,'Valuation Margin'!$A$5:$C$13,3))</f>
        <v>4.0738904836745382</v>
      </c>
      <c r="O28" s="45">
        <f>(1-VLOOKUP($A28+O$4-1,'Projection Scale G2 - M'!$A$25:$B$150,2,FALSE))^Assumptions!$F$6*'Base Rate'!O28*IF(Assumptions!$F$8="No Adjustment",1,IF(Assumptions!$F$8="Married",'Marital Status'!BZ27,IF(Assumptions!$F$8="Single",'Marital Status'!DG27,"ERROR")))*IF(Assumptions!$F$10="No Adjustment",1,IF(Assumptions!$F$10="Preferred",'Pref-Std'!BZ27,IF(Assumptions!$F$10="Standard",'Pref-Std'!DG27,"ERROR")))*IF(Assumptions!$F$12="No Adjustment",1,VLOOKUP($A28+O$4-1,'Valuation Margin'!$A$5:$C$13,3))</f>
        <v>4.6147380552501254</v>
      </c>
      <c r="P28" s="46">
        <f>(1-VLOOKUP($A28+P$4-1,'Projection Scale G2 - M'!$A$25:$B$150,2,FALSE))^Assumptions!$F$6*'Base Rate'!P28*IF(Assumptions!$F$8="No Adjustment",1,IF(Assumptions!$F$8="Married",'Marital Status'!CA27,IF(Assumptions!$F$8="Single",'Marital Status'!DH27,"ERROR")))*IF(Assumptions!$F$10="No Adjustment",1,IF(Assumptions!$F$10="Preferred",'Pref-Std'!CA27,IF(Assumptions!$F$10="Standard",'Pref-Std'!DH27,"ERROR")))*IF(Assumptions!$F$12="No Adjustment",1,VLOOKUP($A28+P$4-1,'Valuation Margin'!$A$5:$C$13,3))</f>
        <v>5.2434138373933141</v>
      </c>
      <c r="Q28" s="45">
        <f>(1-VLOOKUP($A28+Q$4-1,'Projection Scale G2 - M'!$A$25:$B$150,2,FALSE))^Assumptions!$F$6*'Base Rate'!Q28*IF(Assumptions!$F$8="No Adjustment",1,IF(Assumptions!$F$8="Married",'Marital Status'!CB27,IF(Assumptions!$F$8="Single",'Marital Status'!DI27,"ERROR")))*IF(Assumptions!$F$10="No Adjustment",1,IF(Assumptions!$F$10="Preferred",'Pref-Std'!CB27,IF(Assumptions!$F$10="Standard",'Pref-Std'!DI27,"ERROR")))*IF(Assumptions!$F$12="No Adjustment",1,VLOOKUP($A28+Q$4-1,'Valuation Margin'!$A$5:$C$13,3))</f>
        <v>5.9824225204097718</v>
      </c>
      <c r="R28" s="45">
        <f>(1-VLOOKUP($A28+R$4-1,'Projection Scale G2 - M'!$A$25:$B$150,2,FALSE))^Assumptions!$F$6*'Base Rate'!R28*IF(Assumptions!$F$8="No Adjustment",1,IF(Assumptions!$F$8="Married",'Marital Status'!CC27,IF(Assumptions!$F$8="Single",'Marital Status'!DJ27,"ERROR")))*IF(Assumptions!$F$10="No Adjustment",1,IF(Assumptions!$F$10="Preferred",'Pref-Std'!CC27,IF(Assumptions!$F$10="Standard",'Pref-Std'!DJ27,"ERROR")))*IF(Assumptions!$F$12="No Adjustment",1,VLOOKUP($A28+R$4-1,'Valuation Margin'!$A$5:$C$13,3))</f>
        <v>7.0209525992438833</v>
      </c>
      <c r="S28" s="45">
        <f>(1-VLOOKUP($A28+S$4-1,'Projection Scale G2 - M'!$A$25:$B$150,2,FALSE))^Assumptions!$F$6*'Base Rate'!S28*IF(Assumptions!$F$8="No Adjustment",1,IF(Assumptions!$F$8="Married",'Marital Status'!CD27,IF(Assumptions!$F$8="Single",'Marital Status'!DK27,"ERROR")))*IF(Assumptions!$F$10="No Adjustment",1,IF(Assumptions!$F$10="Preferred",'Pref-Std'!CD27,IF(Assumptions!$F$10="Standard",'Pref-Std'!DK27,"ERROR")))*IF(Assumptions!$F$12="No Adjustment",1,VLOOKUP($A28+S$4-1,'Valuation Margin'!$A$5:$C$13,3))</f>
        <v>8.2442073195142775</v>
      </c>
      <c r="T28" s="45">
        <f>(1-VLOOKUP($A28+T$4-1,'Projection Scale G2 - M'!$A$25:$B$150,2,FALSE))^Assumptions!$F$6*'Base Rate'!T28*IF(Assumptions!$F$8="No Adjustment",1,IF(Assumptions!$F$8="Married",'Marital Status'!CE27,IF(Assumptions!$F$8="Single",'Marital Status'!DL27,"ERROR")))*IF(Assumptions!$F$10="No Adjustment",1,IF(Assumptions!$F$10="Preferred",'Pref-Std'!CE27,IF(Assumptions!$F$10="Standard",'Pref-Std'!DL27,"ERROR")))*IF(Assumptions!$F$12="No Adjustment",1,VLOOKUP($A28+T$4-1,'Valuation Margin'!$A$5:$C$13,3))</f>
        <v>9.6891761671272132</v>
      </c>
      <c r="U28" s="46">
        <f>(1-VLOOKUP($A28+U$4-1,'Projection Scale G2 - M'!$A$25:$B$150,2,FALSE))^Assumptions!$F$6*'Base Rate'!U28*IF(Assumptions!$F$8="No Adjustment",1,IF(Assumptions!$F$8="Married",'Marital Status'!CF27,IF(Assumptions!$F$8="Single",'Marital Status'!DM27,"ERROR")))*IF(Assumptions!$F$10="No Adjustment",1,IF(Assumptions!$F$10="Preferred",'Pref-Std'!CF27,IF(Assumptions!$F$10="Standard",'Pref-Std'!DM27,"ERROR")))*IF(Assumptions!$F$12="No Adjustment",1,VLOOKUP($A28+U$4-1,'Valuation Margin'!$A$5:$C$13,3))</f>
        <v>11.38968003356521</v>
      </c>
      <c r="V28" s="45">
        <f>(1-VLOOKUP($A28+V$4-1,'Projection Scale G2 - M'!$A$25:$B$150,2,FALSE))^Assumptions!$F$6*'Base Rate'!V28*IF(Assumptions!$F$8="No Adjustment",1,IF(Assumptions!$F$8="Married",'Marital Status'!CG27,IF(Assumptions!$F$8="Single",'Marital Status'!DN27,"ERROR")))*IF(Assumptions!$F$10="No Adjustment",1,IF(Assumptions!$F$10="Preferred",'Pref-Std'!CG27,IF(Assumptions!$F$10="Standard",'Pref-Std'!DN27,"ERROR")))*IF(Assumptions!$F$12="No Adjustment",1,VLOOKUP($A28+V$4-1,'Valuation Margin'!$A$5:$C$13,3))</f>
        <v>13.374890818819363</v>
      </c>
      <c r="W28" s="45">
        <f>(1-VLOOKUP($A28+W$4-1,'Projection Scale G2 - M'!$A$25:$B$150,2,FALSE))^Assumptions!$F$6*'Base Rate'!W28*IF(Assumptions!$F$8="No Adjustment",1,IF(Assumptions!$F$8="Married",'Marital Status'!CH27,IF(Assumptions!$F$8="Single",'Marital Status'!DO27,"ERROR")))*IF(Assumptions!$F$10="No Adjustment",1,IF(Assumptions!$F$10="Preferred",'Pref-Std'!CH27,IF(Assumptions!$F$10="Standard",'Pref-Std'!DO27,"ERROR")))*IF(Assumptions!$F$12="No Adjustment",1,VLOOKUP($A28+W$4-1,'Valuation Margin'!$A$5:$C$13,3))</f>
        <v>15.360222746400495</v>
      </c>
      <c r="X28" s="45">
        <f>(1-VLOOKUP($A28+X$4-1,'Projection Scale G2 - M'!$A$25:$B$150,2,FALSE))^Assumptions!$F$6*'Base Rate'!X28*IF(Assumptions!$F$8="No Adjustment",1,IF(Assumptions!$F$8="Married",'Marital Status'!CI27,IF(Assumptions!$F$8="Single",'Marital Status'!DP27,"ERROR")))*IF(Assumptions!$F$10="No Adjustment",1,IF(Assumptions!$F$10="Preferred",'Pref-Std'!CI27,IF(Assumptions!$F$10="Standard",'Pref-Std'!DP27,"ERROR")))*IF(Assumptions!$F$12="No Adjustment",1,VLOOKUP($A28+X$4-1,'Valuation Margin'!$A$5:$C$13,3))</f>
        <v>17.610838021158521</v>
      </c>
      <c r="Y28" s="45">
        <f>(1-VLOOKUP($A28+Y$4-1,'Projection Scale G2 - M'!$A$25:$B$150,2,FALSE))^Assumptions!$F$6*'Base Rate'!Y28*IF(Assumptions!$F$8="No Adjustment",1,IF(Assumptions!$F$8="Married",'Marital Status'!CJ27,IF(Assumptions!$F$8="Single",'Marital Status'!DQ27,"ERROR")))*IF(Assumptions!$F$10="No Adjustment",1,IF(Assumptions!$F$10="Preferred",'Pref-Std'!CJ27,IF(Assumptions!$F$10="Standard",'Pref-Std'!DQ27,"ERROR")))*IF(Assumptions!$F$12="No Adjustment",1,VLOOKUP($A28+Y$4-1,'Valuation Margin'!$A$5:$C$13,3))</f>
        <v>20.129582477963645</v>
      </c>
      <c r="Z28" s="46">
        <f>(1-VLOOKUP($A28+Z$4-1,'Projection Scale G2 - M'!$A$25:$B$150,2,FALSE))^Assumptions!$F$6*'Base Rate'!Z28*IF(Assumptions!$F$8="No Adjustment",1,IF(Assumptions!$F$8="Married",'Marital Status'!CK27,IF(Assumptions!$F$8="Single",'Marital Status'!DR27,"ERROR")))*IF(Assumptions!$F$10="No Adjustment",1,IF(Assumptions!$F$10="Preferred",'Pref-Std'!CK27,IF(Assumptions!$F$10="Standard",'Pref-Std'!DR27,"ERROR")))*IF(Assumptions!$F$12="No Adjustment",1,VLOOKUP($A28+Z$4-1,'Valuation Margin'!$A$5:$C$13,3))</f>
        <v>22.909203186725254</v>
      </c>
      <c r="AA28" s="45">
        <f>(1-VLOOKUP($A28+AA$4-1,'Projection Scale G2 - M'!$A$25:$B$150,2,FALSE))^Assumptions!$F$6*'Base Rate'!AA28*IF(Assumptions!$F$8="No Adjustment",1,IF(Assumptions!$F$8="Married",'Marital Status'!CL27,IF(Assumptions!$F$8="Single",'Marital Status'!DS27,"ERROR")))*IF(Assumptions!$F$10="No Adjustment",1,IF(Assumptions!$F$10="Preferred",'Pref-Std'!CL27,IF(Assumptions!$F$10="Standard",'Pref-Std'!DS27,"ERROR")))*IF(Assumptions!$F$12="No Adjustment",1,VLOOKUP($A28+AA$4-1,'Valuation Margin'!$A$5:$C$13,3))</f>
        <v>25.947911576932555</v>
      </c>
      <c r="AB28" s="45">
        <f>(1-VLOOKUP($A28+AB$4-1,'Projection Scale G2 - M'!$A$25:$B$150,2,FALSE))^Assumptions!$F$6*'Base Rate'!AB28*IF(Assumptions!$F$8="No Adjustment",1,IF(Assumptions!$F$8="Married",'Marital Status'!CM27,IF(Assumptions!$F$8="Single",'Marital Status'!DT27,"ERROR")))*IF(Assumptions!$F$10="No Adjustment",1,IF(Assumptions!$F$10="Preferred",'Pref-Std'!CM27,IF(Assumptions!$F$10="Standard",'Pref-Std'!DT27,"ERROR")))*IF(Assumptions!$F$12="No Adjustment",1,VLOOKUP($A28+AB$4-1,'Valuation Margin'!$A$5:$C$13,3))</f>
        <v>28.732285507330534</v>
      </c>
      <c r="AC28" s="45">
        <f>(1-VLOOKUP($A28+AC$4-1,'Projection Scale G2 - M'!$A$25:$B$150,2,FALSE))^Assumptions!$F$6*'Base Rate'!AC28*IF(Assumptions!$F$8="No Adjustment",1,IF(Assumptions!$F$8="Married",'Marital Status'!CN27,IF(Assumptions!$F$8="Single",'Marital Status'!DU27,"ERROR")))*IF(Assumptions!$F$10="No Adjustment",1,IF(Assumptions!$F$10="Preferred",'Pref-Std'!CN27,IF(Assumptions!$F$10="Standard",'Pref-Std'!DU27,"ERROR")))*IF(Assumptions!$F$12="No Adjustment",1,VLOOKUP($A28+AC$4-1,'Valuation Margin'!$A$5:$C$13,3))</f>
        <v>31.784584696365449</v>
      </c>
      <c r="AD28" s="45">
        <f>(1-VLOOKUP($A28+AD$4-1,'Projection Scale G2 - M'!$A$25:$B$150,2,FALSE))^Assumptions!$F$6*'Base Rate'!AD28*IF(Assumptions!$F$8="No Adjustment",1,IF(Assumptions!$F$8="Married",'Marital Status'!CO27,IF(Assumptions!$F$8="Single",'Marital Status'!DV27,"ERROR")))*IF(Assumptions!$F$10="No Adjustment",1,IF(Assumptions!$F$10="Preferred",'Pref-Std'!CO27,IF(Assumptions!$F$10="Standard",'Pref-Std'!DV27,"ERROR")))*IF(Assumptions!$F$12="No Adjustment",1,VLOOKUP($A28+AD$4-1,'Valuation Margin'!$A$5:$C$13,3))</f>
        <v>35.541618464536683</v>
      </c>
      <c r="AE28" s="46">
        <f>(1-VLOOKUP($A28+AE$4-1,'Projection Scale G2 - M'!$A$25:$B$150,2,FALSE))^Assumptions!$F$6*'Base Rate'!AE28*IF(Assumptions!$F$8="No Adjustment",1,IF(Assumptions!$F$8="Married",'Marital Status'!CP27,IF(Assumptions!$F$8="Single",'Marital Status'!DW27,"ERROR")))*IF(Assumptions!$F$10="No Adjustment",1,IF(Assumptions!$F$10="Preferred",'Pref-Std'!CP27,IF(Assumptions!$F$10="Standard",'Pref-Std'!DW27,"ERROR")))*IF(Assumptions!$F$12="No Adjustment",1,VLOOKUP($A28+AE$4-1,'Valuation Margin'!$A$5:$C$13,3))</f>
        <v>39.726154797193836</v>
      </c>
      <c r="AF28" s="46">
        <f>(1-VLOOKUP($AG28,'Projection Scale G2 - M'!$A$25:$B$150,2,FALSE))^Assumptions!$F$6*'Base Rate'!AF28*IF(Assumptions!$F$8="No Adjustment",1,IF(Assumptions!$F$8="Married",'Marital Status'!CQ27,IF(Assumptions!$F$8="Single",'Marital Status'!DX27,"ERROR")))*IF(Assumptions!$F$10="No Adjustment",1,IF(Assumptions!$F$10="Preferred",'Pref-Std'!CQ27,IF(Assumptions!$F$10="Standard",'Pref-Std'!DX27,"ERROR")))*IF(Assumptions!$F$12="No Adjustment",1,VLOOKUP($AG28,'Valuation Margin'!$A$5:$C$13,3))</f>
        <v>43.869475037382479</v>
      </c>
      <c r="AG28" s="6">
        <f t="shared" si="3"/>
        <v>83</v>
      </c>
      <c r="AI28" s="58">
        <v>3.7329000000000001E-2</v>
      </c>
      <c r="AJ28" s="59">
        <f t="shared" si="4"/>
        <v>1.1752116327086843</v>
      </c>
      <c r="AL28" s="6">
        <f t="shared" si="5"/>
        <v>53</v>
      </c>
      <c r="AM28" s="44">
        <f>(1-VLOOKUP($AL28+AM$4-1,'Projection Scale G2 - F'!$A$25:$B$150,2,FALSE))^Assumptions!$F$6*'Base Rate'!AL28*IF(Assumptions!$F$8="No Adjustment",1,IF(Assumptions!$F$8="Married",'Marital Status'!BM27,IF(Assumptions!$F$8="Single",'Marital Status'!CT27,"ERROR")))*IF(Assumptions!$F$10="No Adjustment",1,IF(Assumptions!$F$10="Preferred",'Pref-Std'!BM27,IF(Assumptions!$F$10="Standard",'Pref-Std'!CT27,"ERROR")))*IF(Assumptions!$F$12="No Adjustment",1,VLOOKUP($AL28+AM$4-1,'Valuation Margin'!$A$5:$D$13,4))</f>
        <v>0.3482181075408104</v>
      </c>
      <c r="AN28" s="45">
        <f>(1-VLOOKUP($AL28+AN$4-1,'Projection Scale G2 - F'!$A$25:$B$150,2,FALSE))^Assumptions!$F$6*'Base Rate'!AM28*IF(Assumptions!$F$8="No Adjustment",1,IF(Assumptions!$F$8="Married",'Marital Status'!BN27,IF(Assumptions!$F$8="Single",'Marital Status'!CU27,"ERROR")))*IF(Assumptions!$F$10="No Adjustment",1,IF(Assumptions!$F$10="Preferred",'Pref-Std'!BN27,IF(Assumptions!$F$10="Standard",'Pref-Std'!CU27,"ERROR")))*IF(Assumptions!$F$12="No Adjustment",1,VLOOKUP($AL28+AN$4-1,'Valuation Margin'!$A$5:$D$13,4))</f>
        <v>0.49431985312752252</v>
      </c>
      <c r="AO28" s="45">
        <f>(1-VLOOKUP($AL28+AO$4-1,'Projection Scale G2 - F'!$A$25:$B$150,2,FALSE))^Assumptions!$F$6*'Base Rate'!AN28*IF(Assumptions!$F$8="No Adjustment",1,IF(Assumptions!$F$8="Married",'Marital Status'!BO27,IF(Assumptions!$F$8="Single",'Marital Status'!CV27,"ERROR")))*IF(Assumptions!$F$10="No Adjustment",1,IF(Assumptions!$F$10="Preferred",'Pref-Std'!BO27,IF(Assumptions!$F$10="Standard",'Pref-Std'!CV27,"ERROR")))*IF(Assumptions!$F$12="No Adjustment",1,VLOOKUP($AL28+AO$4-1,'Valuation Margin'!$A$5:$D$13,4))</f>
        <v>0.61152384400336346</v>
      </c>
      <c r="AP28" s="45">
        <f>(1-VLOOKUP($AL28+AP$4-1,'Projection Scale G2 - F'!$A$25:$B$150,2,FALSE))^Assumptions!$F$6*'Base Rate'!AO28*IF(Assumptions!$F$8="No Adjustment",1,IF(Assumptions!$F$8="Married",'Marital Status'!BP27,IF(Assumptions!$F$8="Single",'Marital Status'!CW27,"ERROR")))*IF(Assumptions!$F$10="No Adjustment",1,IF(Assumptions!$F$10="Preferred",'Pref-Std'!BP27,IF(Assumptions!$F$10="Standard",'Pref-Std'!CW27,"ERROR")))*IF(Assumptions!$F$12="No Adjustment",1,VLOOKUP($AL28+AP$4-1,'Valuation Margin'!$A$5:$D$13,4))</f>
        <v>0.7387753247664578</v>
      </c>
      <c r="AQ28" s="46">
        <f>(1-VLOOKUP($AL28+AQ$4-1,'Projection Scale G2 - F'!$A$25:$B$150,2,FALSE))^Assumptions!$F$6*'Base Rate'!AP28*IF(Assumptions!$F$8="No Adjustment",1,IF(Assumptions!$F$8="Married",'Marital Status'!BQ27,IF(Assumptions!$F$8="Single",'Marital Status'!CX27,"ERROR")))*IF(Assumptions!$F$10="No Adjustment",1,IF(Assumptions!$F$10="Preferred",'Pref-Std'!BQ27,IF(Assumptions!$F$10="Standard",'Pref-Std'!CX27,"ERROR")))*IF(Assumptions!$F$12="No Adjustment",1,VLOOKUP($AL28+AQ$4-1,'Valuation Margin'!$A$5:$D$13,4))</f>
        <v>0.87191497359786052</v>
      </c>
      <c r="AR28" s="45">
        <f>(1-VLOOKUP($AL28+AR$4-1,'Projection Scale G2 - F'!$A$25:$B$150,2,FALSE))^Assumptions!$F$6*'Base Rate'!AQ28*IF(Assumptions!$F$8="No Adjustment",1,IF(Assumptions!$F$8="Married",'Marital Status'!BR27,IF(Assumptions!$F$8="Single",'Marital Status'!CY27,"ERROR")))*IF(Assumptions!$F$10="No Adjustment",1,IF(Assumptions!$F$10="Preferred",'Pref-Std'!BR27,IF(Assumptions!$F$10="Standard",'Pref-Std'!CY27,"ERROR")))*IF(Assumptions!$F$12="No Adjustment",1,VLOOKUP($AL28+AR$4-1,'Valuation Margin'!$A$5:$D$13,4))</f>
        <v>1.0263587418278093</v>
      </c>
      <c r="AS28" s="45">
        <f>(1-VLOOKUP($AL28+AS$4-1,'Projection Scale G2 - F'!$A$25:$B$150,2,FALSE))^Assumptions!$F$6*'Base Rate'!AR28*IF(Assumptions!$F$8="No Adjustment",1,IF(Assumptions!$F$8="Married",'Marital Status'!BS27,IF(Assumptions!$F$8="Single",'Marital Status'!CZ27,"ERROR")))*IF(Assumptions!$F$10="No Adjustment",1,IF(Assumptions!$F$10="Preferred",'Pref-Std'!BS27,IF(Assumptions!$F$10="Standard",'Pref-Std'!CZ27,"ERROR")))*IF(Assumptions!$F$12="No Adjustment",1,VLOOKUP($AL28+AS$4-1,'Valuation Margin'!$A$5:$D$13,4))</f>
        <v>1.1893593359221697</v>
      </c>
      <c r="AT28" s="45">
        <f>(1-VLOOKUP($AL28+AT$4-1,'Projection Scale G2 - F'!$A$25:$B$150,2,FALSE))^Assumptions!$F$6*'Base Rate'!AS28*IF(Assumptions!$F$8="No Adjustment",1,IF(Assumptions!$F$8="Married",'Marital Status'!BT27,IF(Assumptions!$F$8="Single",'Marital Status'!DA27,"ERROR")))*IF(Assumptions!$F$10="No Adjustment",1,IF(Assumptions!$F$10="Preferred",'Pref-Std'!BT27,IF(Assumptions!$F$10="Standard",'Pref-Std'!DA27,"ERROR")))*IF(Assumptions!$F$12="No Adjustment",1,VLOOKUP($AL28+AT$4-1,'Valuation Margin'!$A$5:$D$13,4))</f>
        <v>1.3839667338940362</v>
      </c>
      <c r="AU28" s="45">
        <f>(1-VLOOKUP($AL28+AU$4-1,'Projection Scale G2 - F'!$A$25:$B$150,2,FALSE))^Assumptions!$F$6*'Base Rate'!AT28*IF(Assumptions!$F$8="No Adjustment",1,IF(Assumptions!$F$8="Married",'Marital Status'!BU27,IF(Assumptions!$F$8="Single",'Marital Status'!DB27,"ERROR")))*IF(Assumptions!$F$10="No Adjustment",1,IF(Assumptions!$F$10="Preferred",'Pref-Std'!BU27,IF(Assumptions!$F$10="Standard",'Pref-Std'!DB27,"ERROR")))*IF(Assumptions!$F$12="No Adjustment",1,VLOOKUP($AL28+AU$4-1,'Valuation Margin'!$A$5:$D$13,4))</f>
        <v>1.6099812571557843</v>
      </c>
      <c r="AV28" s="46">
        <f>(1-VLOOKUP($AL28+AV$4-1,'Projection Scale G2 - F'!$A$25:$B$150,2,FALSE))^Assumptions!$F$6*'Base Rate'!AU28*IF(Assumptions!$F$8="No Adjustment",1,IF(Assumptions!$F$8="Married",'Marital Status'!BV27,IF(Assumptions!$F$8="Single",'Marital Status'!DC27,"ERROR")))*IF(Assumptions!$F$10="No Adjustment",1,IF(Assumptions!$F$10="Preferred",'Pref-Std'!BV27,IF(Assumptions!$F$10="Standard",'Pref-Std'!DC27,"ERROR")))*IF(Assumptions!$F$12="No Adjustment",1,VLOOKUP($AL28+AV$4-1,'Valuation Margin'!$A$5:$D$13,4))</f>
        <v>1.8556344458886169</v>
      </c>
      <c r="AW28" s="45">
        <f>(1-VLOOKUP($AL28+AW$4-1,'Projection Scale G2 - F'!$A$25:$B$150,2,FALSE))^Assumptions!$F$6*'Base Rate'!AV28*IF(Assumptions!$F$8="No Adjustment",1,IF(Assumptions!$F$8="Married",'Marital Status'!BW27,IF(Assumptions!$F$8="Single",'Marital Status'!DD27,"ERROR")))*IF(Assumptions!$F$10="No Adjustment",1,IF(Assumptions!$F$10="Preferred",'Pref-Std'!BW27,IF(Assumptions!$F$10="Standard",'Pref-Std'!DD27,"ERROR")))*IF(Assumptions!$F$12="No Adjustment",1,VLOOKUP($AL28+AW$4-1,'Valuation Margin'!$A$5:$D$13,4))</f>
        <v>2.1369057293641385</v>
      </c>
      <c r="AX28" s="45">
        <f>(1-VLOOKUP($AL28+AX$4-1,'Projection Scale G2 - F'!$A$25:$B$150,2,FALSE))^Assumptions!$F$6*'Base Rate'!AW28*IF(Assumptions!$F$8="No Adjustment",1,IF(Assumptions!$F$8="Married",'Marital Status'!BX27,IF(Assumptions!$F$8="Single",'Marital Status'!DE27,"ERROR")))*IF(Assumptions!$F$10="No Adjustment",1,IF(Assumptions!$F$10="Preferred",'Pref-Std'!BX27,IF(Assumptions!$F$10="Standard",'Pref-Std'!DE27,"ERROR")))*IF(Assumptions!$F$12="No Adjustment",1,VLOOKUP($AL28+AX$4-1,'Valuation Margin'!$A$5:$D$13,4))</f>
        <v>2.4509195290383312</v>
      </c>
      <c r="AY28" s="45">
        <f>(1-VLOOKUP($AL28+AY$4-1,'Projection Scale G2 - F'!$A$25:$B$150,2,FALSE))^Assumptions!$F$6*'Base Rate'!AX28*IF(Assumptions!$F$8="No Adjustment",1,IF(Assumptions!$F$8="Married",'Marital Status'!BY27,IF(Assumptions!$F$8="Single",'Marital Status'!DF27,"ERROR")))*IF(Assumptions!$F$10="No Adjustment",1,IF(Assumptions!$F$10="Preferred",'Pref-Std'!BY27,IF(Assumptions!$F$10="Standard",'Pref-Std'!DF27,"ERROR")))*IF(Assumptions!$F$12="No Adjustment",1,VLOOKUP($AL28+AY$4-1,'Valuation Margin'!$A$5:$D$13,4))</f>
        <v>2.8102550585236479</v>
      </c>
      <c r="AZ28" s="45">
        <f>(1-VLOOKUP($AL28+AZ$4-1,'Projection Scale G2 - F'!$A$25:$B$150,2,FALSE))^Assumptions!$F$6*'Base Rate'!AY28*IF(Assumptions!$F$8="No Adjustment",1,IF(Assumptions!$F$8="Married",'Marital Status'!BZ27,IF(Assumptions!$F$8="Single",'Marital Status'!DG27,"ERROR")))*IF(Assumptions!$F$10="No Adjustment",1,IF(Assumptions!$F$10="Preferred",'Pref-Std'!BZ27,IF(Assumptions!$F$10="Standard",'Pref-Std'!DG27,"ERROR")))*IF(Assumptions!$F$12="No Adjustment",1,VLOOKUP($AL28+AZ$4-1,'Valuation Margin'!$A$5:$D$13,4))</f>
        <v>3.2062135326613537</v>
      </c>
      <c r="BA28" s="46">
        <f>(1-VLOOKUP($AL28+BA$4-1,'Projection Scale G2 - F'!$A$25:$B$150,2,FALSE))^Assumptions!$F$6*'Base Rate'!AZ28*IF(Assumptions!$F$8="No Adjustment",1,IF(Assumptions!$F$8="Married",'Marital Status'!CA27,IF(Assumptions!$F$8="Single",'Marital Status'!DH27,"ERROR")))*IF(Assumptions!$F$10="No Adjustment",1,IF(Assumptions!$F$10="Preferred",'Pref-Std'!CA27,IF(Assumptions!$F$10="Standard",'Pref-Std'!DH27,"ERROR")))*IF(Assumptions!$F$12="No Adjustment",1,VLOOKUP($AL28+BA$4-1,'Valuation Margin'!$A$5:$D$13,4))</f>
        <v>3.6518126387409744</v>
      </c>
      <c r="BB28" s="45">
        <f>(1-VLOOKUP($AL28+BB$4-1,'Projection Scale G2 - F'!$A$25:$B$150,2,FALSE))^Assumptions!$F$6*'Base Rate'!BA28*IF(Assumptions!$F$8="No Adjustment",1,IF(Assumptions!$F$8="Married",'Marital Status'!CB27,IF(Assumptions!$F$8="Single",'Marital Status'!DI27,"ERROR")))*IF(Assumptions!$F$10="No Adjustment",1,IF(Assumptions!$F$10="Preferred",'Pref-Std'!CB27,IF(Assumptions!$F$10="Standard",'Pref-Std'!DI27,"ERROR")))*IF(Assumptions!$F$12="No Adjustment",1,VLOOKUP($AL28+BB$4-1,'Valuation Margin'!$A$5:$D$13,4))</f>
        <v>4.1373904996874913</v>
      </c>
      <c r="BC28" s="45">
        <f>(1-VLOOKUP($AL28+BC$4-1,'Projection Scale G2 - F'!$A$25:$B$150,2,FALSE))^Assumptions!$F$6*'Base Rate'!BB28*IF(Assumptions!$F$8="No Adjustment",1,IF(Assumptions!$F$8="Married",'Marital Status'!CC27,IF(Assumptions!$F$8="Single",'Marital Status'!DJ27,"ERROR")))*IF(Assumptions!$F$10="No Adjustment",1,IF(Assumptions!$F$10="Preferred",'Pref-Std'!CC27,IF(Assumptions!$F$10="Standard",'Pref-Std'!DJ27,"ERROR")))*IF(Assumptions!$F$12="No Adjustment",1,VLOOKUP($AL28+BC$4-1,'Valuation Margin'!$A$5:$D$13,4))</f>
        <v>4.7933457537008177</v>
      </c>
      <c r="BD28" s="45">
        <f>(1-VLOOKUP($AL28+BD$4-1,'Projection Scale G2 - F'!$A$25:$B$150,2,FALSE))^Assumptions!$F$6*'Base Rate'!BC28*IF(Assumptions!$F$8="No Adjustment",1,IF(Assumptions!$F$8="Married",'Marital Status'!CD27,IF(Assumptions!$F$8="Single",'Marital Status'!DK27,"ERROR")))*IF(Assumptions!$F$10="No Adjustment",1,IF(Assumptions!$F$10="Preferred",'Pref-Std'!CD27,IF(Assumptions!$F$10="Standard",'Pref-Std'!DK27,"ERROR")))*IF(Assumptions!$F$12="No Adjustment",1,VLOOKUP($AL28+BD$4-1,'Valuation Margin'!$A$5:$D$13,4))</f>
        <v>5.5609946452879511</v>
      </c>
      <c r="BE28" s="45">
        <f>(1-VLOOKUP($AL28+BE$4-1,'Projection Scale G2 - F'!$A$25:$B$150,2,FALSE))^Assumptions!$F$6*'Base Rate'!BD28*IF(Assumptions!$F$8="No Adjustment",1,IF(Assumptions!$F$8="Married",'Marital Status'!CE27,IF(Assumptions!$F$8="Single",'Marital Status'!DL27,"ERROR")))*IF(Assumptions!$F$10="No Adjustment",1,IF(Assumptions!$F$10="Preferred",'Pref-Std'!CE27,IF(Assumptions!$F$10="Standard",'Pref-Std'!DL27,"ERROR")))*IF(Assumptions!$F$12="No Adjustment",1,VLOOKUP($AL28+BE$4-1,'Valuation Margin'!$A$5:$D$13,4))</f>
        <v>6.457347674408358</v>
      </c>
      <c r="BF28" s="46">
        <f>(1-VLOOKUP($AL28+BF$4-1,'Projection Scale G2 - F'!$A$25:$B$150,2,FALSE))^Assumptions!$F$6*'Base Rate'!BE28*IF(Assumptions!$F$8="No Adjustment",1,IF(Assumptions!$F$8="Married",'Marital Status'!CF27,IF(Assumptions!$F$8="Single",'Marital Status'!DM27,"ERROR")))*IF(Assumptions!$F$10="No Adjustment",1,IF(Assumptions!$F$10="Preferred",'Pref-Std'!CF27,IF(Assumptions!$F$10="Standard",'Pref-Std'!DM27,"ERROR")))*IF(Assumptions!$F$12="No Adjustment",1,VLOOKUP($AL28+BF$4-1,'Valuation Margin'!$A$5:$D$13,4))</f>
        <v>7.5008525944703397</v>
      </c>
      <c r="BG28" s="45">
        <f>(1-VLOOKUP($AL28+BG$4-1,'Projection Scale G2 - F'!$A$25:$B$150,2,FALSE))^Assumptions!$F$6*'Base Rate'!BF28*IF(Assumptions!$F$8="No Adjustment",1,IF(Assumptions!$F$8="Married",'Marital Status'!CG27,IF(Assumptions!$F$8="Single",'Marital Status'!DN27,"ERROR")))*IF(Assumptions!$F$10="No Adjustment",1,IF(Assumptions!$F$10="Preferred",'Pref-Std'!CG27,IF(Assumptions!$F$10="Standard",'Pref-Std'!DN27,"ERROR")))*IF(Assumptions!$F$12="No Adjustment",1,VLOOKUP($AL28+BG$4-1,'Valuation Margin'!$A$5:$D$13,4))</f>
        <v>8.7114234206007417</v>
      </c>
      <c r="BH28" s="45">
        <f>(1-VLOOKUP($AL28+BH$4-1,'Projection Scale G2 - F'!$A$25:$B$150,2,FALSE))^Assumptions!$F$6*'Base Rate'!BG28*IF(Assumptions!$F$8="No Adjustment",1,IF(Assumptions!$F$8="Married",'Marital Status'!CH27,IF(Assumptions!$F$8="Single",'Marital Status'!DO27,"ERROR")))*IF(Assumptions!$F$10="No Adjustment",1,IF(Assumptions!$F$10="Preferred",'Pref-Std'!CH27,IF(Assumptions!$F$10="Standard",'Pref-Std'!DO27,"ERROR")))*IF(Assumptions!$F$12="No Adjustment",1,VLOOKUP($AL28+BH$4-1,'Valuation Margin'!$A$5:$D$13,4))</f>
        <v>9.9155491557134656</v>
      </c>
      <c r="BI28" s="45">
        <f>(1-VLOOKUP($AL28+BI$4-1,'Projection Scale G2 - F'!$A$25:$B$150,2,FALSE))^Assumptions!$F$6*'Base Rate'!BH28*IF(Assumptions!$F$8="No Adjustment",1,IF(Assumptions!$F$8="Married",'Marital Status'!CI27,IF(Assumptions!$F$8="Single",'Marital Status'!DP27,"ERROR")))*IF(Assumptions!$F$10="No Adjustment",1,IF(Assumptions!$F$10="Preferred",'Pref-Std'!CI27,IF(Assumptions!$F$10="Standard",'Pref-Std'!DP27,"ERROR")))*IF(Assumptions!$F$12="No Adjustment",1,VLOOKUP($AL28+BI$4-1,'Valuation Margin'!$A$5:$D$13,4))</f>
        <v>11.286046726881212</v>
      </c>
      <c r="BJ28" s="45">
        <f>(1-VLOOKUP($AL28+BJ$4-1,'Projection Scale G2 - F'!$A$25:$B$150,2,FALSE))^Assumptions!$F$6*'Base Rate'!BI28*IF(Assumptions!$F$8="No Adjustment",1,IF(Assumptions!$F$8="Married",'Marital Status'!CJ27,IF(Assumptions!$F$8="Single",'Marital Status'!DQ27,"ERROR")))*IF(Assumptions!$F$10="No Adjustment",1,IF(Assumptions!$F$10="Preferred",'Pref-Std'!CJ27,IF(Assumptions!$F$10="Standard",'Pref-Std'!DQ27,"ERROR")))*IF(Assumptions!$F$12="No Adjustment",1,VLOOKUP($AL28+BJ$4-1,'Valuation Margin'!$A$5:$D$13,4))</f>
        <v>12.841204395071397</v>
      </c>
      <c r="BK28" s="46">
        <f>(1-VLOOKUP($AL28+BK$4-1,'Projection Scale G2 - F'!$A$25:$B$150,2,FALSE))^Assumptions!$F$6*'Base Rate'!BJ28*IF(Assumptions!$F$8="No Adjustment",1,IF(Assumptions!$F$8="Married",'Marital Status'!CK27,IF(Assumptions!$F$8="Single",'Marital Status'!DR27,"ERROR")))*IF(Assumptions!$F$10="No Adjustment",1,IF(Assumptions!$F$10="Preferred",'Pref-Std'!CK27,IF(Assumptions!$F$10="Standard",'Pref-Std'!DR27,"ERROR")))*IF(Assumptions!$F$12="No Adjustment",1,VLOOKUP($AL28+BK$4-1,'Valuation Margin'!$A$5:$D$13,4))</f>
        <v>14.598905473355664</v>
      </c>
      <c r="BL28" s="45">
        <f>(1-VLOOKUP($AL28+BL$4-1,'Projection Scale G2 - F'!$A$25:$B$150,2,FALSE))^Assumptions!$F$6*'Base Rate'!BK28*IF(Assumptions!$F$8="No Adjustment",1,IF(Assumptions!$F$8="Married",'Marital Status'!CL27,IF(Assumptions!$F$8="Single",'Marital Status'!DS27,"ERROR")))*IF(Assumptions!$F$10="No Adjustment",1,IF(Assumptions!$F$10="Preferred",'Pref-Std'!CL27,IF(Assumptions!$F$10="Standard",'Pref-Std'!DS27,"ERROR")))*IF(Assumptions!$F$12="No Adjustment",1,VLOOKUP($AL28+BL$4-1,'Valuation Margin'!$A$5:$D$13,4))</f>
        <v>16.568139471395053</v>
      </c>
      <c r="BM28" s="45">
        <f>(1-VLOOKUP($AL28+BM$4-1,'Projection Scale G2 - F'!$A$25:$B$150,2,FALSE))^Assumptions!$F$6*'Base Rate'!BL28*IF(Assumptions!$F$8="No Adjustment",1,IF(Assumptions!$F$8="Married",'Marital Status'!CM27,IF(Assumptions!$F$8="Single",'Marital Status'!DT27,"ERROR")))*IF(Assumptions!$F$10="No Adjustment",1,IF(Assumptions!$F$10="Preferred",'Pref-Std'!CM27,IF(Assumptions!$F$10="Standard",'Pref-Std'!DT27,"ERROR")))*IF(Assumptions!$F$12="No Adjustment",1,VLOOKUP($AL28+BM$4-1,'Valuation Margin'!$A$5:$D$13,4))</f>
        <v>18.437689990020957</v>
      </c>
      <c r="BN28" s="45">
        <f>(1-VLOOKUP($AL28+BN$4-1,'Projection Scale G2 - F'!$A$25:$B$150,2,FALSE))^Assumptions!$F$6*'Base Rate'!BM28*IF(Assumptions!$F$8="No Adjustment",1,IF(Assumptions!$F$8="Married",'Marital Status'!CN27,IF(Assumptions!$F$8="Single",'Marital Status'!DU27,"ERROR")))*IF(Assumptions!$F$10="No Adjustment",1,IF(Assumptions!$F$10="Preferred",'Pref-Std'!CN27,IF(Assumptions!$F$10="Standard",'Pref-Std'!DU27,"ERROR")))*IF(Assumptions!$F$12="No Adjustment",1,VLOOKUP($AL28+BN$4-1,'Valuation Margin'!$A$5:$D$13,4))</f>
        <v>20.509492698776651</v>
      </c>
      <c r="BO28" s="45">
        <f>(1-VLOOKUP($AL28+BO$4-1,'Projection Scale G2 - F'!$A$25:$B$150,2,FALSE))^Assumptions!$F$6*'Base Rate'!BN28*IF(Assumptions!$F$8="No Adjustment",1,IF(Assumptions!$F$8="Married",'Marital Status'!CO27,IF(Assumptions!$F$8="Single",'Marital Status'!DV27,"ERROR")))*IF(Assumptions!$F$10="No Adjustment",1,IF(Assumptions!$F$10="Preferred",'Pref-Std'!CO27,IF(Assumptions!$F$10="Standard",'Pref-Std'!DV27,"ERROR")))*IF(Assumptions!$F$12="No Adjustment",1,VLOOKUP($AL28+BO$4-1,'Valuation Margin'!$A$5:$D$13,4))</f>
        <v>23.040750787340585</v>
      </c>
      <c r="BP28" s="46">
        <f>(1-VLOOKUP($AL28+BP$4-1,'Projection Scale G2 - F'!$A$25:$B$150,2,FALSE))^Assumptions!$F$6*'Base Rate'!BO28*IF(Assumptions!$F$8="No Adjustment",1,IF(Assumptions!$F$8="Married",'Marital Status'!CP27,IF(Assumptions!$F$8="Single",'Marital Status'!DW27,"ERROR")))*IF(Assumptions!$F$10="No Adjustment",1,IF(Assumptions!$F$10="Preferred",'Pref-Std'!CP27,IF(Assumptions!$F$10="Standard",'Pref-Std'!DW27,"ERROR")))*IF(Assumptions!$F$12="No Adjustment",1,VLOOKUP($AL28+BP$4-1,'Valuation Margin'!$A$5:$D$13,4))</f>
        <v>25.508706520848925</v>
      </c>
      <c r="BQ28" s="46">
        <f>(1-VLOOKUP($BR28,'Projection Scale G2 - F'!$A$25:$B$150,2,FALSE))^Assumptions!$F$6*'Base Rate'!BP28*IF(Assumptions!$F$8="No Adjustment",1,IF(Assumptions!$F$8="Married",'Marital Status'!CQ27,IF(Assumptions!$F$8="Single",'Marital Status'!DX27,"ERROR")))*IF(Assumptions!$F$10="No Adjustment",1,IF(Assumptions!$F$10="Preferred",'Pref-Std'!CQ27,IF(Assumptions!$F$10="Standard",'Pref-Std'!DX27,"ERROR")))*IF(Assumptions!$F$12="No Adjustment",1,VLOOKUP($BR28,'Valuation Margin'!$A$5:$D$13,4))</f>
        <v>28.417315947404148</v>
      </c>
      <c r="BR28" s="6">
        <f t="shared" si="6"/>
        <v>83</v>
      </c>
      <c r="BT28" s="58">
        <v>4.7441999999999998E-2</v>
      </c>
      <c r="BU28" s="59">
        <f t="shared" si="7"/>
        <v>0.59899068225210039</v>
      </c>
      <c r="BV28" s="59">
        <f t="shared" si="8"/>
        <v>0.76321365313222678</v>
      </c>
      <c r="BW28" s="57">
        <f t="shared" si="9"/>
        <v>0.28499999999999992</v>
      </c>
    </row>
    <row r="29" spans="1:75" x14ac:dyDescent="0.3">
      <c r="A29" s="11">
        <f t="shared" si="2"/>
        <v>54</v>
      </c>
      <c r="B29" s="48">
        <f>(1-VLOOKUP($A29+B$4-1,'Projection Scale G2 - M'!$A$25:$B$150,2,FALSE))^Assumptions!$F$6*'Base Rate'!B29*IF(Assumptions!$F$8="No Adjustment",1,IF(Assumptions!$F$8="Married",'Marital Status'!BM28,IF(Assumptions!$F$8="Single",'Marital Status'!CT28,"ERROR")))*IF(Assumptions!$F$10="No Adjustment",1,IF(Assumptions!$F$10="Preferred",'Pref-Std'!BM28,IF(Assumptions!$F$10="Standard",'Pref-Std'!CT28,"ERROR")))*IF(Assumptions!$F$12="No Adjustment",1,VLOOKUP($A29+B$4-1,'Valuation Margin'!$A$5:$C$13,3))</f>
        <v>0.53226199207929248</v>
      </c>
      <c r="C29" s="49">
        <f>(1-VLOOKUP($A29+C$4-1,'Projection Scale G2 - M'!$A$25:$B$150,2,FALSE))^Assumptions!$F$6*'Base Rate'!C29*IF(Assumptions!$F$8="No Adjustment",1,IF(Assumptions!$F$8="Married",'Marital Status'!BN28,IF(Assumptions!$F$8="Single",'Marital Status'!CU28,"ERROR")))*IF(Assumptions!$F$10="No Adjustment",1,IF(Assumptions!$F$10="Preferred",'Pref-Std'!BN28,IF(Assumptions!$F$10="Standard",'Pref-Std'!CU28,"ERROR")))*IF(Assumptions!$F$12="No Adjustment",1,VLOOKUP($A29+C$4-1,'Valuation Margin'!$A$5:$C$13,3))</f>
        <v>0.77302844001948601</v>
      </c>
      <c r="D29" s="49">
        <f>(1-VLOOKUP($A29+D$4-1,'Projection Scale G2 - M'!$A$25:$B$150,2,FALSE))^Assumptions!$F$6*'Base Rate'!D29*IF(Assumptions!$F$8="No Adjustment",1,IF(Assumptions!$F$8="Married",'Marital Status'!BO28,IF(Assumptions!$F$8="Single",'Marital Status'!CV28,"ERROR")))*IF(Assumptions!$F$10="No Adjustment",1,IF(Assumptions!$F$10="Preferred",'Pref-Std'!BO28,IF(Assumptions!$F$10="Standard",'Pref-Std'!CV28,"ERROR")))*IF(Assumptions!$F$12="No Adjustment",1,VLOOKUP($A29+D$4-1,'Valuation Margin'!$A$5:$C$13,3))</f>
        <v>1.0064620763517578</v>
      </c>
      <c r="E29" s="49">
        <f>(1-VLOOKUP($A29+E$4-1,'Projection Scale G2 - M'!$A$25:$B$150,2,FALSE))^Assumptions!$F$6*'Base Rate'!E29*IF(Assumptions!$F$8="No Adjustment",1,IF(Assumptions!$F$8="Married",'Marital Status'!BP28,IF(Assumptions!$F$8="Single",'Marital Status'!CW28,"ERROR")))*IF(Assumptions!$F$10="No Adjustment",1,IF(Assumptions!$F$10="Preferred",'Pref-Std'!BP28,IF(Assumptions!$F$10="Standard",'Pref-Std'!CW28,"ERROR")))*IF(Assumptions!$F$12="No Adjustment",1,VLOOKUP($A29+E$4-1,'Valuation Margin'!$A$5:$C$13,3))</f>
        <v>1.229890856843018</v>
      </c>
      <c r="F29" s="50">
        <f>(1-VLOOKUP($A29+F$4-1,'Projection Scale G2 - M'!$A$25:$B$150,2,FALSE))^Assumptions!$F$6*'Base Rate'!F29*IF(Assumptions!$F$8="No Adjustment",1,IF(Assumptions!$F$8="Married",'Marital Status'!BQ28,IF(Assumptions!$F$8="Single",'Marital Status'!CX28,"ERROR")))*IF(Assumptions!$F$10="No Adjustment",1,IF(Assumptions!$F$10="Preferred",'Pref-Std'!BQ28,IF(Assumptions!$F$10="Standard",'Pref-Std'!CX28,"ERROR")))*IF(Assumptions!$F$12="No Adjustment",1,VLOOKUP($A29+F$4-1,'Valuation Margin'!$A$5:$C$13,3))</f>
        <v>1.4788017018182733</v>
      </c>
      <c r="G29" s="49">
        <f>(1-VLOOKUP($A29+G$4-1,'Projection Scale G2 - M'!$A$25:$B$150,2,FALSE))^Assumptions!$F$6*'Base Rate'!G29*IF(Assumptions!$F$8="No Adjustment",1,IF(Assumptions!$F$8="Married",'Marital Status'!BR28,IF(Assumptions!$F$8="Single",'Marital Status'!CY28,"ERROR")))*IF(Assumptions!$F$10="No Adjustment",1,IF(Assumptions!$F$10="Preferred",'Pref-Std'!BR28,IF(Assumptions!$F$10="Standard",'Pref-Std'!CY28,"ERROR")))*IF(Assumptions!$F$12="No Adjustment",1,VLOOKUP($A29+G$4-1,'Valuation Margin'!$A$5:$C$13,3))</f>
        <v>1.7271133260246136</v>
      </c>
      <c r="H29" s="49">
        <f>(1-VLOOKUP($A29+H$4-1,'Projection Scale G2 - M'!$A$25:$B$150,2,FALSE))^Assumptions!$F$6*'Base Rate'!H29*IF(Assumptions!$F$8="No Adjustment",1,IF(Assumptions!$F$8="Married",'Marital Status'!BS28,IF(Assumptions!$F$8="Single",'Marital Status'!CZ28,"ERROR")))*IF(Assumptions!$F$10="No Adjustment",1,IF(Assumptions!$F$10="Preferred",'Pref-Std'!BS28,IF(Assumptions!$F$10="Standard",'Pref-Std'!CZ28,"ERROR")))*IF(Assumptions!$F$12="No Adjustment",1,VLOOKUP($A29+H$4-1,'Valuation Margin'!$A$5:$C$13,3))</f>
        <v>2.0216148654700707</v>
      </c>
      <c r="I29" s="49">
        <f>(1-VLOOKUP($A29+I$4-1,'Projection Scale G2 - M'!$A$25:$B$150,2,FALSE))^Assumptions!$F$6*'Base Rate'!I29*IF(Assumptions!$F$8="No Adjustment",1,IF(Assumptions!$F$8="Married",'Marital Status'!BT28,IF(Assumptions!$F$8="Single",'Marital Status'!DA28,"ERROR")))*IF(Assumptions!$F$10="No Adjustment",1,IF(Assumptions!$F$10="Preferred",'Pref-Std'!BT28,IF(Assumptions!$F$10="Standard",'Pref-Std'!DA28,"ERROR")))*IF(Assumptions!$F$12="No Adjustment",1,VLOOKUP($A29+I$4-1,'Valuation Margin'!$A$5:$C$13,3))</f>
        <v>2.3407219676542335</v>
      </c>
      <c r="J29" s="49">
        <f>(1-VLOOKUP($A29+J$4-1,'Projection Scale G2 - M'!$A$25:$B$150,2,FALSE))^Assumptions!$F$6*'Base Rate'!J29*IF(Assumptions!$F$8="No Adjustment",1,IF(Assumptions!$F$8="Married",'Marital Status'!BU28,IF(Assumptions!$F$8="Single",'Marital Status'!DB28,"ERROR")))*IF(Assumptions!$F$10="No Adjustment",1,IF(Assumptions!$F$10="Preferred",'Pref-Std'!BU28,IF(Assumptions!$F$10="Standard",'Pref-Std'!DB28,"ERROR")))*IF(Assumptions!$F$12="No Adjustment",1,VLOOKUP($A29+J$4-1,'Valuation Margin'!$A$5:$C$13,3))</f>
        <v>2.6814427482986125</v>
      </c>
      <c r="K29" s="50">
        <f>(1-VLOOKUP($A29+K$4-1,'Projection Scale G2 - M'!$A$25:$B$150,2,FALSE))^Assumptions!$F$6*'Base Rate'!K29*IF(Assumptions!$F$8="No Adjustment",1,IF(Assumptions!$F$8="Married",'Marital Status'!BV28,IF(Assumptions!$F$8="Single",'Marital Status'!DC28,"ERROR")))*IF(Assumptions!$F$10="No Adjustment",1,IF(Assumptions!$F$10="Preferred",'Pref-Std'!BV28,IF(Assumptions!$F$10="Standard",'Pref-Std'!DC28,"ERROR")))*IF(Assumptions!$F$12="No Adjustment",1,VLOOKUP($A29+K$4-1,'Valuation Margin'!$A$5:$C$13,3))</f>
        <v>3.0493282934220911</v>
      </c>
      <c r="L29" s="48">
        <f>(1-VLOOKUP($A29+L$4-1,'Projection Scale G2 - M'!$A$25:$B$150,2,FALSE))^Assumptions!$F$6*'Base Rate'!L29*IF(Assumptions!$F$8="No Adjustment",1,IF(Assumptions!$F$8="Married",'Marital Status'!BW28,IF(Assumptions!$F$8="Single",'Marital Status'!DD28,"ERROR")))*IF(Assumptions!$F$10="No Adjustment",1,IF(Assumptions!$F$10="Preferred",'Pref-Std'!BW28,IF(Assumptions!$F$10="Standard",'Pref-Std'!DD28,"ERROR")))*IF(Assumptions!$F$12="No Adjustment",1,VLOOKUP($A29+L$4-1,'Valuation Margin'!$A$5:$C$13,3))</f>
        <v>3.4506234938569222</v>
      </c>
      <c r="M29" s="49">
        <f>(1-VLOOKUP($A29+M$4-1,'Projection Scale G2 - M'!$A$25:$B$150,2,FALSE))^Assumptions!$F$6*'Base Rate'!M29*IF(Assumptions!$F$8="No Adjustment",1,IF(Assumptions!$F$8="Married",'Marital Status'!BX28,IF(Assumptions!$F$8="Single",'Marital Status'!DE28,"ERROR")))*IF(Assumptions!$F$10="No Adjustment",1,IF(Assumptions!$F$10="Preferred",'Pref-Std'!BX28,IF(Assumptions!$F$10="Standard",'Pref-Std'!DE28,"ERROR")))*IF(Assumptions!$F$12="No Adjustment",1,VLOOKUP($A29+M$4-1,'Valuation Margin'!$A$5:$C$13,3))</f>
        <v>3.9130115925774063</v>
      </c>
      <c r="N29" s="49">
        <f>(1-VLOOKUP($A29+N$4-1,'Projection Scale G2 - M'!$A$25:$B$150,2,FALSE))^Assumptions!$F$6*'Base Rate'!N29*IF(Assumptions!$F$8="No Adjustment",1,IF(Assumptions!$F$8="Married",'Marital Status'!BY28,IF(Assumptions!$F$8="Single",'Marital Status'!DF28,"ERROR")))*IF(Assumptions!$F$10="No Adjustment",1,IF(Assumptions!$F$10="Preferred",'Pref-Std'!BY28,IF(Assumptions!$F$10="Standard",'Pref-Std'!DF28,"ERROR")))*IF(Assumptions!$F$12="No Adjustment",1,VLOOKUP($A29+N$4-1,'Valuation Margin'!$A$5:$C$13,3))</f>
        <v>4.4460806931057233</v>
      </c>
      <c r="O29" s="49">
        <f>(1-VLOOKUP($A29+O$4-1,'Projection Scale G2 - M'!$A$25:$B$150,2,FALSE))^Assumptions!$F$6*'Base Rate'!O29*IF(Assumptions!$F$8="No Adjustment",1,IF(Assumptions!$F$8="Married",'Marital Status'!BZ28,IF(Assumptions!$F$8="Single",'Marital Status'!DG28,"ERROR")))*IF(Assumptions!$F$10="No Adjustment",1,IF(Assumptions!$F$10="Preferred",'Pref-Std'!BZ28,IF(Assumptions!$F$10="Standard",'Pref-Std'!DG28,"ERROR")))*IF(Assumptions!$F$12="No Adjustment",1,VLOOKUP($A29+O$4-1,'Valuation Margin'!$A$5:$C$13,3))</f>
        <v>5.0653085881880884</v>
      </c>
      <c r="P29" s="49">
        <f>(1-VLOOKUP($A29+P$4-1,'Projection Scale G2 - M'!$A$25:$B$150,2,FALSE))^Assumptions!$F$6*'Base Rate'!P29*IF(Assumptions!$F$8="No Adjustment",1,IF(Assumptions!$F$8="Married",'Marital Status'!CA28,IF(Assumptions!$F$8="Single",'Marital Status'!DH28,"ERROR")))*IF(Assumptions!$F$10="No Adjustment",1,IF(Assumptions!$F$10="Preferred",'Pref-Std'!CA28,IF(Assumptions!$F$10="Standard",'Pref-Std'!DH28,"ERROR")))*IF(Assumptions!$F$12="No Adjustment",1,VLOOKUP($A29+P$4-1,'Valuation Margin'!$A$5:$C$13,3))</f>
        <v>5.7928814216087412</v>
      </c>
      <c r="Q29" s="49">
        <f>(1-VLOOKUP($A29+Q$4-1,'Projection Scale G2 - M'!$A$25:$B$150,2,FALSE))^Assumptions!$F$6*'Base Rate'!Q29*IF(Assumptions!$F$8="No Adjustment",1,IF(Assumptions!$F$8="Married",'Marital Status'!CB28,IF(Assumptions!$F$8="Single",'Marital Status'!DI28,"ERROR")))*IF(Assumptions!$F$10="No Adjustment",1,IF(Assumptions!$F$10="Preferred",'Pref-Std'!CB28,IF(Assumptions!$F$10="Standard",'Pref-Std'!DI28,"ERROR")))*IF(Assumptions!$F$12="No Adjustment",1,VLOOKUP($A29+Q$4-1,'Valuation Margin'!$A$5:$C$13,3))</f>
        <v>6.6466628322275501</v>
      </c>
      <c r="R29" s="49">
        <f>(1-VLOOKUP($A29+R$4-1,'Projection Scale G2 - M'!$A$25:$B$150,2,FALSE))^Assumptions!$F$6*'Base Rate'!R29*IF(Assumptions!$F$8="No Adjustment",1,IF(Assumptions!$F$8="Married",'Marital Status'!CC28,IF(Assumptions!$F$8="Single",'Marital Status'!DJ28,"ERROR")))*IF(Assumptions!$F$10="No Adjustment",1,IF(Assumptions!$F$10="Preferred",'Pref-Std'!CC28,IF(Assumptions!$F$10="Standard",'Pref-Std'!DJ28,"ERROR")))*IF(Assumptions!$F$12="No Adjustment",1,VLOOKUP($A29+R$4-1,'Valuation Margin'!$A$5:$C$13,3))</f>
        <v>7.8241194913629082</v>
      </c>
      <c r="S29" s="49">
        <f>(1-VLOOKUP($A29+S$4-1,'Projection Scale G2 - M'!$A$25:$B$150,2,FALSE))^Assumptions!$F$6*'Base Rate'!S29*IF(Assumptions!$F$8="No Adjustment",1,IF(Assumptions!$F$8="Married",'Marital Status'!CD28,IF(Assumptions!$F$8="Single",'Marital Status'!DK28,"ERROR")))*IF(Assumptions!$F$10="No Adjustment",1,IF(Assumptions!$F$10="Preferred",'Pref-Std'!CD28,IF(Assumptions!$F$10="Standard",'Pref-Std'!DK28,"ERROR")))*IF(Assumptions!$F$12="No Adjustment",1,VLOOKUP($A29+S$4-1,'Valuation Margin'!$A$5:$C$13,3))</f>
        <v>9.2164016052917823</v>
      </c>
      <c r="T29" s="49">
        <f>(1-VLOOKUP($A29+T$4-1,'Projection Scale G2 - M'!$A$25:$B$150,2,FALSE))^Assumptions!$F$6*'Base Rate'!T29*IF(Assumptions!$F$8="No Adjustment",1,IF(Assumptions!$F$8="Married",'Marital Status'!CE28,IF(Assumptions!$F$8="Single",'Marital Status'!DL28,"ERROR")))*IF(Assumptions!$F$10="No Adjustment",1,IF(Assumptions!$F$10="Preferred",'Pref-Std'!CE28,IF(Assumptions!$F$10="Standard",'Pref-Std'!DL28,"ERROR")))*IF(Assumptions!$F$12="No Adjustment",1,VLOOKUP($A29+T$4-1,'Valuation Margin'!$A$5:$C$13,3))</f>
        <v>10.856641713120645</v>
      </c>
      <c r="U29" s="50">
        <f>(1-VLOOKUP($A29+U$4-1,'Projection Scale G2 - M'!$A$25:$B$150,2,FALSE))^Assumptions!$F$6*'Base Rate'!U29*IF(Assumptions!$F$8="No Adjustment",1,IF(Assumptions!$F$8="Married",'Marital Status'!CF28,IF(Assumptions!$F$8="Single",'Marital Status'!DM28,"ERROR")))*IF(Assumptions!$F$10="No Adjustment",1,IF(Assumptions!$F$10="Preferred",'Pref-Std'!CF28,IF(Assumptions!$F$10="Standard",'Pref-Std'!DM28,"ERROR")))*IF(Assumptions!$F$12="No Adjustment",1,VLOOKUP($A29+U$4-1,'Valuation Margin'!$A$5:$C$13,3))</f>
        <v>12.773658927212493</v>
      </c>
      <c r="V29" s="49">
        <f>(1-VLOOKUP($A29+V$4-1,'Projection Scale G2 - M'!$A$25:$B$150,2,FALSE))^Assumptions!$F$6*'Base Rate'!V29*IF(Assumptions!$F$8="No Adjustment",1,IF(Assumptions!$F$8="Married",'Marital Status'!CG28,IF(Assumptions!$F$8="Single",'Marital Status'!DN28,"ERROR")))*IF(Assumptions!$F$10="No Adjustment",1,IF(Assumptions!$F$10="Preferred",'Pref-Std'!CG28,IF(Assumptions!$F$10="Standard",'Pref-Std'!DN28,"ERROR")))*IF(Assumptions!$F$12="No Adjustment",1,VLOOKUP($A29+V$4-1,'Valuation Margin'!$A$5:$C$13,3))</f>
        <v>15.020117848618936</v>
      </c>
      <c r="W29" s="49">
        <f>(1-VLOOKUP($A29+W$4-1,'Projection Scale G2 - M'!$A$25:$B$150,2,FALSE))^Assumptions!$F$6*'Base Rate'!W29*IF(Assumptions!$F$8="No Adjustment",1,IF(Assumptions!$F$8="Married",'Marital Status'!CH28,IF(Assumptions!$F$8="Single",'Marital Status'!DO28,"ERROR")))*IF(Assumptions!$F$10="No Adjustment",1,IF(Assumptions!$F$10="Preferred",'Pref-Std'!CH28,IF(Assumptions!$F$10="Standard",'Pref-Std'!DO28,"ERROR")))*IF(Assumptions!$F$12="No Adjustment",1,VLOOKUP($A29+W$4-1,'Valuation Margin'!$A$5:$C$13,3))</f>
        <v>17.258184266194355</v>
      </c>
      <c r="X29" s="49">
        <f>(1-VLOOKUP($A29+X$4-1,'Projection Scale G2 - M'!$A$25:$B$150,2,FALSE))^Assumptions!$F$6*'Base Rate'!X29*IF(Assumptions!$F$8="No Adjustment",1,IF(Assumptions!$F$8="Married",'Marital Status'!CI28,IF(Assumptions!$F$8="Single",'Marital Status'!DP28,"ERROR")))*IF(Assumptions!$F$10="No Adjustment",1,IF(Assumptions!$F$10="Preferred",'Pref-Std'!CI28,IF(Assumptions!$F$10="Standard",'Pref-Std'!DP28,"ERROR")))*IF(Assumptions!$F$12="No Adjustment",1,VLOOKUP($A29+X$4-1,'Valuation Margin'!$A$5:$C$13,3))</f>
        <v>19.767495349774663</v>
      </c>
      <c r="Y29" s="49">
        <f>(1-VLOOKUP($A29+Y$4-1,'Projection Scale G2 - M'!$A$25:$B$150,2,FALSE))^Assumptions!$F$6*'Base Rate'!Y29*IF(Assumptions!$F$8="No Adjustment",1,IF(Assumptions!$F$8="Married",'Marital Status'!CJ28,IF(Assumptions!$F$8="Single",'Marital Status'!DQ28,"ERROR")))*IF(Assumptions!$F$10="No Adjustment",1,IF(Assumptions!$F$10="Preferred",'Pref-Std'!CJ28,IF(Assumptions!$F$10="Standard",'Pref-Std'!DQ28,"ERROR")))*IF(Assumptions!$F$12="No Adjustment",1,VLOOKUP($A29+Y$4-1,'Valuation Margin'!$A$5:$C$13,3))</f>
        <v>22.542230052542003</v>
      </c>
      <c r="Z29" s="50">
        <f>(1-VLOOKUP($A29+Z$4-1,'Projection Scale G2 - M'!$A$25:$B$150,2,FALSE))^Assumptions!$F$6*'Base Rate'!Z29*IF(Assumptions!$F$8="No Adjustment",1,IF(Assumptions!$F$8="Married",'Marital Status'!CK28,IF(Assumptions!$F$8="Single",'Marital Status'!DR28,"ERROR")))*IF(Assumptions!$F$10="No Adjustment",1,IF(Assumptions!$F$10="Preferred",'Pref-Std'!CK28,IF(Assumptions!$F$10="Standard",'Pref-Std'!DR28,"ERROR")))*IF(Assumptions!$F$12="No Adjustment",1,VLOOKUP($A29+Z$4-1,'Valuation Margin'!$A$5:$C$13,3))</f>
        <v>25.581885078560322</v>
      </c>
      <c r="AA29" s="49">
        <f>(1-VLOOKUP($A29+AA$4-1,'Projection Scale G2 - M'!$A$25:$B$150,2,FALSE))^Assumptions!$F$6*'Base Rate'!AA29*IF(Assumptions!$F$8="No Adjustment",1,IF(Assumptions!$F$8="Married",'Marital Status'!CL28,IF(Assumptions!$F$8="Single",'Marital Status'!DS28,"ERROR")))*IF(Assumptions!$F$10="No Adjustment",1,IF(Assumptions!$F$10="Preferred",'Pref-Std'!CL28,IF(Assumptions!$F$10="Standard",'Pref-Std'!DS28,"ERROR")))*IF(Assumptions!$F$12="No Adjustment",1,VLOOKUP($A29+AA$4-1,'Valuation Margin'!$A$5:$C$13,3))</f>
        <v>28.948191333469271</v>
      </c>
      <c r="AB29" s="49">
        <f>(1-VLOOKUP($A29+AB$4-1,'Projection Scale G2 - M'!$A$25:$B$150,2,FALSE))^Assumptions!$F$6*'Base Rate'!AB29*IF(Assumptions!$F$8="No Adjustment",1,IF(Assumptions!$F$8="Married",'Marital Status'!CM28,IF(Assumptions!$F$8="Single",'Marital Status'!DT28,"ERROR")))*IF(Assumptions!$F$10="No Adjustment",1,IF(Assumptions!$F$10="Preferred",'Pref-Std'!CM28,IF(Assumptions!$F$10="Standard",'Pref-Std'!DT28,"ERROR")))*IF(Assumptions!$F$12="No Adjustment",1,VLOOKUP($A29+AB$4-1,'Valuation Margin'!$A$5:$C$13,3))</f>
        <v>32.07033873535773</v>
      </c>
      <c r="AC29" s="49">
        <f>(1-VLOOKUP($A29+AC$4-1,'Projection Scale G2 - M'!$A$25:$B$150,2,FALSE))^Assumptions!$F$6*'Base Rate'!AC29*IF(Assumptions!$F$8="No Adjustment",1,IF(Assumptions!$F$8="Married",'Marital Status'!CN28,IF(Assumptions!$F$8="Single",'Marital Status'!DU28,"ERROR")))*IF(Assumptions!$F$10="No Adjustment",1,IF(Assumptions!$F$10="Preferred",'Pref-Std'!CN28,IF(Assumptions!$F$10="Standard",'Pref-Std'!DU28,"ERROR")))*IF(Assumptions!$F$12="No Adjustment",1,VLOOKUP($A29+AC$4-1,'Valuation Margin'!$A$5:$C$13,3))</f>
        <v>35.913015276020928</v>
      </c>
      <c r="AD29" s="49">
        <f>(1-VLOOKUP($A29+AD$4-1,'Projection Scale G2 - M'!$A$25:$B$150,2,FALSE))^Assumptions!$F$6*'Base Rate'!AD29*IF(Assumptions!$F$8="No Adjustment",1,IF(Assumptions!$F$8="Married",'Marital Status'!CO28,IF(Assumptions!$F$8="Single",'Marital Status'!DV28,"ERROR")))*IF(Assumptions!$F$10="No Adjustment",1,IF(Assumptions!$F$10="Preferred",'Pref-Std'!CO28,IF(Assumptions!$F$10="Standard",'Pref-Std'!DV28,"ERROR")))*IF(Assumptions!$F$12="No Adjustment",1,VLOOKUP($A29+AD$4-1,'Valuation Margin'!$A$5:$C$13,3))</f>
        <v>40.19887973759414</v>
      </c>
      <c r="AE29" s="50">
        <f>(1-VLOOKUP($A29+AE$4-1,'Projection Scale G2 - M'!$A$25:$B$150,2,FALSE))^Assumptions!$F$6*'Base Rate'!AE29*IF(Assumptions!$F$8="No Adjustment",1,IF(Assumptions!$F$8="Married",'Marital Status'!CP28,IF(Assumptions!$F$8="Single",'Marital Status'!DW28,"ERROR")))*IF(Assumptions!$F$10="No Adjustment",1,IF(Assumptions!$F$10="Preferred",'Pref-Std'!CP28,IF(Assumptions!$F$10="Standard",'Pref-Std'!DW28,"ERROR")))*IF(Assumptions!$F$12="No Adjustment",1,VLOOKUP($A29+AE$4-1,'Valuation Margin'!$A$5:$C$13,3))</f>
        <v>44.455010229294977</v>
      </c>
      <c r="AF29" s="50">
        <f>(1-VLOOKUP($AG29,'Projection Scale G2 - M'!$A$25:$B$150,2,FALSE))^Assumptions!$F$6*'Base Rate'!AF29*IF(Assumptions!$F$8="No Adjustment",1,IF(Assumptions!$F$8="Married",'Marital Status'!CQ28,IF(Assumptions!$F$8="Single",'Marital Status'!DX28,"ERROR")))*IF(Assumptions!$F$10="No Adjustment",1,IF(Assumptions!$F$10="Preferred",'Pref-Std'!CQ28,IF(Assumptions!$F$10="Standard",'Pref-Std'!DX28,"ERROR")))*IF(Assumptions!$F$12="No Adjustment",1,VLOOKUP($AG29,'Valuation Margin'!$A$5:$C$13,3))</f>
        <v>49.62523692314408</v>
      </c>
      <c r="AG29" s="11">
        <f t="shared" si="3"/>
        <v>84</v>
      </c>
      <c r="AI29" s="58">
        <v>4.283E-2</v>
      </c>
      <c r="AJ29" s="59">
        <f t="shared" si="4"/>
        <v>1.1586560103465813</v>
      </c>
      <c r="AL29" s="11">
        <f t="shared" si="5"/>
        <v>54</v>
      </c>
      <c r="AM29" s="48">
        <f>(1-VLOOKUP($AL29+AM$4-1,'Projection Scale G2 - F'!$A$25:$B$150,2,FALSE))^Assumptions!$F$6*'Base Rate'!AL29*IF(Assumptions!$F$8="No Adjustment",1,IF(Assumptions!$F$8="Married",'Marital Status'!BM28,IF(Assumptions!$F$8="Single",'Marital Status'!CT28,"ERROR")))*IF(Assumptions!$F$10="No Adjustment",1,IF(Assumptions!$F$10="Preferred",'Pref-Std'!BM28,IF(Assumptions!$F$10="Standard",'Pref-Std'!CT28,"ERROR")))*IF(Assumptions!$F$12="No Adjustment",1,VLOOKUP($AL29+AM$4-1,'Valuation Margin'!$A$5:$D$13,4))</f>
        <v>0.37325339631825422</v>
      </c>
      <c r="AN29" s="49">
        <f>(1-VLOOKUP($AL29+AN$4-1,'Projection Scale G2 - F'!$A$25:$B$150,2,FALSE))^Assumptions!$F$6*'Base Rate'!AM29*IF(Assumptions!$F$8="No Adjustment",1,IF(Assumptions!$F$8="Married",'Marital Status'!BN28,IF(Assumptions!$F$8="Single",'Marital Status'!CU28,"ERROR")))*IF(Assumptions!$F$10="No Adjustment",1,IF(Assumptions!$F$10="Preferred",'Pref-Std'!BN28,IF(Assumptions!$F$10="Standard",'Pref-Std'!CU28,"ERROR")))*IF(Assumptions!$F$12="No Adjustment",1,VLOOKUP($AL29+AN$4-1,'Valuation Margin'!$A$5:$D$13,4))</f>
        <v>0.52080519224213395</v>
      </c>
      <c r="AO29" s="49">
        <f>(1-VLOOKUP($AL29+AO$4-1,'Projection Scale G2 - F'!$A$25:$B$150,2,FALSE))^Assumptions!$F$6*'Base Rate'!AN29*IF(Assumptions!$F$8="No Adjustment",1,IF(Assumptions!$F$8="Married",'Marital Status'!BO28,IF(Assumptions!$F$8="Single",'Marital Status'!CV28,"ERROR")))*IF(Assumptions!$F$10="No Adjustment",1,IF(Assumptions!$F$10="Preferred",'Pref-Std'!BO28,IF(Assumptions!$F$10="Standard",'Pref-Std'!CV28,"ERROR")))*IF(Assumptions!$F$12="No Adjustment",1,VLOOKUP($AL29+AO$4-1,'Valuation Margin'!$A$5:$D$13,4))</f>
        <v>0.66054479320104131</v>
      </c>
      <c r="AP29" s="49">
        <f>(1-VLOOKUP($AL29+AP$4-1,'Projection Scale G2 - F'!$A$25:$B$150,2,FALSE))^Assumptions!$F$6*'Base Rate'!AO29*IF(Assumptions!$F$8="No Adjustment",1,IF(Assumptions!$F$8="Married",'Marital Status'!BP28,IF(Assumptions!$F$8="Single",'Marital Status'!CW28,"ERROR")))*IF(Assumptions!$F$10="No Adjustment",1,IF(Assumptions!$F$10="Preferred",'Pref-Std'!BP28,IF(Assumptions!$F$10="Standard",'Pref-Std'!CW28,"ERROR")))*IF(Assumptions!$F$12="No Adjustment",1,VLOOKUP($AL29+AP$4-1,'Valuation Margin'!$A$5:$D$13,4))</f>
        <v>0.80037798959261897</v>
      </c>
      <c r="AQ29" s="50">
        <f>(1-VLOOKUP($AL29+AQ$4-1,'Projection Scale G2 - F'!$A$25:$B$150,2,FALSE))^Assumptions!$F$6*'Base Rate'!AP29*IF(Assumptions!$F$8="No Adjustment",1,IF(Assumptions!$F$8="Married",'Marital Status'!BQ28,IF(Assumptions!$F$8="Single",'Marital Status'!CX28,"ERROR")))*IF(Assumptions!$F$10="No Adjustment",1,IF(Assumptions!$F$10="Preferred",'Pref-Std'!BQ28,IF(Assumptions!$F$10="Standard",'Pref-Std'!CX28,"ERROR")))*IF(Assumptions!$F$12="No Adjustment",1,VLOOKUP($AL29+AQ$4-1,'Valuation Margin'!$A$5:$D$13,4))</f>
        <v>0.95776493306504262</v>
      </c>
      <c r="AR29" s="49">
        <f>(1-VLOOKUP($AL29+AR$4-1,'Projection Scale G2 - F'!$A$25:$B$150,2,FALSE))^Assumptions!$F$6*'Base Rate'!AQ29*IF(Assumptions!$F$8="No Adjustment",1,IF(Assumptions!$F$8="Married",'Marital Status'!BR28,IF(Assumptions!$F$8="Single",'Marital Status'!CY28,"ERROR")))*IF(Assumptions!$F$10="No Adjustment",1,IF(Assumptions!$F$10="Preferred",'Pref-Std'!BR28,IF(Assumptions!$F$10="Standard",'Pref-Std'!CY28,"ERROR")))*IF(Assumptions!$F$12="No Adjustment",1,VLOOKUP($AL29+AR$4-1,'Valuation Margin'!$A$5:$D$13,4))</f>
        <v>1.1223702268596421</v>
      </c>
      <c r="AS29" s="49">
        <f>(1-VLOOKUP($AL29+AS$4-1,'Projection Scale G2 - F'!$A$25:$B$150,2,FALSE))^Assumptions!$F$6*'Base Rate'!AR29*IF(Assumptions!$F$8="No Adjustment",1,IF(Assumptions!$F$8="Married",'Marital Status'!BS28,IF(Assumptions!$F$8="Single",'Marital Status'!CZ28,"ERROR")))*IF(Assumptions!$F$10="No Adjustment",1,IF(Assumptions!$F$10="Preferred",'Pref-Std'!BS28,IF(Assumptions!$F$10="Standard",'Pref-Std'!CZ28,"ERROR")))*IF(Assumptions!$F$12="No Adjustment",1,VLOOKUP($AL29+AS$4-1,'Valuation Margin'!$A$5:$D$13,4))</f>
        <v>1.3166254382241211</v>
      </c>
      <c r="AT29" s="49">
        <f>(1-VLOOKUP($AL29+AT$4-1,'Projection Scale G2 - F'!$A$25:$B$150,2,FALSE))^Assumptions!$F$6*'Base Rate'!AS29*IF(Assumptions!$F$8="No Adjustment",1,IF(Assumptions!$F$8="Married",'Marital Status'!BT28,IF(Assumptions!$F$8="Single",'Marital Status'!DA28,"ERROR")))*IF(Assumptions!$F$10="No Adjustment",1,IF(Assumptions!$F$10="Preferred",'Pref-Std'!BT28,IF(Assumptions!$F$10="Standard",'Pref-Std'!DA28,"ERROR")))*IF(Assumptions!$F$12="No Adjustment",1,VLOOKUP($AL29+AT$4-1,'Valuation Margin'!$A$5:$D$13,4))</f>
        <v>1.541011123236234</v>
      </c>
      <c r="AU29" s="49">
        <f>(1-VLOOKUP($AL29+AU$4-1,'Projection Scale G2 - F'!$A$25:$B$150,2,FALSE))^Assumptions!$F$6*'Base Rate'!AT29*IF(Assumptions!$F$8="No Adjustment",1,IF(Assumptions!$F$8="Married",'Marital Status'!BU28,IF(Assumptions!$F$8="Single",'Marital Status'!DB28,"ERROR")))*IF(Assumptions!$F$10="No Adjustment",1,IF(Assumptions!$F$10="Preferred",'Pref-Std'!BU28,IF(Assumptions!$F$10="Standard",'Pref-Std'!DB28,"ERROR")))*IF(Assumptions!$F$12="No Adjustment",1,VLOOKUP($AL29+AU$4-1,'Valuation Margin'!$A$5:$D$13,4))</f>
        <v>1.7845911006232074</v>
      </c>
      <c r="AV29" s="50">
        <f>(1-VLOOKUP($AL29+AV$4-1,'Projection Scale G2 - F'!$A$25:$B$150,2,FALSE))^Assumptions!$F$6*'Base Rate'!AU29*IF(Assumptions!$F$8="No Adjustment",1,IF(Assumptions!$F$8="Married",'Marital Status'!BV28,IF(Assumptions!$F$8="Single",'Marital Status'!DC28,"ERROR")))*IF(Assumptions!$F$10="No Adjustment",1,IF(Assumptions!$F$10="Preferred",'Pref-Std'!BV28,IF(Assumptions!$F$10="Standard",'Pref-Std'!DC28,"ERROR")))*IF(Assumptions!$F$12="No Adjustment",1,VLOOKUP($AL29+AV$4-1,'Valuation Margin'!$A$5:$D$13,4))</f>
        <v>2.0628942096817107</v>
      </c>
      <c r="AW29" s="48">
        <f>(1-VLOOKUP($AL29+AW$4-1,'Projection Scale G2 - F'!$A$25:$B$150,2,FALSE))^Assumptions!$F$6*'Base Rate'!AV29*IF(Assumptions!$F$8="No Adjustment",1,IF(Assumptions!$F$8="Married",'Marital Status'!BW28,IF(Assumptions!$F$8="Single",'Marital Status'!DD28,"ERROR")))*IF(Assumptions!$F$10="No Adjustment",1,IF(Assumptions!$F$10="Preferred",'Pref-Std'!BW28,IF(Assumptions!$F$10="Standard",'Pref-Std'!DD28,"ERROR")))*IF(Assumptions!$F$12="No Adjustment",1,VLOOKUP($AL29+AW$4-1,'Valuation Margin'!$A$5:$D$13,4))</f>
        <v>2.373344062518036</v>
      </c>
      <c r="AX29" s="49">
        <f>(1-VLOOKUP($AL29+AX$4-1,'Projection Scale G2 - F'!$A$25:$B$150,2,FALSE))^Assumptions!$F$6*'Base Rate'!AW29*IF(Assumptions!$F$8="No Adjustment",1,IF(Assumptions!$F$8="Married",'Marital Status'!BX28,IF(Assumptions!$F$8="Single",'Marital Status'!DE28,"ERROR")))*IF(Assumptions!$F$10="No Adjustment",1,IF(Assumptions!$F$10="Preferred",'Pref-Std'!BX28,IF(Assumptions!$F$10="Standard",'Pref-Std'!DE28,"ERROR")))*IF(Assumptions!$F$12="No Adjustment",1,VLOOKUP($AL29+AX$4-1,'Valuation Margin'!$A$5:$D$13,4))</f>
        <v>2.7282686092721535</v>
      </c>
      <c r="AY29" s="49">
        <f>(1-VLOOKUP($AL29+AY$4-1,'Projection Scale G2 - F'!$A$25:$B$150,2,FALSE))^Assumptions!$F$6*'Base Rate'!AX29*IF(Assumptions!$F$8="No Adjustment",1,IF(Assumptions!$F$8="Married",'Marital Status'!BY28,IF(Assumptions!$F$8="Single",'Marital Status'!DF28,"ERROR")))*IF(Assumptions!$F$10="No Adjustment",1,IF(Assumptions!$F$10="Preferred",'Pref-Std'!BY28,IF(Assumptions!$F$10="Standard",'Pref-Std'!DF28,"ERROR")))*IF(Assumptions!$F$12="No Adjustment",1,VLOOKUP($AL29+AY$4-1,'Valuation Margin'!$A$5:$D$13,4))</f>
        <v>3.1193613838619769</v>
      </c>
      <c r="AZ29" s="49">
        <f>(1-VLOOKUP($AL29+AZ$4-1,'Projection Scale G2 - F'!$A$25:$B$150,2,FALSE))^Assumptions!$F$6*'Base Rate'!AY29*IF(Assumptions!$F$8="No Adjustment",1,IF(Assumptions!$F$8="Married",'Marital Status'!BZ28,IF(Assumptions!$F$8="Single",'Marital Status'!DG28,"ERROR")))*IF(Assumptions!$F$10="No Adjustment",1,IF(Assumptions!$F$10="Preferred",'Pref-Std'!BZ28,IF(Assumptions!$F$10="Standard",'Pref-Std'!DG28,"ERROR")))*IF(Assumptions!$F$12="No Adjustment",1,VLOOKUP($AL29+AZ$4-1,'Valuation Margin'!$A$5:$D$13,4))</f>
        <v>3.5593729944098227</v>
      </c>
      <c r="BA29" s="49">
        <f>(1-VLOOKUP($AL29+BA$4-1,'Projection Scale G2 - F'!$A$25:$B$150,2,FALSE))^Assumptions!$F$6*'Base Rate'!AZ29*IF(Assumptions!$F$8="No Adjustment",1,IF(Assumptions!$F$8="Married",'Marital Status'!CA28,IF(Assumptions!$F$8="Single",'Marital Status'!DH28,"ERROR")))*IF(Assumptions!$F$10="No Adjustment",1,IF(Assumptions!$F$10="Preferred",'Pref-Std'!CA28,IF(Assumptions!$F$10="Standard",'Pref-Std'!DH28,"ERROR")))*IF(Assumptions!$F$12="No Adjustment",1,VLOOKUP($AL29+BA$4-1,'Valuation Margin'!$A$5:$D$13,4))</f>
        <v>4.0389742987265169</v>
      </c>
      <c r="BB29" s="49">
        <f>(1-VLOOKUP($AL29+BB$4-1,'Projection Scale G2 - F'!$A$25:$B$150,2,FALSE))^Assumptions!$F$6*'Base Rate'!BA29*IF(Assumptions!$F$8="No Adjustment",1,IF(Assumptions!$F$8="Married",'Marital Status'!CB28,IF(Assumptions!$F$8="Single",'Marital Status'!DI28,"ERROR")))*IF(Assumptions!$F$10="No Adjustment",1,IF(Assumptions!$F$10="Preferred",'Pref-Std'!CB28,IF(Assumptions!$F$10="Standard",'Pref-Std'!DI28,"ERROR")))*IF(Assumptions!$F$12="No Adjustment",1,VLOOKUP($AL29+BB$4-1,'Valuation Margin'!$A$5:$D$13,4))</f>
        <v>4.5713856364549956</v>
      </c>
      <c r="BC29" s="49">
        <f>(1-VLOOKUP($AL29+BC$4-1,'Projection Scale G2 - F'!$A$25:$B$150,2,FALSE))^Assumptions!$F$6*'Base Rate'!BB29*IF(Assumptions!$F$8="No Adjustment",1,IF(Assumptions!$F$8="Married",'Marital Status'!CC28,IF(Assumptions!$F$8="Single",'Marital Status'!DJ28,"ERROR")))*IF(Assumptions!$F$10="No Adjustment",1,IF(Assumptions!$F$10="Preferred",'Pref-Std'!CC28,IF(Assumptions!$F$10="Standard",'Pref-Std'!DJ28,"ERROR")))*IF(Assumptions!$F$12="No Adjustment",1,VLOOKUP($AL29+BC$4-1,'Valuation Margin'!$A$5:$D$13,4))</f>
        <v>5.3129212416186311</v>
      </c>
      <c r="BD29" s="49">
        <f>(1-VLOOKUP($AL29+BD$4-1,'Projection Scale G2 - F'!$A$25:$B$150,2,FALSE))^Assumptions!$F$6*'Base Rate'!BC29*IF(Assumptions!$F$8="No Adjustment",1,IF(Assumptions!$F$8="Married",'Marital Status'!CD28,IF(Assumptions!$F$8="Single",'Marital Status'!DK28,"ERROR")))*IF(Assumptions!$F$10="No Adjustment",1,IF(Assumptions!$F$10="Preferred",'Pref-Std'!CD28,IF(Assumptions!$F$10="Standard",'Pref-Std'!DK28,"ERROR")))*IF(Assumptions!$F$12="No Adjustment",1,VLOOKUP($AL29+BD$4-1,'Valuation Margin'!$A$5:$D$13,4))</f>
        <v>6.1792003785817577</v>
      </c>
      <c r="BE29" s="49">
        <f>(1-VLOOKUP($AL29+BE$4-1,'Projection Scale G2 - F'!$A$25:$B$150,2,FALSE))^Assumptions!$F$6*'Base Rate'!BD29*IF(Assumptions!$F$8="No Adjustment",1,IF(Assumptions!$F$8="Married",'Marital Status'!CE28,IF(Assumptions!$F$8="Single",'Marital Status'!DL28,"ERROR")))*IF(Assumptions!$F$10="No Adjustment",1,IF(Assumptions!$F$10="Preferred",'Pref-Std'!CE28,IF(Assumptions!$F$10="Standard",'Pref-Std'!DL28,"ERROR")))*IF(Assumptions!$F$12="No Adjustment",1,VLOOKUP($AL29+BE$4-1,'Valuation Margin'!$A$5:$D$13,4))</f>
        <v>7.188233261162595</v>
      </c>
      <c r="BF29" s="50">
        <f>(1-VLOOKUP($AL29+BF$4-1,'Projection Scale G2 - F'!$A$25:$B$150,2,FALSE))^Assumptions!$F$6*'Base Rate'!BE29*IF(Assumptions!$F$8="No Adjustment",1,IF(Assumptions!$F$8="Married",'Marital Status'!CF28,IF(Assumptions!$F$8="Single",'Marital Status'!DM28,"ERROR")))*IF(Assumptions!$F$10="No Adjustment",1,IF(Assumptions!$F$10="Preferred",'Pref-Std'!CF28,IF(Assumptions!$F$10="Standard",'Pref-Std'!DM28,"ERROR")))*IF(Assumptions!$F$12="No Adjustment",1,VLOOKUP($AL29+BF$4-1,'Valuation Margin'!$A$5:$D$13,4))</f>
        <v>8.3594757117711591</v>
      </c>
      <c r="BG29" s="49">
        <f>(1-VLOOKUP($AL29+BG$4-1,'Projection Scale G2 - F'!$A$25:$B$150,2,FALSE))^Assumptions!$F$6*'Base Rate'!BF29*IF(Assumptions!$F$8="No Adjustment",1,IF(Assumptions!$F$8="Married",'Marital Status'!CG28,IF(Assumptions!$F$8="Single",'Marital Status'!DN28,"ERROR")))*IF(Assumptions!$F$10="No Adjustment",1,IF(Assumptions!$F$10="Preferred",'Pref-Std'!CG28,IF(Assumptions!$F$10="Standard",'Pref-Std'!DN28,"ERROR")))*IF(Assumptions!$F$12="No Adjustment",1,VLOOKUP($AL29+BG$4-1,'Valuation Margin'!$A$5:$D$13,4))</f>
        <v>9.7365889585078023</v>
      </c>
      <c r="BH29" s="49">
        <f>(1-VLOOKUP($AL29+BH$4-1,'Projection Scale G2 - F'!$A$25:$B$150,2,FALSE))^Assumptions!$F$6*'Base Rate'!BG29*IF(Assumptions!$F$8="No Adjustment",1,IF(Assumptions!$F$8="Married",'Marital Status'!CH28,IF(Assumptions!$F$8="Single",'Marital Status'!DO28,"ERROR")))*IF(Assumptions!$F$10="No Adjustment",1,IF(Assumptions!$F$10="Preferred",'Pref-Std'!CH28,IF(Assumptions!$F$10="Standard",'Pref-Std'!DO28,"ERROR")))*IF(Assumptions!$F$12="No Adjustment",1,VLOOKUP($AL29+BH$4-1,'Valuation Margin'!$A$5:$D$13,4))</f>
        <v>11.1002198649332</v>
      </c>
      <c r="BI29" s="49">
        <f>(1-VLOOKUP($AL29+BI$4-1,'Projection Scale G2 - F'!$A$25:$B$150,2,FALSE))^Assumptions!$F$6*'Base Rate'!BH29*IF(Assumptions!$F$8="No Adjustment",1,IF(Assumptions!$F$8="Married",'Marital Status'!CI28,IF(Assumptions!$F$8="Single",'Marital Status'!DP28,"ERROR")))*IF(Assumptions!$F$10="No Adjustment",1,IF(Assumptions!$F$10="Preferred",'Pref-Std'!CI28,IF(Assumptions!$F$10="Standard",'Pref-Std'!DP28,"ERROR")))*IF(Assumptions!$F$12="No Adjustment",1,VLOOKUP($AL29+BI$4-1,'Valuation Margin'!$A$5:$D$13,4))</f>
        <v>12.64933851205892</v>
      </c>
      <c r="BJ29" s="49">
        <f>(1-VLOOKUP($AL29+BJ$4-1,'Projection Scale G2 - F'!$A$25:$B$150,2,FALSE))^Assumptions!$F$6*'Base Rate'!BI29*IF(Assumptions!$F$8="No Adjustment",1,IF(Assumptions!$F$8="Married",'Marital Status'!CJ28,IF(Assumptions!$F$8="Single",'Marital Status'!DQ28,"ERROR")))*IF(Assumptions!$F$10="No Adjustment",1,IF(Assumptions!$F$10="Preferred",'Pref-Std'!CJ28,IF(Assumptions!$F$10="Standard",'Pref-Std'!DQ28,"ERROR")))*IF(Assumptions!$F$12="No Adjustment",1,VLOOKUP($AL29+BJ$4-1,'Valuation Margin'!$A$5:$D$13,4))</f>
        <v>14.402310539615332</v>
      </c>
      <c r="BK29" s="50">
        <f>(1-VLOOKUP($AL29+BK$4-1,'Projection Scale G2 - F'!$A$25:$B$150,2,FALSE))^Assumptions!$F$6*'Base Rate'!BJ29*IF(Assumptions!$F$8="No Adjustment",1,IF(Assumptions!$F$8="Married",'Marital Status'!CK28,IF(Assumptions!$F$8="Single",'Marital Status'!DR28,"ERROR")))*IF(Assumptions!$F$10="No Adjustment",1,IF(Assumptions!$F$10="Preferred",'Pref-Std'!CK28,IF(Assumptions!$F$10="Standard",'Pref-Std'!DR28,"ERROR")))*IF(Assumptions!$F$12="No Adjustment",1,VLOOKUP($AL29+BK$4-1,'Valuation Margin'!$A$5:$D$13,4))</f>
        <v>16.368814274755078</v>
      </c>
      <c r="BL29" s="49">
        <f>(1-VLOOKUP($AL29+BL$4-1,'Projection Scale G2 - F'!$A$25:$B$150,2,FALSE))^Assumptions!$F$6*'Base Rate'!BK29*IF(Assumptions!$F$8="No Adjustment",1,IF(Assumptions!$F$8="Married",'Marital Status'!CL28,IF(Assumptions!$F$8="Single",'Marital Status'!DS28,"ERROR")))*IF(Assumptions!$F$10="No Adjustment",1,IF(Assumptions!$F$10="Preferred",'Pref-Std'!CL28,IF(Assumptions!$F$10="Standard",'Pref-Std'!DS28,"ERROR")))*IF(Assumptions!$F$12="No Adjustment",1,VLOOKUP($AL29+BL$4-1,'Valuation Margin'!$A$5:$D$13,4))</f>
        <v>18.60661620148689</v>
      </c>
      <c r="BM29" s="49">
        <f>(1-VLOOKUP($AL29+BM$4-1,'Projection Scale G2 - F'!$A$25:$B$150,2,FALSE))^Assumptions!$F$6*'Base Rate'!BL29*IF(Assumptions!$F$8="No Adjustment",1,IF(Assumptions!$F$8="Married",'Marital Status'!CM28,IF(Assumptions!$F$8="Single",'Marital Status'!DT28,"ERROR")))*IF(Assumptions!$F$10="No Adjustment",1,IF(Assumptions!$F$10="Preferred",'Pref-Std'!CM28,IF(Assumptions!$F$10="Standard",'Pref-Std'!DT28,"ERROR")))*IF(Assumptions!$F$12="No Adjustment",1,VLOOKUP($AL29+BM$4-1,'Valuation Margin'!$A$5:$D$13,4))</f>
        <v>20.718351088571776</v>
      </c>
      <c r="BN29" s="49">
        <f>(1-VLOOKUP($AL29+BN$4-1,'Projection Scale G2 - F'!$A$25:$B$150,2,FALSE))^Assumptions!$F$6*'Base Rate'!BM29*IF(Assumptions!$F$8="No Adjustment",1,IF(Assumptions!$F$8="Married",'Marital Status'!CN28,IF(Assumptions!$F$8="Single",'Marital Status'!DU28,"ERROR")))*IF(Assumptions!$F$10="No Adjustment",1,IF(Assumptions!$F$10="Preferred",'Pref-Std'!CN28,IF(Assumptions!$F$10="Standard",'Pref-Std'!DU28,"ERROR")))*IF(Assumptions!$F$12="No Adjustment",1,VLOOKUP($AL29+BN$4-1,'Valuation Margin'!$A$5:$D$13,4))</f>
        <v>23.298879349405912</v>
      </c>
      <c r="BO29" s="49">
        <f>(1-VLOOKUP($AL29+BO$4-1,'Projection Scale G2 - F'!$A$25:$B$150,2,FALSE))^Assumptions!$F$6*'Base Rate'!BN29*IF(Assumptions!$F$8="No Adjustment",1,IF(Assumptions!$F$8="Married",'Marital Status'!CO28,IF(Assumptions!$F$8="Single",'Marital Status'!DV28,"ERROR")))*IF(Assumptions!$F$10="No Adjustment",1,IF(Assumptions!$F$10="Preferred",'Pref-Std'!CO28,IF(Assumptions!$F$10="Standard",'Pref-Std'!DV28,"ERROR")))*IF(Assumptions!$F$12="No Adjustment",1,VLOOKUP($AL29+BO$4-1,'Valuation Margin'!$A$5:$D$13,4))</f>
        <v>25.82060670807887</v>
      </c>
      <c r="BP29" s="50">
        <f>(1-VLOOKUP($AL29+BP$4-1,'Projection Scale G2 - F'!$A$25:$B$150,2,FALSE))^Assumptions!$F$6*'Base Rate'!BO29*IF(Assumptions!$F$8="No Adjustment",1,IF(Assumptions!$F$8="Married",'Marital Status'!CP28,IF(Assumptions!$F$8="Single",'Marital Status'!DW28,"ERROR")))*IF(Assumptions!$F$10="No Adjustment",1,IF(Assumptions!$F$10="Preferred",'Pref-Std'!CP28,IF(Assumptions!$F$10="Standard",'Pref-Std'!DW28,"ERROR")))*IF(Assumptions!$F$12="No Adjustment",1,VLOOKUP($AL29+BP$4-1,'Valuation Margin'!$A$5:$D$13,4))</f>
        <v>28.794181019047389</v>
      </c>
      <c r="BQ29" s="50">
        <f>(1-VLOOKUP($BR29,'Projection Scale G2 - F'!$A$25:$B$150,2,FALSE))^Assumptions!$F$6*'Base Rate'!BP29*IF(Assumptions!$F$8="No Adjustment",1,IF(Assumptions!$F$8="Married",'Marital Status'!CQ28,IF(Assumptions!$F$8="Single",'Marital Status'!DX28,"ERROR")))*IF(Assumptions!$F$10="No Adjustment",1,IF(Assumptions!$F$10="Preferred",'Pref-Std'!CQ28,IF(Assumptions!$F$10="Standard",'Pref-Std'!DX28,"ERROR")))*IF(Assumptions!$F$12="No Adjustment",1,VLOOKUP($BR29,'Valuation Margin'!$A$5:$D$13,4))</f>
        <v>32.079074311835548</v>
      </c>
      <c r="BR29" s="11">
        <f t="shared" si="6"/>
        <v>84</v>
      </c>
      <c r="BT29" s="58">
        <v>5.3233000000000003E-2</v>
      </c>
      <c r="BU29" s="59">
        <f t="shared" si="7"/>
        <v>0.60261631529005599</v>
      </c>
      <c r="BV29" s="59">
        <f t="shared" si="8"/>
        <v>0.75830742990588296</v>
      </c>
      <c r="BW29" s="57">
        <f t="shared" si="9"/>
        <v>0.27999999999999992</v>
      </c>
    </row>
    <row r="30" spans="1:75" x14ac:dyDescent="0.3">
      <c r="A30" s="6">
        <f t="shared" si="2"/>
        <v>55</v>
      </c>
      <c r="B30" s="44">
        <f>(1-VLOOKUP($A30+B$4-1,'Projection Scale G2 - M'!$A$25:$B$150,2,FALSE))^Assumptions!$F$6*'Base Rate'!B30*IF(Assumptions!$F$8="No Adjustment",1,IF(Assumptions!$F$8="Married",'Marital Status'!BM29,IF(Assumptions!$F$8="Single",'Marital Status'!CT29,"ERROR")))*IF(Assumptions!$F$10="No Adjustment",1,IF(Assumptions!$F$10="Preferred",'Pref-Std'!BM29,IF(Assumptions!$F$10="Standard",'Pref-Std'!CT29,"ERROR")))*IF(Assumptions!$F$12="No Adjustment",1,VLOOKUP($A30+B$4-1,'Valuation Margin'!$A$5:$C$13,3))</f>
        <v>0.56281364528328537</v>
      </c>
      <c r="C30" s="45">
        <f>(1-VLOOKUP($A30+C$4-1,'Projection Scale G2 - M'!$A$25:$B$150,2,FALSE))^Assumptions!$F$6*'Base Rate'!C30*IF(Assumptions!$F$8="No Adjustment",1,IF(Assumptions!$F$8="Married",'Marital Status'!BN29,IF(Assumptions!$F$8="Single",'Marital Status'!CU29,"ERROR")))*IF(Assumptions!$F$10="No Adjustment",1,IF(Assumptions!$F$10="Preferred",'Pref-Std'!BN29,IF(Assumptions!$F$10="Standard",'Pref-Std'!CU29,"ERROR")))*IF(Assumptions!$F$12="No Adjustment",1,VLOOKUP($A30+C$4-1,'Valuation Margin'!$A$5:$C$13,3))</f>
        <v>0.83163622906277757</v>
      </c>
      <c r="D30" s="45">
        <f>(1-VLOOKUP($A30+D$4-1,'Projection Scale G2 - M'!$A$25:$B$150,2,FALSE))^Assumptions!$F$6*'Base Rate'!D30*IF(Assumptions!$F$8="No Adjustment",1,IF(Assumptions!$F$8="Married",'Marital Status'!BO29,IF(Assumptions!$F$8="Single",'Marital Status'!CV29,"ERROR")))*IF(Assumptions!$F$10="No Adjustment",1,IF(Assumptions!$F$10="Preferred",'Pref-Std'!BO29,IF(Assumptions!$F$10="Standard",'Pref-Std'!CV29,"ERROR")))*IF(Assumptions!$F$12="No Adjustment",1,VLOOKUP($A30+D$4-1,'Valuation Margin'!$A$5:$C$13,3))</f>
        <v>1.0712210940098978</v>
      </c>
      <c r="E30" s="45">
        <f>(1-VLOOKUP($A30+E$4-1,'Projection Scale G2 - M'!$A$25:$B$150,2,FALSE))^Assumptions!$F$6*'Base Rate'!E30*IF(Assumptions!$F$8="No Adjustment",1,IF(Assumptions!$F$8="Married",'Marital Status'!BP29,IF(Assumptions!$F$8="Single",'Marital Status'!CW29,"ERROR")))*IF(Assumptions!$F$10="No Adjustment",1,IF(Assumptions!$F$10="Preferred",'Pref-Std'!BP29,IF(Assumptions!$F$10="Standard",'Pref-Std'!CW29,"ERROR")))*IF(Assumptions!$F$12="No Adjustment",1,VLOOKUP($A30+E$4-1,'Valuation Margin'!$A$5:$C$13,3))</f>
        <v>1.3263490684608392</v>
      </c>
      <c r="F30" s="46">
        <f>(1-VLOOKUP($A30+F$4-1,'Projection Scale G2 - M'!$A$25:$B$150,2,FALSE))^Assumptions!$F$6*'Base Rate'!F30*IF(Assumptions!$F$8="No Adjustment",1,IF(Assumptions!$F$8="Married",'Marital Status'!BQ29,IF(Assumptions!$F$8="Single",'Marital Status'!CX29,"ERROR")))*IF(Assumptions!$F$10="No Adjustment",1,IF(Assumptions!$F$10="Preferred",'Pref-Std'!BQ29,IF(Assumptions!$F$10="Standard",'Pref-Std'!CX29,"ERROR")))*IF(Assumptions!$F$12="No Adjustment",1,VLOOKUP($A30+F$4-1,'Valuation Margin'!$A$5:$C$13,3))</f>
        <v>1.578519689400923</v>
      </c>
      <c r="G30" s="45">
        <f>(1-VLOOKUP($A30+G$4-1,'Projection Scale G2 - M'!$A$25:$B$150,2,FALSE))^Assumptions!$F$6*'Base Rate'!G30*IF(Assumptions!$F$8="No Adjustment",1,IF(Assumptions!$F$8="Married",'Marital Status'!BR29,IF(Assumptions!$F$8="Single",'Marital Status'!CY29,"ERROR")))*IF(Assumptions!$F$10="No Adjustment",1,IF(Assumptions!$F$10="Preferred",'Pref-Std'!BR29,IF(Assumptions!$F$10="Standard",'Pref-Std'!CY29,"ERROR")))*IF(Assumptions!$F$12="No Adjustment",1,VLOOKUP($A30+G$4-1,'Valuation Margin'!$A$5:$C$13,3))</f>
        <v>1.872233570965433</v>
      </c>
      <c r="H30" s="45">
        <f>(1-VLOOKUP($A30+H$4-1,'Projection Scale G2 - M'!$A$25:$B$150,2,FALSE))^Assumptions!$F$6*'Base Rate'!H30*IF(Assumptions!$F$8="No Adjustment",1,IF(Assumptions!$F$8="Married",'Marital Status'!BS29,IF(Assumptions!$F$8="Single",'Marital Status'!CZ29,"ERROR")))*IF(Assumptions!$F$10="No Adjustment",1,IF(Assumptions!$F$10="Preferred",'Pref-Std'!BS29,IF(Assumptions!$F$10="Standard",'Pref-Std'!CZ29,"ERROR")))*IF(Assumptions!$F$12="No Adjustment",1,VLOOKUP($A30+H$4-1,'Valuation Margin'!$A$5:$C$13,3))</f>
        <v>2.1891247394078777</v>
      </c>
      <c r="I30" s="45">
        <f>(1-VLOOKUP($A30+I$4-1,'Projection Scale G2 - M'!$A$25:$B$150,2,FALSE))^Assumptions!$F$6*'Base Rate'!I30*IF(Assumptions!$F$8="No Adjustment",1,IF(Assumptions!$F$8="Married",'Marital Status'!BT29,IF(Assumptions!$F$8="Single",'Marital Status'!DA29,"ERROR")))*IF(Assumptions!$F$10="No Adjustment",1,IF(Assumptions!$F$10="Preferred",'Pref-Std'!BT29,IF(Assumptions!$F$10="Standard",'Pref-Std'!DA29,"ERROR")))*IF(Assumptions!$F$12="No Adjustment",1,VLOOKUP($A30+I$4-1,'Valuation Margin'!$A$5:$C$13,3))</f>
        <v>2.526913887830335</v>
      </c>
      <c r="J30" s="45">
        <f>(1-VLOOKUP($A30+J$4-1,'Projection Scale G2 - M'!$A$25:$B$150,2,FALSE))^Assumptions!$F$6*'Base Rate'!J30*IF(Assumptions!$F$8="No Adjustment",1,IF(Assumptions!$F$8="Married",'Marital Status'!BU29,IF(Assumptions!$F$8="Single",'Marital Status'!DB29,"ERROR")))*IF(Assumptions!$F$10="No Adjustment",1,IF(Assumptions!$F$10="Preferred",'Pref-Std'!BU29,IF(Assumptions!$F$10="Standard",'Pref-Std'!DB29,"ERROR")))*IF(Assumptions!$F$12="No Adjustment",1,VLOOKUP($A30+J$4-1,'Valuation Margin'!$A$5:$C$13,3))</f>
        <v>2.8911340195175694</v>
      </c>
      <c r="K30" s="46">
        <f>(1-VLOOKUP($A30+K$4-1,'Projection Scale G2 - M'!$A$25:$B$150,2,FALSE))^Assumptions!$F$6*'Base Rate'!K30*IF(Assumptions!$F$8="No Adjustment",1,IF(Assumptions!$F$8="Married",'Marital Status'!BV29,IF(Assumptions!$F$8="Single",'Marital Status'!DC29,"ERROR")))*IF(Assumptions!$F$10="No Adjustment",1,IF(Assumptions!$F$10="Preferred",'Pref-Std'!BV29,IF(Assumptions!$F$10="Standard",'Pref-Std'!DC29,"ERROR")))*IF(Assumptions!$F$12="No Adjustment",1,VLOOKUP($A30+K$4-1,'Valuation Margin'!$A$5:$C$13,3))</f>
        <v>3.2879862269188944</v>
      </c>
      <c r="L30" s="45">
        <f>(1-VLOOKUP($A30+L$4-1,'Projection Scale G2 - M'!$A$25:$B$150,2,FALSE))^Assumptions!$F$6*'Base Rate'!L30*IF(Assumptions!$F$8="No Adjustment",1,IF(Assumptions!$F$8="Married",'Marital Status'!BW29,IF(Assumptions!$F$8="Single",'Marital Status'!DD29,"ERROR")))*IF(Assumptions!$F$10="No Adjustment",1,IF(Assumptions!$F$10="Preferred",'Pref-Std'!BW29,IF(Assumptions!$F$10="Standard",'Pref-Std'!DD29,"ERROR")))*IF(Assumptions!$F$12="No Adjustment",1,VLOOKUP($A30+L$4-1,'Valuation Margin'!$A$5:$C$13,3))</f>
        <v>3.7442034363924899</v>
      </c>
      <c r="M30" s="45">
        <f>(1-VLOOKUP($A30+M$4-1,'Projection Scale G2 - M'!$A$25:$B$150,2,FALSE))^Assumptions!$F$6*'Base Rate'!M30*IF(Assumptions!$F$8="No Adjustment",1,IF(Assumptions!$F$8="Married",'Marital Status'!BX29,IF(Assumptions!$F$8="Single",'Marital Status'!DE29,"ERROR")))*IF(Assumptions!$F$10="No Adjustment",1,IF(Assumptions!$F$10="Preferred",'Pref-Std'!BX29,IF(Assumptions!$F$10="Standard",'Pref-Std'!DE29,"ERROR")))*IF(Assumptions!$F$12="No Adjustment",1,VLOOKUP($A30+M$4-1,'Valuation Margin'!$A$5:$C$13,3))</f>
        <v>4.2694488281628864</v>
      </c>
      <c r="N30" s="45">
        <f>(1-VLOOKUP($A30+N$4-1,'Projection Scale G2 - M'!$A$25:$B$150,2,FALSE))^Assumptions!$F$6*'Base Rate'!N30*IF(Assumptions!$F$8="No Adjustment",1,IF(Assumptions!$F$8="Married",'Marital Status'!BY29,IF(Assumptions!$F$8="Single",'Marital Status'!DF29,"ERROR")))*IF(Assumptions!$F$10="No Adjustment",1,IF(Assumptions!$F$10="Preferred",'Pref-Std'!BY29,IF(Assumptions!$F$10="Standard",'Pref-Std'!DF29,"ERROR")))*IF(Assumptions!$F$12="No Adjustment",1,VLOOKUP($A30+N$4-1,'Valuation Margin'!$A$5:$C$13,3))</f>
        <v>4.8790504577677964</v>
      </c>
      <c r="O30" s="45">
        <f>(1-VLOOKUP($A30+O$4-1,'Projection Scale G2 - M'!$A$25:$B$150,2,FALSE))^Assumptions!$F$6*'Base Rate'!O30*IF(Assumptions!$F$8="No Adjustment",1,IF(Assumptions!$F$8="Married",'Marital Status'!BZ29,IF(Assumptions!$F$8="Single",'Marital Status'!DG29,"ERROR")))*IF(Assumptions!$F$10="No Adjustment",1,IF(Assumptions!$F$10="Preferred",'Pref-Std'!BZ29,IF(Assumptions!$F$10="Standard",'Pref-Std'!DG29,"ERROR")))*IF(Assumptions!$F$12="No Adjustment",1,VLOOKUP($A30+O$4-1,'Valuation Margin'!$A$5:$C$13,3))</f>
        <v>5.5948733037475886</v>
      </c>
      <c r="P30" s="46">
        <f>(1-VLOOKUP($A30+P$4-1,'Projection Scale G2 - M'!$A$25:$B$150,2,FALSE))^Assumptions!$F$6*'Base Rate'!P30*IF(Assumptions!$F$8="No Adjustment",1,IF(Assumptions!$F$8="Married",'Marital Status'!CA29,IF(Assumptions!$F$8="Single",'Marital Status'!DH29,"ERROR")))*IF(Assumptions!$F$10="No Adjustment",1,IF(Assumptions!$F$10="Preferred",'Pref-Std'!CA29,IF(Assumptions!$F$10="Standard",'Pref-Std'!DH29,"ERROR")))*IF(Assumptions!$F$12="No Adjustment",1,VLOOKUP($A30+P$4-1,'Valuation Margin'!$A$5:$C$13,3))</f>
        <v>6.434702372065316</v>
      </c>
      <c r="Q30" s="52">
        <f>(1-VLOOKUP($A30+Q$4-1,'Projection Scale G2 - M'!$A$25:$B$150,2,FALSE))^Assumptions!$F$6*'Base Rate'!Q30*IF(Assumptions!$F$8="No Adjustment",1,IF(Assumptions!$F$8="Married",'Marital Status'!CB29,IF(Assumptions!$F$8="Single",'Marital Status'!DI29,"ERROR")))*IF(Assumptions!$F$10="No Adjustment",1,IF(Assumptions!$F$10="Preferred",'Pref-Std'!CB29,IF(Assumptions!$F$10="Standard",'Pref-Std'!DI29,"ERROR")))*IF(Assumptions!$F$12="No Adjustment",1,VLOOKUP($A30+Q$4-1,'Valuation Margin'!$A$5:$C$13,3))</f>
        <v>7.405471627168132</v>
      </c>
      <c r="R30" s="45">
        <f>(1-VLOOKUP($A30+R$4-1,'Projection Scale G2 - M'!$A$25:$B$150,2,FALSE))^Assumptions!$F$6*'Base Rate'!R30*IF(Assumptions!$F$8="No Adjustment",1,IF(Assumptions!$F$8="Married",'Marital Status'!CC29,IF(Assumptions!$F$8="Single",'Marital Status'!DJ29,"ERROR")))*IF(Assumptions!$F$10="No Adjustment",1,IF(Assumptions!$F$10="Preferred",'Pref-Std'!CC29,IF(Assumptions!$F$10="Standard",'Pref-Std'!DJ29,"ERROR")))*IF(Assumptions!$F$12="No Adjustment",1,VLOOKUP($A30+R$4-1,'Valuation Margin'!$A$5:$C$13,3))</f>
        <v>8.7449868578188763</v>
      </c>
      <c r="S30" s="45">
        <f>(1-VLOOKUP($A30+S$4-1,'Projection Scale G2 - M'!$A$25:$B$150,2,FALSE))^Assumptions!$F$6*'Base Rate'!S30*IF(Assumptions!$F$8="No Adjustment",1,IF(Assumptions!$F$8="Married",'Marital Status'!CD29,IF(Assumptions!$F$8="Single",'Marital Status'!DK29,"ERROR")))*IF(Assumptions!$F$10="No Adjustment",1,IF(Assumptions!$F$10="Preferred",'Pref-Std'!CD29,IF(Assumptions!$F$10="Standard",'Pref-Std'!DK29,"ERROR")))*IF(Assumptions!$F$12="No Adjustment",1,VLOOKUP($A30+S$4-1,'Valuation Margin'!$A$5:$C$13,3))</f>
        <v>10.324811870483003</v>
      </c>
      <c r="T30" s="45">
        <f>(1-VLOOKUP($A30+T$4-1,'Projection Scale G2 - M'!$A$25:$B$150,2,FALSE))^Assumptions!$F$6*'Base Rate'!T30*IF(Assumptions!$F$8="No Adjustment",1,IF(Assumptions!$F$8="Married",'Marital Status'!CE29,IF(Assumptions!$F$8="Single",'Marital Status'!DL29,"ERROR")))*IF(Assumptions!$F$10="No Adjustment",1,IF(Assumptions!$F$10="Preferred",'Pref-Std'!CE29,IF(Assumptions!$F$10="Standard",'Pref-Std'!DL29,"ERROR")))*IF(Assumptions!$F$12="No Adjustment",1,VLOOKUP($A30+T$4-1,'Valuation Margin'!$A$5:$C$13,3))</f>
        <v>12.173396606461594</v>
      </c>
      <c r="U30" s="46">
        <f>(1-VLOOKUP($A30+U$4-1,'Projection Scale G2 - M'!$A$25:$B$150,2,FALSE))^Assumptions!$F$6*'Base Rate'!U30*IF(Assumptions!$F$8="No Adjustment",1,IF(Assumptions!$F$8="Married",'Marital Status'!CF29,IF(Assumptions!$F$8="Single",'Marital Status'!DM29,"ERROR")))*IF(Assumptions!$F$10="No Adjustment",1,IF(Assumptions!$F$10="Preferred",'Pref-Std'!CF29,IF(Assumptions!$F$10="Standard",'Pref-Std'!DM29,"ERROR")))*IF(Assumptions!$F$12="No Adjustment",1,VLOOKUP($A30+U$4-1,'Valuation Margin'!$A$5:$C$13,3))</f>
        <v>14.342036490995147</v>
      </c>
      <c r="V30" s="45">
        <f>(1-VLOOKUP($A30+V$4-1,'Projection Scale G2 - M'!$A$25:$B$150,2,FALSE))^Assumptions!$F$6*'Base Rate'!V30*IF(Assumptions!$F$8="No Adjustment",1,IF(Assumptions!$F$8="Married",'Marital Status'!CG29,IF(Assumptions!$F$8="Single",'Marital Status'!DN29,"ERROR")))*IF(Assumptions!$F$10="No Adjustment",1,IF(Assumptions!$F$10="Preferred",'Pref-Std'!CG29,IF(Assumptions!$F$10="Standard",'Pref-Std'!DN29,"ERROR")))*IF(Assumptions!$F$12="No Adjustment",1,VLOOKUP($A30+V$4-1,'Valuation Margin'!$A$5:$C$13,3))</f>
        <v>16.872635572626468</v>
      </c>
      <c r="W30" s="45">
        <f>(1-VLOOKUP($A30+W$4-1,'Projection Scale G2 - M'!$A$25:$B$150,2,FALSE))^Assumptions!$F$6*'Base Rate'!W30*IF(Assumptions!$F$8="No Adjustment",1,IF(Assumptions!$F$8="Married",'Marital Status'!CH29,IF(Assumptions!$F$8="Single",'Marital Status'!DO29,"ERROR")))*IF(Assumptions!$F$10="No Adjustment",1,IF(Assumptions!$F$10="Preferred",'Pref-Std'!CH29,IF(Assumptions!$F$10="Standard",'Pref-Std'!DO29,"ERROR")))*IF(Assumptions!$F$12="No Adjustment",1,VLOOKUP($A30+W$4-1,'Valuation Margin'!$A$5:$C$13,3))</f>
        <v>19.367698595192195</v>
      </c>
      <c r="X30" s="45">
        <f>(1-VLOOKUP($A30+X$4-1,'Projection Scale G2 - M'!$A$25:$B$150,2,FALSE))^Assumptions!$F$6*'Base Rate'!X30*IF(Assumptions!$F$8="No Adjustment",1,IF(Assumptions!$F$8="Married",'Marital Status'!CI29,IF(Assumptions!$F$8="Single",'Marital Status'!DP29,"ERROR")))*IF(Assumptions!$F$10="No Adjustment",1,IF(Assumptions!$F$10="Preferred",'Pref-Std'!CI29,IF(Assumptions!$F$10="Standard",'Pref-Std'!DP29,"ERROR")))*IF(Assumptions!$F$12="No Adjustment",1,VLOOKUP($A30+X$4-1,'Valuation Margin'!$A$5:$C$13,3))</f>
        <v>22.132175508793139</v>
      </c>
      <c r="Y30" s="45">
        <f>(1-VLOOKUP($A30+Y$4-1,'Projection Scale G2 - M'!$A$25:$B$150,2,FALSE))^Assumptions!$F$6*'Base Rate'!Y30*IF(Assumptions!$F$8="No Adjustment",1,IF(Assumptions!$F$8="Married",'Marital Status'!CJ29,IF(Assumptions!$F$8="Single",'Marital Status'!DQ29,"ERROR")))*IF(Assumptions!$F$10="No Adjustment",1,IF(Assumptions!$F$10="Preferred",'Pref-Std'!CJ29,IF(Assumptions!$F$10="Standard",'Pref-Std'!DQ29,"ERROR")))*IF(Assumptions!$F$12="No Adjustment",1,VLOOKUP($A30+Y$4-1,'Valuation Margin'!$A$5:$C$13,3))</f>
        <v>25.16683750730196</v>
      </c>
      <c r="Z30" s="46">
        <f>(1-VLOOKUP($A30+Z$4-1,'Projection Scale G2 - M'!$A$25:$B$150,2,FALSE))^Assumptions!$F$6*'Base Rate'!Z30*IF(Assumptions!$F$8="No Adjustment",1,IF(Assumptions!$F$8="Married",'Marital Status'!CK29,IF(Assumptions!$F$8="Single",'Marital Status'!DR29,"ERROR")))*IF(Assumptions!$F$10="No Adjustment",1,IF(Assumptions!$F$10="Preferred",'Pref-Std'!CK29,IF(Assumptions!$F$10="Standard",'Pref-Std'!DR29,"ERROR")))*IF(Assumptions!$F$12="No Adjustment",1,VLOOKUP($A30+Z$4-1,'Valuation Margin'!$A$5:$C$13,3))</f>
        <v>28.533790702925963</v>
      </c>
      <c r="AA30" s="45">
        <f>(1-VLOOKUP($A30+AA$4-1,'Projection Scale G2 - M'!$A$25:$B$150,2,FALSE))^Assumptions!$F$6*'Base Rate'!AA30*IF(Assumptions!$F$8="No Adjustment",1,IF(Assumptions!$F$8="Married",'Marital Status'!CL29,IF(Assumptions!$F$8="Single",'Marital Status'!DS29,"ERROR")))*IF(Assumptions!$F$10="No Adjustment",1,IF(Assumptions!$F$10="Preferred",'Pref-Std'!CL29,IF(Assumptions!$F$10="Standard",'Pref-Std'!DS29,"ERROR")))*IF(Assumptions!$F$12="No Adjustment",1,VLOOKUP($A30+AA$4-1,'Valuation Margin'!$A$5:$C$13,3))</f>
        <v>32.304369561674186</v>
      </c>
      <c r="AB30" s="45">
        <f>(1-VLOOKUP($A30+AB$4-1,'Projection Scale G2 - M'!$A$25:$B$150,2,FALSE))^Assumptions!$F$6*'Base Rate'!AB30*IF(Assumptions!$F$8="No Adjustment",1,IF(Assumptions!$F$8="Married",'Marital Status'!CM29,IF(Assumptions!$F$8="Single",'Marital Status'!DT29,"ERROR")))*IF(Assumptions!$F$10="No Adjustment",1,IF(Assumptions!$F$10="Preferred",'Pref-Std'!CM29,IF(Assumptions!$F$10="Standard",'Pref-Std'!DT29,"ERROR")))*IF(Assumptions!$F$12="No Adjustment",1,VLOOKUP($A30+AB$4-1,'Valuation Margin'!$A$5:$C$13,3))</f>
        <v>36.227952087854213</v>
      </c>
      <c r="AC30" s="45">
        <f>(1-VLOOKUP($A30+AC$4-1,'Projection Scale G2 - M'!$A$25:$B$150,2,FALSE))^Assumptions!$F$6*'Base Rate'!AC30*IF(Assumptions!$F$8="No Adjustment",1,IF(Assumptions!$F$8="Married",'Marital Status'!CN29,IF(Assumptions!$F$8="Single",'Marital Status'!DU29,"ERROR")))*IF(Assumptions!$F$10="No Adjustment",1,IF(Assumptions!$F$10="Preferred",'Pref-Std'!CN29,IF(Assumptions!$F$10="Standard",'Pref-Std'!DU29,"ERROR")))*IF(Assumptions!$F$12="No Adjustment",1,VLOOKUP($A30+AC$4-1,'Valuation Margin'!$A$5:$C$13,3))</f>
        <v>40.609896515929627</v>
      </c>
      <c r="AD30" s="45">
        <f>(1-VLOOKUP($A30+AD$4-1,'Projection Scale G2 - M'!$A$25:$B$150,2,FALSE))^Assumptions!$F$6*'Base Rate'!AD30*IF(Assumptions!$F$8="No Adjustment",1,IF(Assumptions!$F$8="Married",'Marital Status'!CO29,IF(Assumptions!$F$8="Single",'Marital Status'!DV29,"ERROR")))*IF(Assumptions!$F$10="No Adjustment",1,IF(Assumptions!$F$10="Preferred",'Pref-Std'!CO29,IF(Assumptions!$F$10="Standard",'Pref-Std'!DV29,"ERROR")))*IF(Assumptions!$F$12="No Adjustment",1,VLOOKUP($A30+AD$4-1,'Valuation Margin'!$A$5:$C$13,3))</f>
        <v>44.973809350760547</v>
      </c>
      <c r="AE30" s="46">
        <f>(1-VLOOKUP($A30+AE$4-1,'Projection Scale G2 - M'!$A$25:$B$150,2,FALSE))^Assumptions!$F$6*'Base Rate'!AE30*IF(Assumptions!$F$8="No Adjustment",1,IF(Assumptions!$F$8="Married",'Marital Status'!CP29,IF(Assumptions!$F$8="Single",'Marital Status'!DW29,"ERROR")))*IF(Assumptions!$F$10="No Adjustment",1,IF(Assumptions!$F$10="Preferred",'Pref-Std'!CP29,IF(Assumptions!$F$10="Standard",'Pref-Std'!DW29,"ERROR")))*IF(Assumptions!$F$12="No Adjustment",1,VLOOKUP($A30+AE$4-1,'Valuation Margin'!$A$5:$C$13,3))</f>
        <v>50.275989310590369</v>
      </c>
      <c r="AF30" s="46">
        <f>(1-VLOOKUP($AG30,'Projection Scale G2 - M'!$A$25:$B$150,2,FALSE))^Assumptions!$F$6*'Base Rate'!AF30*IF(Assumptions!$F$8="No Adjustment",1,IF(Assumptions!$F$8="Married",'Marital Status'!CQ29,IF(Assumptions!$F$8="Single",'Marital Status'!DX29,"ERROR")))*IF(Assumptions!$F$10="No Adjustment",1,IF(Assumptions!$F$10="Preferred",'Pref-Std'!CQ29,IF(Assumptions!$F$10="Standard",'Pref-Std'!DX29,"ERROR")))*IF(Assumptions!$F$12="No Adjustment",1,VLOOKUP($AG30,'Valuation Margin'!$A$5:$C$13,3))</f>
        <v>56.10945641774331</v>
      </c>
      <c r="AG30" s="6">
        <f t="shared" si="3"/>
        <v>85</v>
      </c>
      <c r="AI30" s="58">
        <v>4.8996999999999999E-2</v>
      </c>
      <c r="AJ30" s="59">
        <f t="shared" si="4"/>
        <v>1.1451610592024677</v>
      </c>
      <c r="AL30" s="6">
        <f t="shared" si="5"/>
        <v>55</v>
      </c>
      <c r="AM30" s="44">
        <f>(1-VLOOKUP($AL30+AM$4-1,'Projection Scale G2 - F'!$A$25:$B$150,2,FALSE))^Assumptions!$F$6*'Base Rate'!AL30*IF(Assumptions!$F$8="No Adjustment",1,IF(Assumptions!$F$8="Married",'Marital Status'!BM29,IF(Assumptions!$F$8="Single",'Marital Status'!CT29,"ERROR")))*IF(Assumptions!$F$10="No Adjustment",1,IF(Assumptions!$F$10="Preferred",'Pref-Std'!BM29,IF(Assumptions!$F$10="Standard",'Pref-Std'!CT29,"ERROR")))*IF(Assumptions!$F$12="No Adjustment",1,VLOOKUP($AL30+AM$4-1,'Valuation Margin'!$A$5:$D$13,4))</f>
        <v>0.39548878668430398</v>
      </c>
      <c r="AN30" s="45">
        <f>(1-VLOOKUP($AL30+AN$4-1,'Projection Scale G2 - F'!$A$25:$B$150,2,FALSE))^Assumptions!$F$6*'Base Rate'!AM30*IF(Assumptions!$F$8="No Adjustment",1,IF(Assumptions!$F$8="Married",'Marital Status'!BN29,IF(Assumptions!$F$8="Single",'Marital Status'!CU29,"ERROR")))*IF(Assumptions!$F$10="No Adjustment",1,IF(Assumptions!$F$10="Preferred",'Pref-Std'!BN29,IF(Assumptions!$F$10="Standard",'Pref-Std'!CU29,"ERROR")))*IF(Assumptions!$F$12="No Adjustment",1,VLOOKUP($AL30+AN$4-1,'Valuation Margin'!$A$5:$D$13,4))</f>
        <v>0.56467839313159762</v>
      </c>
      <c r="AO30" s="45">
        <f>(1-VLOOKUP($AL30+AO$4-1,'Projection Scale G2 - F'!$A$25:$B$150,2,FALSE))^Assumptions!$F$6*'Base Rate'!AN30*IF(Assumptions!$F$8="No Adjustment",1,IF(Assumptions!$F$8="Married",'Marital Status'!BO29,IF(Assumptions!$F$8="Single",'Marital Status'!CV29,"ERROR")))*IF(Assumptions!$F$10="No Adjustment",1,IF(Assumptions!$F$10="Preferred",'Pref-Std'!BO29,IF(Assumptions!$F$10="Standard",'Pref-Std'!CV29,"ERROR")))*IF(Assumptions!$F$12="No Adjustment",1,VLOOKUP($AL30+AO$4-1,'Valuation Margin'!$A$5:$D$13,4))</f>
        <v>0.71771358576386146</v>
      </c>
      <c r="AP30" s="45">
        <f>(1-VLOOKUP($AL30+AP$4-1,'Projection Scale G2 - F'!$A$25:$B$150,2,FALSE))^Assumptions!$F$6*'Base Rate'!AO30*IF(Assumptions!$F$8="No Adjustment",1,IF(Assumptions!$F$8="Married",'Marital Status'!BP29,IF(Assumptions!$F$8="Single",'Marital Status'!CW29,"ERROR")))*IF(Assumptions!$F$10="No Adjustment",1,IF(Assumptions!$F$10="Preferred",'Pref-Std'!BP29,IF(Assumptions!$F$10="Standard",'Pref-Std'!CW29,"ERROR")))*IF(Assumptions!$F$12="No Adjustment",1,VLOOKUP($AL30+AP$4-1,'Valuation Margin'!$A$5:$D$13,4))</f>
        <v>0.88130313722892362</v>
      </c>
      <c r="AQ30" s="46">
        <f>(1-VLOOKUP($AL30+AQ$4-1,'Projection Scale G2 - F'!$A$25:$B$150,2,FALSE))^Assumptions!$F$6*'Base Rate'!AP30*IF(Assumptions!$F$8="No Adjustment",1,IF(Assumptions!$F$8="Married",'Marital Status'!BQ29,IF(Assumptions!$F$8="Single",'Marital Status'!CX29,"ERROR")))*IF(Assumptions!$F$10="No Adjustment",1,IF(Assumptions!$F$10="Preferred",'Pref-Std'!BQ29,IF(Assumptions!$F$10="Standard",'Pref-Std'!CX29,"ERROR")))*IF(Assumptions!$F$12="No Adjustment",1,VLOOKUP($AL30+AQ$4-1,'Valuation Margin'!$A$5:$D$13,4))</f>
        <v>1.0495197183803446</v>
      </c>
      <c r="AR30" s="45">
        <f>(1-VLOOKUP($AL30+AR$4-1,'Projection Scale G2 - F'!$A$25:$B$150,2,FALSE))^Assumptions!$F$6*'Base Rate'!AQ30*IF(Assumptions!$F$8="No Adjustment",1,IF(Assumptions!$F$8="Married",'Marital Status'!BR29,IF(Assumptions!$F$8="Single",'Marital Status'!CY29,"ERROR")))*IF(Assumptions!$F$10="No Adjustment",1,IF(Assumptions!$F$10="Preferred",'Pref-Std'!BR29,IF(Assumptions!$F$10="Standard",'Pref-Std'!CY29,"ERROR")))*IF(Assumptions!$F$12="No Adjustment",1,VLOOKUP($AL30+AR$4-1,'Valuation Margin'!$A$5:$D$13,4))</f>
        <v>1.2447107756341214</v>
      </c>
      <c r="AS30" s="45">
        <f>(1-VLOOKUP($AL30+AS$4-1,'Projection Scale G2 - F'!$A$25:$B$150,2,FALSE))^Assumptions!$F$6*'Base Rate'!AR30*IF(Assumptions!$F$8="No Adjustment",1,IF(Assumptions!$F$8="Married",'Marital Status'!BS29,IF(Assumptions!$F$8="Single",'Marital Status'!CZ29,"ERROR")))*IF(Assumptions!$F$10="No Adjustment",1,IF(Assumptions!$F$10="Preferred",'Pref-Std'!BS29,IF(Assumptions!$F$10="Standard",'Pref-Std'!CZ29,"ERROR")))*IF(Assumptions!$F$12="No Adjustment",1,VLOOKUP($AL30+AS$4-1,'Valuation Margin'!$A$5:$D$13,4))</f>
        <v>1.4683795132868918</v>
      </c>
      <c r="AT30" s="45">
        <f>(1-VLOOKUP($AL30+AT$4-1,'Projection Scale G2 - F'!$A$25:$B$150,2,FALSE))^Assumptions!$F$6*'Base Rate'!AS30*IF(Assumptions!$F$8="No Adjustment",1,IF(Assumptions!$F$8="Married",'Marital Status'!BT29,IF(Assumptions!$F$8="Single",'Marital Status'!DA29,"ERROR")))*IF(Assumptions!$F$10="No Adjustment",1,IF(Assumptions!$F$10="Preferred",'Pref-Std'!BT29,IF(Assumptions!$F$10="Standard",'Pref-Std'!DA29,"ERROR")))*IF(Assumptions!$F$12="No Adjustment",1,VLOOKUP($AL30+AT$4-1,'Valuation Margin'!$A$5:$D$13,4))</f>
        <v>1.7106012845757022</v>
      </c>
      <c r="AU30" s="45">
        <f>(1-VLOOKUP($AL30+AU$4-1,'Projection Scale G2 - F'!$A$25:$B$150,2,FALSE))^Assumptions!$F$6*'Base Rate'!AT30*IF(Assumptions!$F$8="No Adjustment",1,IF(Assumptions!$F$8="Married",'Marital Status'!BU29,IF(Assumptions!$F$8="Single",'Marital Status'!DB29,"ERROR")))*IF(Assumptions!$F$10="No Adjustment",1,IF(Assumptions!$F$10="Preferred",'Pref-Std'!BU29,IF(Assumptions!$F$10="Standard",'Pref-Std'!DB29,"ERROR")))*IF(Assumptions!$F$12="No Adjustment",1,VLOOKUP($AL30+AU$4-1,'Valuation Margin'!$A$5:$D$13,4))</f>
        <v>1.9865027017508528</v>
      </c>
      <c r="AV30" s="46">
        <f>(1-VLOOKUP($AL30+AV$4-1,'Projection Scale G2 - F'!$A$25:$B$150,2,FALSE))^Assumptions!$F$6*'Base Rate'!AU30*IF(Assumptions!$F$8="No Adjustment",1,IF(Assumptions!$F$8="Married",'Marital Status'!BV29,IF(Assumptions!$F$8="Single",'Marital Status'!DC29,"ERROR")))*IF(Assumptions!$F$10="No Adjustment",1,IF(Assumptions!$F$10="Preferred",'Pref-Std'!BV29,IF(Assumptions!$F$10="Standard",'Pref-Std'!DC29,"ERROR")))*IF(Assumptions!$F$12="No Adjustment",1,VLOOKUP($AL30+AV$4-1,'Valuation Margin'!$A$5:$D$13,4))</f>
        <v>2.2938636497873666</v>
      </c>
      <c r="AW30" s="45">
        <f>(1-VLOOKUP($AL30+AW$4-1,'Projection Scale G2 - F'!$A$25:$B$150,2,FALSE))^Assumptions!$F$6*'Base Rate'!AV30*IF(Assumptions!$F$8="No Adjustment",1,IF(Assumptions!$F$8="Married",'Marital Status'!BW29,IF(Assumptions!$F$8="Single",'Marital Status'!DD29,"ERROR")))*IF(Assumptions!$F$10="No Adjustment",1,IF(Assumptions!$F$10="Preferred",'Pref-Std'!BW29,IF(Assumptions!$F$10="Standard",'Pref-Std'!DD29,"ERROR")))*IF(Assumptions!$F$12="No Adjustment",1,VLOOKUP($AL30+AW$4-1,'Valuation Margin'!$A$5:$D$13,4))</f>
        <v>2.6447831513868034</v>
      </c>
      <c r="AX30" s="45">
        <f>(1-VLOOKUP($AL30+AX$4-1,'Projection Scale G2 - F'!$A$25:$B$150,2,FALSE))^Assumptions!$F$6*'Base Rate'!AW30*IF(Assumptions!$F$8="No Adjustment",1,IF(Assumptions!$F$8="Married",'Marital Status'!BX29,IF(Assumptions!$F$8="Single",'Marital Status'!DE29,"ERROR")))*IF(Assumptions!$F$10="No Adjustment",1,IF(Assumptions!$F$10="Preferred",'Pref-Std'!BX29,IF(Assumptions!$F$10="Standard",'Pref-Std'!DE29,"ERROR")))*IF(Assumptions!$F$12="No Adjustment",1,VLOOKUP($AL30+AX$4-1,'Valuation Margin'!$A$5:$D$13,4))</f>
        <v>3.0313741809431316</v>
      </c>
      <c r="AY30" s="45">
        <f>(1-VLOOKUP($AL30+AY$4-1,'Projection Scale G2 - F'!$A$25:$B$150,2,FALSE))^Assumptions!$F$6*'Base Rate'!AX30*IF(Assumptions!$F$8="No Adjustment",1,IF(Assumptions!$F$8="Married",'Marital Status'!BY29,IF(Assumptions!$F$8="Single",'Marital Status'!DF29,"ERROR")))*IF(Assumptions!$F$10="No Adjustment",1,IF(Assumptions!$F$10="Preferred",'Pref-Std'!BY29,IF(Assumptions!$F$10="Standard",'Pref-Std'!DF29,"ERROR")))*IF(Assumptions!$F$12="No Adjustment",1,VLOOKUP($AL30+AY$4-1,'Valuation Margin'!$A$5:$D$13,4))</f>
        <v>3.4661277135121478</v>
      </c>
      <c r="AZ30" s="45">
        <f>(1-VLOOKUP($AL30+AZ$4-1,'Projection Scale G2 - F'!$A$25:$B$150,2,FALSE))^Assumptions!$F$6*'Base Rate'!AY30*IF(Assumptions!$F$8="No Adjustment",1,IF(Assumptions!$F$8="Married",'Marital Status'!BZ29,IF(Assumptions!$F$8="Single",'Marital Status'!DG29,"ERROR")))*IF(Assumptions!$F$10="No Adjustment",1,IF(Assumptions!$F$10="Preferred",'Pref-Std'!BZ29,IF(Assumptions!$F$10="Standard",'Pref-Std'!DG29,"ERROR")))*IF(Assumptions!$F$12="No Adjustment",1,VLOOKUP($AL30+AZ$4-1,'Valuation Margin'!$A$5:$D$13,4))</f>
        <v>3.9400585202906209</v>
      </c>
      <c r="BA30" s="46">
        <f>(1-VLOOKUP($AL30+BA$4-1,'Projection Scale G2 - F'!$A$25:$B$150,2,FALSE))^Assumptions!$F$6*'Base Rate'!AZ30*IF(Assumptions!$F$8="No Adjustment",1,IF(Assumptions!$F$8="Married",'Marital Status'!CA29,IF(Assumptions!$F$8="Single",'Marital Status'!DH29,"ERROR")))*IF(Assumptions!$F$10="No Adjustment",1,IF(Assumptions!$F$10="Preferred",'Pref-Std'!CA29,IF(Assumptions!$F$10="Standard",'Pref-Std'!DH29,"ERROR")))*IF(Assumptions!$F$12="No Adjustment",1,VLOOKUP($AL30+BA$4-1,'Valuation Margin'!$A$5:$D$13,4))</f>
        <v>4.466122226647868</v>
      </c>
      <c r="BB30" s="52">
        <f>(1-VLOOKUP($AL30+BB$4-1,'Projection Scale G2 - F'!$A$25:$B$150,2,FALSE))^Assumptions!$F$6*'Base Rate'!BA30*IF(Assumptions!$F$8="No Adjustment",1,IF(Assumptions!$F$8="Married",'Marital Status'!CB29,IF(Assumptions!$F$8="Single",'Marital Status'!DI29,"ERROR")))*IF(Assumptions!$F$10="No Adjustment",1,IF(Assumptions!$F$10="Preferred",'Pref-Std'!CB29,IF(Assumptions!$F$10="Standard",'Pref-Std'!DI29,"ERROR")))*IF(Assumptions!$F$12="No Adjustment",1,VLOOKUP($AL30+BB$4-1,'Valuation Margin'!$A$5:$D$13,4))</f>
        <v>5.0705450426043281</v>
      </c>
      <c r="BC30" s="45">
        <f>(1-VLOOKUP($AL30+BC$4-1,'Projection Scale G2 - F'!$A$25:$B$150,2,FALSE))^Assumptions!$F$6*'Base Rate'!BB30*IF(Assumptions!$F$8="No Adjustment",1,IF(Assumptions!$F$8="Married",'Marital Status'!CC29,IF(Assumptions!$F$8="Single",'Marital Status'!DJ29,"ERROR")))*IF(Assumptions!$F$10="No Adjustment",1,IF(Assumptions!$F$10="Preferred",'Pref-Std'!CC29,IF(Assumptions!$F$10="Standard",'Pref-Std'!DJ29,"ERROR")))*IF(Assumptions!$F$12="No Adjustment",1,VLOOKUP($AL30+BC$4-1,'Valuation Margin'!$A$5:$D$13,4))</f>
        <v>5.907468101803949</v>
      </c>
      <c r="BD30" s="45">
        <f>(1-VLOOKUP($AL30+BD$4-1,'Projection Scale G2 - F'!$A$25:$B$150,2,FALSE))^Assumptions!$F$6*'Base Rate'!BC30*IF(Assumptions!$F$8="No Adjustment",1,IF(Assumptions!$F$8="Married",'Marital Status'!CD29,IF(Assumptions!$F$8="Single",'Marital Status'!DK29,"ERROR")))*IF(Assumptions!$F$10="No Adjustment",1,IF(Assumptions!$F$10="Preferred",'Pref-Std'!CD29,IF(Assumptions!$F$10="Standard",'Pref-Std'!DK29,"ERROR")))*IF(Assumptions!$F$12="No Adjustment",1,VLOOKUP($AL30+BD$4-1,'Valuation Margin'!$A$5:$D$13,4))</f>
        <v>6.8828179145938089</v>
      </c>
      <c r="BE30" s="45">
        <f>(1-VLOOKUP($AL30+BE$4-1,'Projection Scale G2 - F'!$A$25:$B$150,2,FALSE))^Assumptions!$F$6*'Base Rate'!BD30*IF(Assumptions!$F$8="No Adjustment",1,IF(Assumptions!$F$8="Married",'Marital Status'!CE29,IF(Assumptions!$F$8="Single",'Marital Status'!DL29,"ERROR")))*IF(Assumptions!$F$10="No Adjustment",1,IF(Assumptions!$F$10="Preferred",'Pref-Std'!CE29,IF(Assumptions!$F$10="Standard",'Pref-Std'!DL29,"ERROR")))*IF(Assumptions!$F$12="No Adjustment",1,VLOOKUP($AL30+BE$4-1,'Valuation Margin'!$A$5:$D$13,4))</f>
        <v>8.0155978576445115</v>
      </c>
      <c r="BF30" s="46">
        <f>(1-VLOOKUP($AL30+BF$4-1,'Projection Scale G2 - F'!$A$25:$B$150,2,FALSE))^Assumptions!$F$6*'Base Rate'!BE30*IF(Assumptions!$F$8="No Adjustment",1,IF(Assumptions!$F$8="Married",'Marital Status'!CF29,IF(Assumptions!$F$8="Single",'Marital Status'!DM29,"ERROR")))*IF(Assumptions!$F$10="No Adjustment",1,IF(Assumptions!$F$10="Preferred",'Pref-Std'!CF29,IF(Assumptions!$F$10="Standard",'Pref-Std'!DM29,"ERROR")))*IF(Assumptions!$F$12="No Adjustment",1,VLOOKUP($AL30+BF$4-1,'Valuation Margin'!$A$5:$D$13,4))</f>
        <v>9.3480879097161509</v>
      </c>
      <c r="BG30" s="45">
        <f>(1-VLOOKUP($AL30+BG$4-1,'Projection Scale G2 - F'!$A$25:$B$150,2,FALSE))^Assumptions!$F$6*'Base Rate'!BF30*IF(Assumptions!$F$8="No Adjustment",1,IF(Assumptions!$F$8="Married",'Marital Status'!CG29,IF(Assumptions!$F$8="Single",'Marital Status'!DN29,"ERROR")))*IF(Assumptions!$F$10="No Adjustment",1,IF(Assumptions!$F$10="Preferred",'Pref-Std'!CG29,IF(Assumptions!$F$10="Standard",'Pref-Std'!DN29,"ERROR")))*IF(Assumptions!$F$12="No Adjustment",1,VLOOKUP($AL30+BG$4-1,'Valuation Margin'!$A$5:$D$13,4))</f>
        <v>10.905097542572168</v>
      </c>
      <c r="BH30" s="45">
        <f>(1-VLOOKUP($AL30+BH$4-1,'Projection Scale G2 - F'!$A$25:$B$150,2,FALSE))^Assumptions!$F$6*'Base Rate'!BG30*IF(Assumptions!$F$8="No Adjustment",1,IF(Assumptions!$F$8="Married",'Marital Status'!CH29,IF(Assumptions!$F$8="Single",'Marital Status'!DO29,"ERROR")))*IF(Assumptions!$F$10="No Adjustment",1,IF(Assumptions!$F$10="Preferred",'Pref-Std'!CH29,IF(Assumptions!$F$10="Standard",'Pref-Std'!DO29,"ERROR")))*IF(Assumptions!$F$12="No Adjustment",1,VLOOKUP($AL30+BH$4-1,'Valuation Margin'!$A$5:$D$13,4))</f>
        <v>12.446532959098898</v>
      </c>
      <c r="BI30" s="45">
        <f>(1-VLOOKUP($AL30+BI$4-1,'Projection Scale G2 - F'!$A$25:$B$150,2,FALSE))^Assumptions!$F$6*'Base Rate'!BH30*IF(Assumptions!$F$8="No Adjustment",1,IF(Assumptions!$F$8="Married",'Marital Status'!CI29,IF(Assumptions!$F$8="Single",'Marital Status'!DP29,"ERROR")))*IF(Assumptions!$F$10="No Adjustment",1,IF(Assumptions!$F$10="Preferred",'Pref-Std'!CI29,IF(Assumptions!$F$10="Standard",'Pref-Std'!DP29,"ERROR")))*IF(Assumptions!$F$12="No Adjustment",1,VLOOKUP($AL30+BI$4-1,'Valuation Margin'!$A$5:$D$13,4))</f>
        <v>14.192828238118663</v>
      </c>
      <c r="BJ30" s="45">
        <f>(1-VLOOKUP($AL30+BJ$4-1,'Projection Scale G2 - F'!$A$25:$B$150,2,FALSE))^Assumptions!$F$6*'Base Rate'!BI30*IF(Assumptions!$F$8="No Adjustment",1,IF(Assumptions!$F$8="Married",'Marital Status'!CJ29,IF(Assumptions!$F$8="Single",'Marital Status'!DQ29,"ERROR")))*IF(Assumptions!$F$10="No Adjustment",1,IF(Assumptions!$F$10="Preferred",'Pref-Std'!CJ29,IF(Assumptions!$F$10="Standard",'Pref-Std'!DQ29,"ERROR")))*IF(Assumptions!$F$12="No Adjustment",1,VLOOKUP($AL30+BJ$4-1,'Valuation Margin'!$A$5:$D$13,4))</f>
        <v>16.154314906694342</v>
      </c>
      <c r="BK30" s="46">
        <f>(1-VLOOKUP($AL30+BK$4-1,'Projection Scale G2 - F'!$A$25:$B$150,2,FALSE))^Assumptions!$F$6*'Base Rate'!BJ30*IF(Assumptions!$F$8="No Adjustment",1,IF(Assumptions!$F$8="Married",'Marital Status'!CK29,IF(Assumptions!$F$8="Single",'Marital Status'!DR29,"ERROR")))*IF(Assumptions!$F$10="No Adjustment",1,IF(Assumptions!$F$10="Preferred",'Pref-Std'!CK29,IF(Assumptions!$F$10="Standard",'Pref-Std'!DR29,"ERROR")))*IF(Assumptions!$F$12="No Adjustment",1,VLOOKUP($AL30+BK$4-1,'Valuation Margin'!$A$5:$D$13,4))</f>
        <v>18.388903191444989</v>
      </c>
      <c r="BL30" s="45">
        <f>(1-VLOOKUP($AL30+BL$4-1,'Projection Scale G2 - F'!$A$25:$B$150,2,FALSE))^Assumptions!$F$6*'Base Rate'!BK30*IF(Assumptions!$F$8="No Adjustment",1,IF(Assumptions!$F$8="Married",'Marital Status'!CL29,IF(Assumptions!$F$8="Single",'Marital Status'!DS29,"ERROR")))*IF(Assumptions!$F$10="No Adjustment",1,IF(Assumptions!$F$10="Preferred",'Pref-Std'!CL29,IF(Assumptions!$F$10="Standard",'Pref-Std'!DS29,"ERROR")))*IF(Assumptions!$F$12="No Adjustment",1,VLOOKUP($AL30+BL$4-1,'Valuation Margin'!$A$5:$D$13,4))</f>
        <v>20.914487337689526</v>
      </c>
      <c r="BM30" s="45">
        <f>(1-VLOOKUP($AL30+BM$4-1,'Projection Scale G2 - F'!$A$25:$B$150,2,FALSE))^Assumptions!$F$6*'Base Rate'!BL30*IF(Assumptions!$F$8="No Adjustment",1,IF(Assumptions!$F$8="Married",'Marital Status'!CM29,IF(Assumptions!$F$8="Single",'Marital Status'!DT29,"ERROR")))*IF(Assumptions!$F$10="No Adjustment",1,IF(Assumptions!$F$10="Preferred",'Pref-Std'!CM29,IF(Assumptions!$F$10="Standard",'Pref-Std'!DT29,"ERROR")))*IF(Assumptions!$F$12="No Adjustment",1,VLOOKUP($AL30+BM$4-1,'Valuation Margin'!$A$5:$D$13,4))</f>
        <v>23.542537973786256</v>
      </c>
      <c r="BN30" s="45">
        <f>(1-VLOOKUP($AL30+BN$4-1,'Projection Scale G2 - F'!$A$25:$B$150,2,FALSE))^Assumptions!$F$6*'Base Rate'!BM30*IF(Assumptions!$F$8="No Adjustment",1,IF(Assumptions!$F$8="Married",'Marital Status'!CN29,IF(Assumptions!$F$8="Single",'Marital Status'!DU29,"ERROR")))*IF(Assumptions!$F$10="No Adjustment",1,IF(Assumptions!$F$10="Preferred",'Pref-Std'!CN29,IF(Assumptions!$F$10="Standard",'Pref-Std'!DU29,"ERROR")))*IF(Assumptions!$F$12="No Adjustment",1,VLOOKUP($AL30+BN$4-1,'Valuation Margin'!$A$5:$D$13,4))</f>
        <v>26.116215344337277</v>
      </c>
      <c r="BO30" s="45">
        <f>(1-VLOOKUP($AL30+BO$4-1,'Projection Scale G2 - F'!$A$25:$B$150,2,FALSE))^Assumptions!$F$6*'Base Rate'!BN30*IF(Assumptions!$F$8="No Adjustment",1,IF(Assumptions!$F$8="Married",'Marital Status'!CO29,IF(Assumptions!$F$8="Single",'Marital Status'!DV29,"ERROR")))*IF(Assumptions!$F$10="No Adjustment",1,IF(Assumptions!$F$10="Preferred",'Pref-Std'!CO29,IF(Assumptions!$F$10="Standard",'Pref-Std'!DV29,"ERROR")))*IF(Assumptions!$F$12="No Adjustment",1,VLOOKUP($AL30+BO$4-1,'Valuation Margin'!$A$5:$D$13,4))</f>
        <v>29.152518411512045</v>
      </c>
      <c r="BP30" s="46">
        <f>(1-VLOOKUP($AL30+BP$4-1,'Projection Scale G2 - F'!$A$25:$B$150,2,FALSE))^Assumptions!$F$6*'Base Rate'!BO30*IF(Assumptions!$F$8="No Adjustment",1,IF(Assumptions!$F$8="Married",'Marital Status'!CP29,IF(Assumptions!$F$8="Single",'Marital Status'!DW29,"ERROR")))*IF(Assumptions!$F$10="No Adjustment",1,IF(Assumptions!$F$10="Preferred",'Pref-Std'!CP29,IF(Assumptions!$F$10="Standard",'Pref-Std'!DW29,"ERROR")))*IF(Assumptions!$F$12="No Adjustment",1,VLOOKUP($AL30+BP$4-1,'Valuation Margin'!$A$5:$D$13,4))</f>
        <v>32.51062262774645</v>
      </c>
      <c r="BQ30" s="46">
        <f>(1-VLOOKUP($BR30,'Projection Scale G2 - F'!$A$25:$B$150,2,FALSE))^Assumptions!$F$6*'Base Rate'!BP30*IF(Assumptions!$F$8="No Adjustment",1,IF(Assumptions!$F$8="Married",'Marital Status'!CQ29,IF(Assumptions!$F$8="Single",'Marital Status'!DX29,"ERROR")))*IF(Assumptions!$F$10="No Adjustment",1,IF(Assumptions!$F$10="Preferred",'Pref-Std'!CQ29,IF(Assumptions!$F$10="Standard",'Pref-Std'!DX29,"ERROR")))*IF(Assumptions!$F$12="No Adjustment",1,VLOOKUP($BR30,'Valuation Margin'!$A$5:$D$13,4))</f>
        <v>35.930819481656549</v>
      </c>
      <c r="BR30" s="6">
        <f t="shared" si="6"/>
        <v>85</v>
      </c>
      <c r="BT30" s="58">
        <v>5.9854999999999998E-2</v>
      </c>
      <c r="BU30" s="59">
        <f t="shared" si="7"/>
        <v>0.6002977108287787</v>
      </c>
      <c r="BV30" s="59">
        <f t="shared" si="8"/>
        <v>0.75013513163154322</v>
      </c>
      <c r="BW30" s="57">
        <f t="shared" si="9"/>
        <v>0.27499999999999991</v>
      </c>
    </row>
    <row r="31" spans="1:75" x14ac:dyDescent="0.3">
      <c r="A31" s="6">
        <f t="shared" si="2"/>
        <v>56</v>
      </c>
      <c r="B31" s="44">
        <f>(1-VLOOKUP($A31+B$4-1,'Projection Scale G2 - M'!$A$25:$B$150,2,FALSE))^Assumptions!$F$6*'Base Rate'!B31*IF(Assumptions!$F$8="No Adjustment",1,IF(Assumptions!$F$8="Married",'Marital Status'!BM30,IF(Assumptions!$F$8="Single",'Marital Status'!CT30,"ERROR")))*IF(Assumptions!$F$10="No Adjustment",1,IF(Assumptions!$F$10="Preferred",'Pref-Std'!BM30,IF(Assumptions!$F$10="Standard",'Pref-Std'!CT30,"ERROR")))*IF(Assumptions!$F$12="No Adjustment",1,VLOOKUP($A31+B$4-1,'Valuation Margin'!$A$5:$C$13,3))</f>
        <v>0.60144746330696841</v>
      </c>
      <c r="C31" s="45">
        <f>(1-VLOOKUP($A31+C$4-1,'Projection Scale G2 - M'!$A$25:$B$150,2,FALSE))^Assumptions!$F$6*'Base Rate'!C31*IF(Assumptions!$F$8="No Adjustment",1,IF(Assumptions!$F$8="Married",'Marital Status'!BN30,IF(Assumptions!$F$8="Single",'Marital Status'!CU30,"ERROR")))*IF(Assumptions!$F$10="No Adjustment",1,IF(Assumptions!$F$10="Preferred",'Pref-Std'!BN30,IF(Assumptions!$F$10="Standard",'Pref-Std'!CU30,"ERROR")))*IF(Assumptions!$F$12="No Adjustment",1,VLOOKUP($A31+C$4-1,'Valuation Margin'!$A$5:$C$13,3))</f>
        <v>0.88393090169876887</v>
      </c>
      <c r="D31" s="45">
        <f>(1-VLOOKUP($A31+D$4-1,'Projection Scale G2 - M'!$A$25:$B$150,2,FALSE))^Assumptions!$F$6*'Base Rate'!D31*IF(Assumptions!$F$8="No Adjustment",1,IF(Assumptions!$F$8="Married",'Marital Status'!BO30,IF(Assumptions!$F$8="Single",'Marital Status'!CV30,"ERROR")))*IF(Assumptions!$F$10="No Adjustment",1,IF(Assumptions!$F$10="Preferred",'Pref-Std'!BO30,IF(Assumptions!$F$10="Standard",'Pref-Std'!CV30,"ERROR")))*IF(Assumptions!$F$12="No Adjustment",1,VLOOKUP($A31+D$4-1,'Valuation Margin'!$A$5:$C$13,3))</f>
        <v>1.1568294536857096</v>
      </c>
      <c r="E31" s="45">
        <f>(1-VLOOKUP($A31+E$4-1,'Projection Scale G2 - M'!$A$25:$B$150,2,FALSE))^Assumptions!$F$6*'Base Rate'!E31*IF(Assumptions!$F$8="No Adjustment",1,IF(Assumptions!$F$8="Married",'Marital Status'!BP30,IF(Assumptions!$F$8="Single",'Marital Status'!CW30,"ERROR")))*IF(Assumptions!$F$10="No Adjustment",1,IF(Assumptions!$F$10="Preferred",'Pref-Std'!BP30,IF(Assumptions!$F$10="Standard",'Pref-Std'!CW30,"ERROR")))*IF(Assumptions!$F$12="No Adjustment",1,VLOOKUP($A31+E$4-1,'Valuation Margin'!$A$5:$C$13,3))</f>
        <v>1.4203228387655047</v>
      </c>
      <c r="F31" s="46">
        <f>(1-VLOOKUP($A31+F$4-1,'Projection Scale G2 - M'!$A$25:$B$150,2,FALSE))^Assumptions!$F$6*'Base Rate'!F31*IF(Assumptions!$F$8="No Adjustment",1,IF(Assumptions!$F$8="Married",'Marital Status'!BQ30,IF(Assumptions!$F$8="Single",'Marital Status'!CX30,"ERROR")))*IF(Assumptions!$F$10="No Adjustment",1,IF(Assumptions!$F$10="Preferred",'Pref-Std'!BQ30,IF(Assumptions!$F$10="Standard",'Pref-Std'!CX30,"ERROR")))*IF(Assumptions!$F$12="No Adjustment",1,VLOOKUP($A31+F$4-1,'Valuation Margin'!$A$5:$C$13,3))</f>
        <v>1.7189492876741168</v>
      </c>
      <c r="G31" s="45">
        <f>(1-VLOOKUP($A31+G$4-1,'Projection Scale G2 - M'!$A$25:$B$150,2,FALSE))^Assumptions!$F$6*'Base Rate'!G31*IF(Assumptions!$F$8="No Adjustment",1,IF(Assumptions!$F$8="Married",'Marital Status'!BR30,IF(Assumptions!$F$8="Single",'Marital Status'!CY30,"ERROR")))*IF(Assumptions!$F$10="No Adjustment",1,IF(Assumptions!$F$10="Preferred",'Pref-Std'!BR30,IF(Assumptions!$F$10="Standard",'Pref-Std'!CY30,"ERROR")))*IF(Assumptions!$F$12="No Adjustment",1,VLOOKUP($A31+G$4-1,'Valuation Margin'!$A$5:$C$13,3))</f>
        <v>2.0387682795777029</v>
      </c>
      <c r="H31" s="45">
        <f>(1-VLOOKUP($A31+H$4-1,'Projection Scale G2 - M'!$A$25:$B$150,2,FALSE))^Assumptions!$F$6*'Base Rate'!H31*IF(Assumptions!$F$8="No Adjustment",1,IF(Assumptions!$F$8="Married",'Marital Status'!BS30,IF(Assumptions!$F$8="Single",'Marital Status'!CZ30,"ERROR")))*IF(Assumptions!$F$10="No Adjustment",1,IF(Assumptions!$F$10="Preferred",'Pref-Std'!BS30,IF(Assumptions!$F$10="Standard",'Pref-Std'!CZ30,"ERROR")))*IF(Assumptions!$F$12="No Adjustment",1,VLOOKUP($A31+H$4-1,'Valuation Margin'!$A$5:$C$13,3))</f>
        <v>2.3786339446009892</v>
      </c>
      <c r="I31" s="45">
        <f>(1-VLOOKUP($A31+I$4-1,'Projection Scale G2 - M'!$A$25:$B$150,2,FALSE))^Assumptions!$F$6*'Base Rate'!I31*IF(Assumptions!$F$8="No Adjustment",1,IF(Assumptions!$F$8="Married",'Marital Status'!BT30,IF(Assumptions!$F$8="Single",'Marital Status'!DA30,"ERROR")))*IF(Assumptions!$F$10="No Adjustment",1,IF(Assumptions!$F$10="Preferred",'Pref-Std'!BT30,IF(Assumptions!$F$10="Standard",'Pref-Std'!DA30,"ERROR")))*IF(Assumptions!$F$12="No Adjustment",1,VLOOKUP($A31+I$4-1,'Valuation Margin'!$A$5:$C$13,3))</f>
        <v>2.7442898609776063</v>
      </c>
      <c r="J31" s="45">
        <f>(1-VLOOKUP($A31+J$4-1,'Projection Scale G2 - M'!$A$25:$B$150,2,FALSE))^Assumptions!$F$6*'Base Rate'!J31*IF(Assumptions!$F$8="No Adjustment",1,IF(Assumptions!$F$8="Married",'Marital Status'!BU30,IF(Assumptions!$F$8="Single",'Marital Status'!DB30,"ERROR")))*IF(Assumptions!$F$10="No Adjustment",1,IF(Assumptions!$F$10="Preferred",'Pref-Std'!BU30,IF(Assumptions!$F$10="Standard",'Pref-Std'!DB30,"ERROR")))*IF(Assumptions!$F$12="No Adjustment",1,VLOOKUP($A31+J$4-1,'Valuation Margin'!$A$5:$C$13,3))</f>
        <v>3.1420609154804495</v>
      </c>
      <c r="K31" s="46">
        <f>(1-VLOOKUP($A31+K$4-1,'Projection Scale G2 - M'!$A$25:$B$150,2,FALSE))^Assumptions!$F$6*'Base Rate'!K31*IF(Assumptions!$F$8="No Adjustment",1,IF(Assumptions!$F$8="Married",'Marital Status'!BV30,IF(Assumptions!$F$8="Single",'Marital Status'!DC30,"ERROR")))*IF(Assumptions!$F$10="No Adjustment",1,IF(Assumptions!$F$10="Preferred",'Pref-Std'!BV30,IF(Assumptions!$F$10="Standard",'Pref-Std'!DC30,"ERROR")))*IF(Assumptions!$F$12="No Adjustment",1,VLOOKUP($A31+K$4-1,'Valuation Margin'!$A$5:$C$13,3))</f>
        <v>3.5979928372146883</v>
      </c>
      <c r="L31" s="45">
        <f>(1-VLOOKUP($A31+L$4-1,'Projection Scale G2 - M'!$A$25:$B$150,2,FALSE))^Assumptions!$F$6*'Base Rate'!L31*IF(Assumptions!$F$8="No Adjustment",1,IF(Assumptions!$F$8="Married",'Marital Status'!BW30,IF(Assumptions!$F$8="Single",'Marital Status'!DD30,"ERROR")))*IF(Assumptions!$F$10="No Adjustment",1,IF(Assumptions!$F$10="Preferred",'Pref-Std'!BW30,IF(Assumptions!$F$10="Standard",'Pref-Std'!DD30,"ERROR")))*IF(Assumptions!$F$12="No Adjustment",1,VLOOKUP($A31+L$4-1,'Valuation Margin'!$A$5:$C$13,3))</f>
        <v>4.1220225318310684</v>
      </c>
      <c r="M31" s="45">
        <f>(1-VLOOKUP($A31+M$4-1,'Projection Scale G2 - M'!$A$25:$B$150,2,FALSE))^Assumptions!$F$6*'Base Rate'!M31*IF(Assumptions!$F$8="No Adjustment",1,IF(Assumptions!$F$8="Married",'Marital Status'!BX30,IF(Assumptions!$F$8="Single",'Marital Status'!DE30,"ERROR")))*IF(Assumptions!$F$10="No Adjustment",1,IF(Assumptions!$F$10="Preferred",'Pref-Std'!BX30,IF(Assumptions!$F$10="Standard",'Pref-Std'!DE30,"ERROR")))*IF(Assumptions!$F$12="No Adjustment",1,VLOOKUP($A31+M$4-1,'Valuation Margin'!$A$5:$C$13,3))</f>
        <v>4.7295591436417359</v>
      </c>
      <c r="N31" s="45">
        <f>(1-VLOOKUP($A31+N$4-1,'Projection Scale G2 - M'!$A$25:$B$150,2,FALSE))^Assumptions!$F$6*'Base Rate'!N31*IF(Assumptions!$F$8="No Adjustment",1,IF(Assumptions!$F$8="Married",'Marital Status'!BY30,IF(Assumptions!$F$8="Single",'Marital Status'!DF30,"ERROR")))*IF(Assumptions!$F$10="No Adjustment",1,IF(Assumptions!$F$10="Preferred",'Pref-Std'!BY30,IF(Assumptions!$F$10="Standard",'Pref-Std'!DF30,"ERROR")))*IF(Assumptions!$F$12="No Adjustment",1,VLOOKUP($A31+N$4-1,'Valuation Margin'!$A$5:$C$13,3))</f>
        <v>5.442439959345279</v>
      </c>
      <c r="O31" s="45">
        <f>(1-VLOOKUP($A31+O$4-1,'Projection Scale G2 - M'!$A$25:$B$150,2,FALSE))^Assumptions!$F$6*'Base Rate'!O31*IF(Assumptions!$F$8="No Adjustment",1,IF(Assumptions!$F$8="Married",'Marital Status'!BZ30,IF(Assumptions!$F$8="Single",'Marital Status'!DG30,"ERROR")))*IF(Assumptions!$F$10="No Adjustment",1,IF(Assumptions!$F$10="Preferred",'Pref-Std'!BZ30,IF(Assumptions!$F$10="Standard",'Pref-Std'!DG30,"ERROR")))*IF(Assumptions!$F$12="No Adjustment",1,VLOOKUP($A31+O$4-1,'Valuation Margin'!$A$5:$C$13,3))</f>
        <v>6.278652454734841</v>
      </c>
      <c r="P31" s="46">
        <f>(1-VLOOKUP($A31+P$4-1,'Projection Scale G2 - M'!$A$25:$B$150,2,FALSE))^Assumptions!$F$6*'Base Rate'!P31*IF(Assumptions!$F$8="No Adjustment",1,IF(Assumptions!$F$8="Married",'Marital Status'!CA30,IF(Assumptions!$F$8="Single",'Marital Status'!DH30,"ERROR")))*IF(Assumptions!$F$10="No Adjustment",1,IF(Assumptions!$F$10="Preferred",'Pref-Std'!CA30,IF(Assumptions!$F$10="Standard",'Pref-Std'!DH30,"ERROR")))*IF(Assumptions!$F$12="No Adjustment",1,VLOOKUP($A31+P$4-1,'Valuation Margin'!$A$5:$C$13,3))</f>
        <v>7.2456226252003999</v>
      </c>
      <c r="Q31" s="45">
        <f>(1-VLOOKUP($A31+Q$4-1,'Projection Scale G2 - M'!$A$25:$B$150,2,FALSE))^Assumptions!$F$6*'Base Rate'!Q31*IF(Assumptions!$F$8="No Adjustment",1,IF(Assumptions!$F$8="Married",'Marital Status'!CB30,IF(Assumptions!$F$8="Single",'Marital Status'!DI30,"ERROR")))*IF(Assumptions!$F$10="No Adjustment",1,IF(Assumptions!$F$10="Preferred",'Pref-Std'!CB30,IF(Assumptions!$F$10="Standard",'Pref-Std'!DI30,"ERROR")))*IF(Assumptions!$F$12="No Adjustment",1,VLOOKUP($A31+Q$4-1,'Valuation Margin'!$A$5:$C$13,3))</f>
        <v>8.5771583075316951</v>
      </c>
      <c r="R31" s="45">
        <f>(1-VLOOKUP($A31+R$4-1,'Projection Scale G2 - M'!$A$25:$B$150,2,FALSE))^Assumptions!$F$6*'Base Rate'!R31*IF(Assumptions!$F$8="No Adjustment",1,IF(Assumptions!$F$8="Married",'Marital Status'!CC30,IF(Assumptions!$F$8="Single",'Marital Status'!DJ30,"ERROR")))*IF(Assumptions!$F$10="No Adjustment",1,IF(Assumptions!$F$10="Preferred",'Pref-Std'!CC30,IF(Assumptions!$F$10="Standard",'Pref-Std'!DJ30,"ERROR")))*IF(Assumptions!$F$12="No Adjustment",1,VLOOKUP($A31+R$4-1,'Valuation Margin'!$A$5:$C$13,3))</f>
        <v>10.149018531869819</v>
      </c>
      <c r="S31" s="45">
        <f>(1-VLOOKUP($A31+S$4-1,'Projection Scale G2 - M'!$A$25:$B$150,2,FALSE))^Assumptions!$F$6*'Base Rate'!S31*IF(Assumptions!$F$8="No Adjustment",1,IF(Assumptions!$F$8="Married",'Marital Status'!CD30,IF(Assumptions!$F$8="Single",'Marital Status'!DK30,"ERROR")))*IF(Assumptions!$F$10="No Adjustment",1,IF(Assumptions!$F$10="Preferred",'Pref-Std'!CD30,IF(Assumptions!$F$10="Standard",'Pref-Std'!DK30,"ERROR")))*IF(Assumptions!$F$12="No Adjustment",1,VLOOKUP($A31+S$4-1,'Valuation Margin'!$A$5:$C$13,3))</f>
        <v>11.990119882943672</v>
      </c>
      <c r="T31" s="45">
        <f>(1-VLOOKUP($A31+T$4-1,'Projection Scale G2 - M'!$A$25:$B$150,2,FALSE))^Assumptions!$F$6*'Base Rate'!T31*IF(Assumptions!$F$8="No Adjustment",1,IF(Assumptions!$F$8="Married",'Marital Status'!CE30,IF(Assumptions!$F$8="Single",'Marital Status'!DL30,"ERROR")))*IF(Assumptions!$F$10="No Adjustment",1,IF(Assumptions!$F$10="Preferred",'Pref-Std'!CE30,IF(Assumptions!$F$10="Standard",'Pref-Std'!DL30,"ERROR")))*IF(Assumptions!$F$12="No Adjustment",1,VLOOKUP($A31+T$4-1,'Valuation Margin'!$A$5:$C$13,3))</f>
        <v>14.151984982762912</v>
      </c>
      <c r="U31" s="46">
        <f>(1-VLOOKUP($A31+U$4-1,'Projection Scale G2 - M'!$A$25:$B$150,2,FALSE))^Assumptions!$F$6*'Base Rate'!U31*IF(Assumptions!$F$8="No Adjustment",1,IF(Assumptions!$F$8="Married",'Marital Status'!CF30,IF(Assumptions!$F$8="Single",'Marital Status'!DM30,"ERROR")))*IF(Assumptions!$F$10="No Adjustment",1,IF(Assumptions!$F$10="Preferred",'Pref-Std'!CF30,IF(Assumptions!$F$10="Standard",'Pref-Std'!DM30,"ERROR")))*IF(Assumptions!$F$12="No Adjustment",1,VLOOKUP($A31+U$4-1,'Valuation Margin'!$A$5:$C$13,3))</f>
        <v>16.677059301299529</v>
      </c>
      <c r="V31" s="45">
        <f>(1-VLOOKUP($A31+V$4-1,'Projection Scale G2 - M'!$A$25:$B$150,2,FALSE))^Assumptions!$F$6*'Base Rate'!V31*IF(Assumptions!$F$8="No Adjustment",1,IF(Assumptions!$F$8="Married",'Marital Status'!CG30,IF(Assumptions!$F$8="Single",'Marital Status'!DN30,"ERROR")))*IF(Assumptions!$F$10="No Adjustment",1,IF(Assumptions!$F$10="Preferred",'Pref-Std'!CG30,IF(Assumptions!$F$10="Standard",'Pref-Std'!DN30,"ERROR")))*IF(Assumptions!$F$12="No Adjustment",1,VLOOKUP($A31+V$4-1,'Valuation Margin'!$A$5:$C$13,3))</f>
        <v>19.172919655503907</v>
      </c>
      <c r="W31" s="45">
        <f>(1-VLOOKUP($A31+W$4-1,'Projection Scale G2 - M'!$A$25:$B$150,2,FALSE))^Assumptions!$F$6*'Base Rate'!W31*IF(Assumptions!$F$8="No Adjustment",1,IF(Assumptions!$F$8="Married",'Marital Status'!CH30,IF(Assumptions!$F$8="Single",'Marital Status'!DO30,"ERROR")))*IF(Assumptions!$F$10="No Adjustment",1,IF(Assumptions!$F$10="Preferred",'Pref-Std'!CH30,IF(Assumptions!$F$10="Standard",'Pref-Std'!DO30,"ERROR")))*IF(Assumptions!$F$12="No Adjustment",1,VLOOKUP($A31+W$4-1,'Valuation Margin'!$A$5:$C$13,3))</f>
        <v>21.941115467248743</v>
      </c>
      <c r="X31" s="45">
        <f>(1-VLOOKUP($A31+X$4-1,'Projection Scale G2 - M'!$A$25:$B$150,2,FALSE))^Assumptions!$F$6*'Base Rate'!X31*IF(Assumptions!$F$8="No Adjustment",1,IF(Assumptions!$F$8="Married",'Marital Status'!CI30,IF(Assumptions!$F$8="Single",'Marital Status'!DP30,"ERROR")))*IF(Assumptions!$F$10="No Adjustment",1,IF(Assumptions!$F$10="Preferred",'Pref-Std'!CI30,IF(Assumptions!$F$10="Standard",'Pref-Std'!DP30,"ERROR")))*IF(Assumptions!$F$12="No Adjustment",1,VLOOKUP($A31+X$4-1,'Valuation Margin'!$A$5:$C$13,3))</f>
        <v>24.982973687205103</v>
      </c>
      <c r="Y31" s="45">
        <f>(1-VLOOKUP($A31+Y$4-1,'Projection Scale G2 - M'!$A$25:$B$150,2,FALSE))^Assumptions!$F$6*'Base Rate'!Y31*IF(Assumptions!$F$8="No Adjustment",1,IF(Assumptions!$F$8="Married",'Marital Status'!CJ30,IF(Assumptions!$F$8="Single",'Marital Status'!DQ30,"ERROR")))*IF(Assumptions!$F$10="No Adjustment",1,IF(Assumptions!$F$10="Preferred",'Pref-Std'!CJ30,IF(Assumptions!$F$10="Standard",'Pref-Std'!DQ30,"ERROR")))*IF(Assumptions!$F$12="No Adjustment",1,VLOOKUP($A31+Y$4-1,'Valuation Margin'!$A$5:$C$13,3))</f>
        <v>28.360723188512637</v>
      </c>
      <c r="Z31" s="46">
        <f>(1-VLOOKUP($A31+Z$4-1,'Projection Scale G2 - M'!$A$25:$B$150,2,FALSE))^Assumptions!$F$6*'Base Rate'!Z31*IF(Assumptions!$F$8="No Adjustment",1,IF(Assumptions!$F$8="Married",'Marital Status'!CK30,IF(Assumptions!$F$8="Single",'Marital Status'!DR30,"ERROR")))*IF(Assumptions!$F$10="No Adjustment",1,IF(Assumptions!$F$10="Preferred",'Pref-Std'!CK30,IF(Assumptions!$F$10="Standard",'Pref-Std'!DR30,"ERROR")))*IF(Assumptions!$F$12="No Adjustment",1,VLOOKUP($A31+Z$4-1,'Valuation Margin'!$A$5:$C$13,3))</f>
        <v>32.146010917268114</v>
      </c>
      <c r="AA31" s="45">
        <f>(1-VLOOKUP($A31+AA$4-1,'Projection Scale G2 - M'!$A$25:$B$150,2,FALSE))^Assumptions!$F$6*'Base Rate'!AA31*IF(Assumptions!$F$8="No Adjustment",1,IF(Assumptions!$F$8="Married",'Marital Status'!CL30,IF(Assumptions!$F$8="Single",'Marital Status'!DS30,"ERROR")))*IF(Assumptions!$F$10="No Adjustment",1,IF(Assumptions!$F$10="Preferred",'Pref-Std'!CL30,IF(Assumptions!$F$10="Standard",'Pref-Std'!DS30,"ERROR")))*IF(Assumptions!$F$12="No Adjustment",1,VLOOKUP($A31+AA$4-1,'Valuation Margin'!$A$5:$C$13,3))</f>
        <v>36.089994572573971</v>
      </c>
      <c r="AB31" s="45">
        <f>(1-VLOOKUP($A31+AB$4-1,'Projection Scale G2 - M'!$A$25:$B$150,2,FALSE))^Assumptions!$F$6*'Base Rate'!AB31*IF(Assumptions!$F$8="No Adjustment",1,IF(Assumptions!$F$8="Married",'Marital Status'!CM30,IF(Assumptions!$F$8="Single",'Marital Status'!DT30,"ERROR")))*IF(Assumptions!$F$10="No Adjustment",1,IF(Assumptions!$F$10="Preferred",'Pref-Std'!CM30,IF(Assumptions!$F$10="Standard",'Pref-Std'!DT30,"ERROR")))*IF(Assumptions!$F$12="No Adjustment",1,VLOOKUP($A31+AB$4-1,'Valuation Margin'!$A$5:$C$13,3))</f>
        <v>40.497147874278426</v>
      </c>
      <c r="AC31" s="45">
        <f>(1-VLOOKUP($A31+AC$4-1,'Projection Scale G2 - M'!$A$25:$B$150,2,FALSE))^Assumptions!$F$6*'Base Rate'!AC31*IF(Assumptions!$F$8="No Adjustment",1,IF(Assumptions!$F$8="Married",'Marital Status'!CN30,IF(Assumptions!$F$8="Single",'Marital Status'!DU30,"ERROR")))*IF(Assumptions!$F$10="No Adjustment",1,IF(Assumptions!$F$10="Preferred",'Pref-Std'!CN30,IF(Assumptions!$F$10="Standard",'Pref-Std'!DU30,"ERROR")))*IF(Assumptions!$F$12="No Adjustment",1,VLOOKUP($A31+AC$4-1,'Valuation Margin'!$A$5:$C$13,3))</f>
        <v>44.892803872187123</v>
      </c>
      <c r="AD31" s="45">
        <f>(1-VLOOKUP($A31+AD$4-1,'Projection Scale G2 - M'!$A$25:$B$150,2,FALSE))^Assumptions!$F$6*'Base Rate'!AD31*IF(Assumptions!$F$8="No Adjustment",1,IF(Assumptions!$F$8="Married",'Marital Status'!CO30,IF(Assumptions!$F$8="Single",'Marital Status'!DV30,"ERROR")))*IF(Assumptions!$F$10="No Adjustment",1,IF(Assumptions!$F$10="Preferred",'Pref-Std'!CO30,IF(Assumptions!$F$10="Standard",'Pref-Std'!DV30,"ERROR")))*IF(Assumptions!$F$12="No Adjustment",1,VLOOKUP($A31+AD$4-1,'Valuation Margin'!$A$5:$C$13,3))</f>
        <v>50.231886118451186</v>
      </c>
      <c r="AE31" s="46">
        <f>(1-VLOOKUP($A31+AE$4-1,'Projection Scale G2 - M'!$A$25:$B$150,2,FALSE))^Assumptions!$F$6*'Base Rate'!AE31*IF(Assumptions!$F$8="No Adjustment",1,IF(Assumptions!$F$8="Married",'Marital Status'!CP30,IF(Assumptions!$F$8="Single",'Marital Status'!DW30,"ERROR")))*IF(Assumptions!$F$10="No Adjustment",1,IF(Assumptions!$F$10="Preferred",'Pref-Std'!CP30,IF(Assumptions!$F$10="Standard",'Pref-Std'!DW30,"ERROR")))*IF(Assumptions!$F$12="No Adjustment",1,VLOOKUP($A31+AE$4-1,'Valuation Margin'!$A$5:$C$13,3))</f>
        <v>56.10945641774331</v>
      </c>
      <c r="AF31" s="46">
        <f>(1-VLOOKUP($AG31,'Projection Scale G2 - M'!$A$25:$B$150,2,FALSE))^Assumptions!$F$6*'Base Rate'!AF31*IF(Assumptions!$F$8="No Adjustment",1,IF(Assumptions!$F$8="Married",'Marital Status'!CQ30,IF(Assumptions!$F$8="Single",'Marital Status'!DX30,"ERROR")))*IF(Assumptions!$F$10="No Adjustment",1,IF(Assumptions!$F$10="Preferred",'Pref-Std'!CQ30,IF(Assumptions!$F$10="Standard",'Pref-Std'!DX30,"ERROR")))*IF(Assumptions!$F$12="No Adjustment",1,VLOOKUP($AG31,'Valuation Margin'!$A$5:$C$13,3))</f>
        <v>63.39263441627989</v>
      </c>
      <c r="AG31" s="6">
        <f t="shared" si="3"/>
        <v>86</v>
      </c>
      <c r="AI31" s="58">
        <v>5.5774999999999998E-2</v>
      </c>
      <c r="AJ31" s="59">
        <f t="shared" si="4"/>
        <v>1.1365779366432971</v>
      </c>
      <c r="AL31" s="6">
        <f t="shared" si="5"/>
        <v>56</v>
      </c>
      <c r="AM31" s="44">
        <f>(1-VLOOKUP($AL31+AM$4-1,'Projection Scale G2 - F'!$A$25:$B$150,2,FALSE))^Assumptions!$F$6*'Base Rate'!AL31*IF(Assumptions!$F$8="No Adjustment",1,IF(Assumptions!$F$8="Married",'Marital Status'!BM30,IF(Assumptions!$F$8="Single",'Marital Status'!CT30,"ERROR")))*IF(Assumptions!$F$10="No Adjustment",1,IF(Assumptions!$F$10="Preferred",'Pref-Std'!BM30,IF(Assumptions!$F$10="Standard",'Pref-Std'!CT30,"ERROR")))*IF(Assumptions!$F$12="No Adjustment",1,VLOOKUP($AL31+AM$4-1,'Valuation Margin'!$A$5:$D$13,4))</f>
        <v>0.42322123209204493</v>
      </c>
      <c r="AN31" s="45">
        <f>(1-VLOOKUP($AL31+AN$4-1,'Projection Scale G2 - F'!$A$25:$B$150,2,FALSE))^Assumptions!$F$6*'Base Rate'!AM31*IF(Assumptions!$F$8="No Adjustment",1,IF(Assumptions!$F$8="Married",'Marital Status'!BN30,IF(Assumptions!$F$8="Single",'Marital Status'!CU30,"ERROR")))*IF(Assumptions!$F$10="No Adjustment",1,IF(Assumptions!$F$10="Preferred",'Pref-Std'!BN30,IF(Assumptions!$F$10="Standard",'Pref-Std'!CU30,"ERROR")))*IF(Assumptions!$F$12="No Adjustment",1,VLOOKUP($AL31+AN$4-1,'Valuation Margin'!$A$5:$D$13,4))</f>
        <v>0.60835079749394494</v>
      </c>
      <c r="AO31" s="45">
        <f>(1-VLOOKUP($AL31+AO$4-1,'Projection Scale G2 - F'!$A$25:$B$150,2,FALSE))^Assumptions!$F$6*'Base Rate'!AN31*IF(Assumptions!$F$8="No Adjustment",1,IF(Assumptions!$F$8="Married",'Marital Status'!BO30,IF(Assumptions!$F$8="Single",'Marital Status'!CV30,"ERROR")))*IF(Assumptions!$F$10="No Adjustment",1,IF(Assumptions!$F$10="Preferred",'Pref-Std'!BO30,IF(Assumptions!$F$10="Standard",'Pref-Std'!CV30,"ERROR")))*IF(Assumptions!$F$12="No Adjustment",1,VLOOKUP($AL31+AO$4-1,'Valuation Margin'!$A$5:$D$13,4))</f>
        <v>0.78592167086932507</v>
      </c>
      <c r="AP31" s="45">
        <f>(1-VLOOKUP($AL31+AP$4-1,'Projection Scale G2 - F'!$A$25:$B$150,2,FALSE))^Assumptions!$F$6*'Base Rate'!AO31*IF(Assumptions!$F$8="No Adjustment",1,IF(Assumptions!$F$8="Married",'Marital Status'!BP30,IF(Assumptions!$F$8="Single",'Marital Status'!CW30,"ERROR")))*IF(Assumptions!$F$10="No Adjustment",1,IF(Assumptions!$F$10="Preferred",'Pref-Std'!BP30,IF(Assumptions!$F$10="Standard",'Pref-Std'!CW30,"ERROR")))*IF(Assumptions!$F$12="No Adjustment",1,VLOOKUP($AL31+AP$4-1,'Valuation Margin'!$A$5:$D$13,4))</f>
        <v>0.96254358849842192</v>
      </c>
      <c r="AQ31" s="46">
        <f>(1-VLOOKUP($AL31+AQ$4-1,'Projection Scale G2 - F'!$A$25:$B$150,2,FALSE))^Assumptions!$F$6*'Base Rate'!AP31*IF(Assumptions!$F$8="No Adjustment",1,IF(Assumptions!$F$8="Married",'Marital Status'!BQ30,IF(Assumptions!$F$8="Single",'Marital Status'!CX30,"ERROR")))*IF(Assumptions!$F$10="No Adjustment",1,IF(Assumptions!$F$10="Preferred",'Pref-Std'!BQ30,IF(Assumptions!$F$10="Standard",'Pref-Std'!CX30,"ERROR")))*IF(Assumptions!$F$12="No Adjustment",1,VLOOKUP($AL31+AQ$4-1,'Valuation Margin'!$A$5:$D$13,4))</f>
        <v>1.1621395339765974</v>
      </c>
      <c r="AR31" s="45">
        <f>(1-VLOOKUP($AL31+AR$4-1,'Projection Scale G2 - F'!$A$25:$B$150,2,FALSE))^Assumptions!$F$6*'Base Rate'!AQ31*IF(Assumptions!$F$8="No Adjustment",1,IF(Assumptions!$F$8="Married",'Marital Status'!BR30,IF(Assumptions!$F$8="Single",'Marital Status'!CY30,"ERROR")))*IF(Assumptions!$F$10="No Adjustment",1,IF(Assumptions!$F$10="Preferred",'Pref-Std'!BR30,IF(Assumptions!$F$10="Standard",'Pref-Std'!CY30,"ERROR")))*IF(Assumptions!$F$12="No Adjustment",1,VLOOKUP($AL31+AR$4-1,'Valuation Margin'!$A$5:$D$13,4))</f>
        <v>1.388108890925944</v>
      </c>
      <c r="AS31" s="45">
        <f>(1-VLOOKUP($AL31+AS$4-1,'Projection Scale G2 - F'!$A$25:$B$150,2,FALSE))^Assumptions!$F$6*'Base Rate'!AR31*IF(Assumptions!$F$8="No Adjustment",1,IF(Assumptions!$F$8="Married",'Marital Status'!BS30,IF(Assumptions!$F$8="Single",'Marital Status'!CZ30,"ERROR")))*IF(Assumptions!$F$10="No Adjustment",1,IF(Assumptions!$F$10="Preferred",'Pref-Std'!BS30,IF(Assumptions!$F$10="Standard",'Pref-Std'!CZ30,"ERROR")))*IF(Assumptions!$F$12="No Adjustment",1,VLOOKUP($AL31+AS$4-1,'Valuation Margin'!$A$5:$D$13,4))</f>
        <v>1.6319713340533846</v>
      </c>
      <c r="AT31" s="45">
        <f>(1-VLOOKUP($AL31+AT$4-1,'Projection Scale G2 - F'!$A$25:$B$150,2,FALSE))^Assumptions!$F$6*'Base Rate'!AS31*IF(Assumptions!$F$8="No Adjustment",1,IF(Assumptions!$F$8="Married",'Marital Status'!BT30,IF(Assumptions!$F$8="Single",'Marital Status'!DA30,"ERROR")))*IF(Assumptions!$F$10="No Adjustment",1,IF(Assumptions!$F$10="Preferred",'Pref-Std'!BT30,IF(Assumptions!$F$10="Standard",'Pref-Std'!DA30,"ERROR")))*IF(Assumptions!$F$12="No Adjustment",1,VLOOKUP($AL31+AT$4-1,'Valuation Margin'!$A$5:$D$13,4))</f>
        <v>1.9085959933416889</v>
      </c>
      <c r="AU31" s="45">
        <f>(1-VLOOKUP($AL31+AU$4-1,'Projection Scale G2 - F'!$A$25:$B$150,2,FALSE))^Assumptions!$F$6*'Base Rate'!AT31*IF(Assumptions!$F$8="No Adjustment",1,IF(Assumptions!$F$8="Married",'Marital Status'!BU30,IF(Assumptions!$F$8="Single",'Marital Status'!DB30,"ERROR")))*IF(Assumptions!$F$10="No Adjustment",1,IF(Assumptions!$F$10="Preferred",'Pref-Std'!BU30,IF(Assumptions!$F$10="Standard",'Pref-Std'!DB30,"ERROR")))*IF(Assumptions!$F$12="No Adjustment",1,VLOOKUP($AL31+AU$4-1,'Valuation Margin'!$A$5:$D$13,4))</f>
        <v>2.2162808645520471</v>
      </c>
      <c r="AV31" s="46">
        <f>(1-VLOOKUP($AL31+AV$4-1,'Projection Scale G2 - F'!$A$25:$B$150,2,FALSE))^Assumptions!$F$6*'Base Rate'!AU31*IF(Assumptions!$F$8="No Adjustment",1,IF(Assumptions!$F$8="Married",'Marital Status'!BV30,IF(Assumptions!$F$8="Single",'Marital Status'!DC30,"ERROR")))*IF(Assumptions!$F$10="No Adjustment",1,IF(Assumptions!$F$10="Preferred",'Pref-Std'!BV30,IF(Assumptions!$F$10="Standard",'Pref-Std'!DC30,"ERROR")))*IF(Assumptions!$F$12="No Adjustment",1,VLOOKUP($AL31+AV$4-1,'Valuation Margin'!$A$5:$D$13,4))</f>
        <v>2.5670211818500053</v>
      </c>
      <c r="AW31" s="45">
        <f>(1-VLOOKUP($AL31+AW$4-1,'Projection Scale G2 - F'!$A$25:$B$150,2,FALSE))^Assumptions!$F$6*'Base Rate'!AV31*IF(Assumptions!$F$8="No Adjustment",1,IF(Assumptions!$F$8="Married",'Marital Status'!BW30,IF(Assumptions!$F$8="Single",'Marital Status'!DD30,"ERROR")))*IF(Assumptions!$F$10="No Adjustment",1,IF(Assumptions!$F$10="Preferred",'Pref-Std'!BW30,IF(Assumptions!$F$10="Standard",'Pref-Std'!DD30,"ERROR")))*IF(Assumptions!$F$12="No Adjustment",1,VLOOKUP($AL31+AW$4-1,'Valuation Margin'!$A$5:$D$13,4))</f>
        <v>2.9534354433977184</v>
      </c>
      <c r="AX31" s="45">
        <f>(1-VLOOKUP($AL31+AX$4-1,'Projection Scale G2 - F'!$A$25:$B$150,2,FALSE))^Assumptions!$F$6*'Base Rate'!AW31*IF(Assumptions!$F$8="No Adjustment",1,IF(Assumptions!$F$8="Married",'Marital Status'!BX30,IF(Assumptions!$F$8="Single",'Marital Status'!DE30,"ERROR")))*IF(Assumptions!$F$10="No Adjustment",1,IF(Assumptions!$F$10="Preferred",'Pref-Std'!BX30,IF(Assumptions!$F$10="Standard",'Pref-Std'!DE30,"ERROR")))*IF(Assumptions!$F$12="No Adjustment",1,VLOOKUP($AL31+AX$4-1,'Valuation Margin'!$A$5:$D$13,4))</f>
        <v>3.3878699949100795</v>
      </c>
      <c r="AY31" s="45">
        <f>(1-VLOOKUP($AL31+AY$4-1,'Projection Scale G2 - F'!$A$25:$B$150,2,FALSE))^Assumptions!$F$6*'Base Rate'!AX31*IF(Assumptions!$F$8="No Adjustment",1,IF(Assumptions!$F$8="Married",'Marital Status'!BY30,IF(Assumptions!$F$8="Single",'Marital Status'!DF30,"ERROR")))*IF(Assumptions!$F$10="No Adjustment",1,IF(Assumptions!$F$10="Preferred",'Pref-Std'!BY30,IF(Assumptions!$F$10="Standard",'Pref-Std'!DF30,"ERROR")))*IF(Assumptions!$F$12="No Adjustment",1,VLOOKUP($AL31+AY$4-1,'Valuation Margin'!$A$5:$D$13,4))</f>
        <v>3.8617190260752001</v>
      </c>
      <c r="AZ31" s="45">
        <f>(1-VLOOKUP($AL31+AZ$4-1,'Projection Scale G2 - F'!$A$25:$B$150,2,FALSE))^Assumptions!$F$6*'Base Rate'!AY31*IF(Assumptions!$F$8="No Adjustment",1,IF(Assumptions!$F$8="Married",'Marital Status'!BZ30,IF(Assumptions!$F$8="Single",'Marital Status'!DG30,"ERROR")))*IF(Assumptions!$F$10="No Adjustment",1,IF(Assumptions!$F$10="Preferred",'Pref-Std'!BZ30,IF(Assumptions!$F$10="Standard",'Pref-Std'!DG30,"ERROR")))*IF(Assumptions!$F$12="No Adjustment",1,VLOOKUP($AL31+AZ$4-1,'Valuation Margin'!$A$5:$D$13,4))</f>
        <v>4.3877972603629143</v>
      </c>
      <c r="BA31" s="46">
        <f>(1-VLOOKUP($AL31+BA$4-1,'Projection Scale G2 - F'!$A$25:$B$150,2,FALSE))^Assumptions!$F$6*'Base Rate'!AZ31*IF(Assumptions!$F$8="No Adjustment",1,IF(Assumptions!$F$8="Married",'Marital Status'!CA30,IF(Assumptions!$F$8="Single",'Marital Status'!DH30,"ERROR")))*IF(Assumptions!$F$10="No Adjustment",1,IF(Assumptions!$F$10="Preferred",'Pref-Std'!CA30,IF(Assumptions!$F$10="Standard",'Pref-Std'!DH30,"ERROR")))*IF(Assumptions!$F$12="No Adjustment",1,VLOOKUP($AL31+BA$4-1,'Valuation Margin'!$A$5:$D$13,4))</f>
        <v>4.9920715362681003</v>
      </c>
      <c r="BB31" s="45">
        <f>(1-VLOOKUP($AL31+BB$4-1,'Projection Scale G2 - F'!$A$25:$B$150,2,FALSE))^Assumptions!$F$6*'Base Rate'!BA31*IF(Assumptions!$F$8="No Adjustment",1,IF(Assumptions!$F$8="Married",'Marital Status'!CB30,IF(Assumptions!$F$8="Single",'Marital Status'!DI30,"ERROR")))*IF(Assumptions!$F$10="No Adjustment",1,IF(Assumptions!$F$10="Preferred",'Pref-Std'!CB30,IF(Assumptions!$F$10="Standard",'Pref-Std'!DI30,"ERROR")))*IF(Assumptions!$F$12="No Adjustment",1,VLOOKUP($AL31+BB$4-1,'Valuation Margin'!$A$5:$D$13,4))</f>
        <v>5.8268371227302893</v>
      </c>
      <c r="BC31" s="45">
        <f>(1-VLOOKUP($AL31+BC$4-1,'Projection Scale G2 - F'!$A$25:$B$150,2,FALSE))^Assumptions!$F$6*'Base Rate'!BB31*IF(Assumptions!$F$8="No Adjustment",1,IF(Assumptions!$F$8="Married",'Marital Status'!CC30,IF(Assumptions!$F$8="Single",'Marital Status'!DJ30,"ERROR")))*IF(Assumptions!$F$10="No Adjustment",1,IF(Assumptions!$F$10="Preferred",'Pref-Std'!CC30,IF(Assumptions!$F$10="Standard",'Pref-Std'!DJ30,"ERROR")))*IF(Assumptions!$F$12="No Adjustment",1,VLOOKUP($AL31+BC$4-1,'Valuation Margin'!$A$5:$D$13,4))</f>
        <v>6.8001097681802518</v>
      </c>
      <c r="BD31" s="45">
        <f>(1-VLOOKUP($AL31+BD$4-1,'Projection Scale G2 - F'!$A$25:$B$150,2,FALSE))^Assumptions!$F$6*'Base Rate'!BC31*IF(Assumptions!$F$8="No Adjustment",1,IF(Assumptions!$F$8="Married",'Marital Status'!CD30,IF(Assumptions!$F$8="Single",'Marital Status'!DK30,"ERROR")))*IF(Assumptions!$F$10="No Adjustment",1,IF(Assumptions!$F$10="Preferred",'Pref-Std'!CD30,IF(Assumptions!$F$10="Standard",'Pref-Std'!DK30,"ERROR")))*IF(Assumptions!$F$12="No Adjustment",1,VLOOKUP($AL31+BD$4-1,'Valuation Margin'!$A$5:$D$13,4))</f>
        <v>7.9310449530685023</v>
      </c>
      <c r="BE31" s="45">
        <f>(1-VLOOKUP($AL31+BE$4-1,'Projection Scale G2 - F'!$A$25:$B$150,2,FALSE))^Assumptions!$F$6*'Base Rate'!BD31*IF(Assumptions!$F$8="No Adjustment",1,IF(Assumptions!$F$8="Married",'Marital Status'!CE30,IF(Assumptions!$F$8="Single",'Marital Status'!DL30,"ERROR")))*IF(Assumptions!$F$10="No Adjustment",1,IF(Assumptions!$F$10="Preferred",'Pref-Std'!CE30,IF(Assumptions!$F$10="Standard",'Pref-Std'!DL30,"ERROR")))*IF(Assumptions!$F$12="No Adjustment",1,VLOOKUP($AL31+BE$4-1,'Valuation Margin'!$A$5:$D$13,4))</f>
        <v>9.2618957366999055</v>
      </c>
      <c r="BF31" s="46">
        <f>(1-VLOOKUP($AL31+BF$4-1,'Projection Scale G2 - F'!$A$25:$B$150,2,FALSE))^Assumptions!$F$6*'Base Rate'!BE31*IF(Assumptions!$F$8="No Adjustment",1,IF(Assumptions!$F$8="Married",'Marital Status'!CF30,IF(Assumptions!$F$8="Single",'Marital Status'!DM30,"ERROR")))*IF(Assumptions!$F$10="No Adjustment",1,IF(Assumptions!$F$10="Preferred",'Pref-Std'!CF30,IF(Assumptions!$F$10="Standard",'Pref-Std'!DM30,"ERROR")))*IF(Assumptions!$F$12="No Adjustment",1,VLOOKUP($AL31+BF$4-1,'Valuation Margin'!$A$5:$D$13,4))</f>
        <v>10.817725264404004</v>
      </c>
      <c r="BG31" s="45">
        <f>(1-VLOOKUP($AL31+BG$4-1,'Projection Scale G2 - F'!$A$25:$B$150,2,FALSE))^Assumptions!$F$6*'Base Rate'!BF31*IF(Assumptions!$F$8="No Adjustment",1,IF(Assumptions!$F$8="Married",'Marital Status'!CG30,IF(Assumptions!$F$8="Single",'Marital Status'!DN30,"ERROR")))*IF(Assumptions!$F$10="No Adjustment",1,IF(Assumptions!$F$10="Preferred",'Pref-Std'!CG30,IF(Assumptions!$F$10="Standard",'Pref-Std'!DN30,"ERROR")))*IF(Assumptions!$F$12="No Adjustment",1,VLOOKUP($AL31+BG$4-1,'Valuation Margin'!$A$5:$D$13,4))</f>
        <v>12.360557046645638</v>
      </c>
      <c r="BH31" s="45">
        <f>(1-VLOOKUP($AL31+BH$4-1,'Projection Scale G2 - F'!$A$25:$B$150,2,FALSE))^Assumptions!$F$6*'Base Rate'!BG31*IF(Assumptions!$F$8="No Adjustment",1,IF(Assumptions!$F$8="Married",'Marital Status'!CH30,IF(Assumptions!$F$8="Single",'Marital Status'!DO30,"ERROR")))*IF(Assumptions!$F$10="No Adjustment",1,IF(Assumptions!$F$10="Preferred",'Pref-Std'!CH30,IF(Assumptions!$F$10="Standard",'Pref-Std'!DO30,"ERROR")))*IF(Assumptions!$F$12="No Adjustment",1,VLOOKUP($AL31+BH$4-1,'Valuation Margin'!$A$5:$D$13,4))</f>
        <v>14.10918137009052</v>
      </c>
      <c r="BI31" s="45">
        <f>(1-VLOOKUP($AL31+BI$4-1,'Projection Scale G2 - F'!$A$25:$B$150,2,FALSE))^Assumptions!$F$6*'Base Rate'!BH31*IF(Assumptions!$F$8="No Adjustment",1,IF(Assumptions!$F$8="Married",'Marital Status'!CI30,IF(Assumptions!$F$8="Single",'Marital Status'!DP30,"ERROR")))*IF(Assumptions!$F$10="No Adjustment",1,IF(Assumptions!$F$10="Preferred",'Pref-Std'!CI30,IF(Assumptions!$F$10="Standard",'Pref-Std'!DP30,"ERROR")))*IF(Assumptions!$F$12="No Adjustment",1,VLOOKUP($AL31+BI$4-1,'Valuation Margin'!$A$5:$D$13,4))</f>
        <v>16.074208053632624</v>
      </c>
      <c r="BJ31" s="45">
        <f>(1-VLOOKUP($AL31+BJ$4-1,'Projection Scale G2 - F'!$A$25:$B$150,2,FALSE))^Assumptions!$F$6*'Base Rate'!BI31*IF(Assumptions!$F$8="No Adjustment",1,IF(Assumptions!$F$8="Married",'Marital Status'!CJ30,IF(Assumptions!$F$8="Single",'Marital Status'!DQ30,"ERROR")))*IF(Assumptions!$F$10="No Adjustment",1,IF(Assumptions!$F$10="Preferred",'Pref-Std'!CJ30,IF(Assumptions!$F$10="Standard",'Pref-Std'!DQ30,"ERROR")))*IF(Assumptions!$F$12="No Adjustment",1,VLOOKUP($AL31+BJ$4-1,'Valuation Margin'!$A$5:$D$13,4))</f>
        <v>18.313618989770866</v>
      </c>
      <c r="BK31" s="46">
        <f>(1-VLOOKUP($AL31+BK$4-1,'Projection Scale G2 - F'!$A$25:$B$150,2,FALSE))^Assumptions!$F$6*'Base Rate'!BJ31*IF(Assumptions!$F$8="No Adjustment",1,IF(Assumptions!$F$8="Married",'Marital Status'!CK30,IF(Assumptions!$F$8="Single",'Marital Status'!DR30,"ERROR")))*IF(Assumptions!$F$10="No Adjustment",1,IF(Assumptions!$F$10="Preferred",'Pref-Std'!CK30,IF(Assumptions!$F$10="Standard",'Pref-Std'!DR30,"ERROR")))*IF(Assumptions!$F$12="No Adjustment",1,VLOOKUP($AL31+BK$4-1,'Valuation Margin'!$A$5:$D$13,4))</f>
        <v>20.845655261946966</v>
      </c>
      <c r="BL31" s="45">
        <f>(1-VLOOKUP($AL31+BL$4-1,'Projection Scale G2 - F'!$A$25:$B$150,2,FALSE))^Assumptions!$F$6*'Base Rate'!BK31*IF(Assumptions!$F$8="No Adjustment",1,IF(Assumptions!$F$8="Married",'Marital Status'!CL30,IF(Assumptions!$F$8="Single",'Marital Status'!DS30,"ERROR")))*IF(Assumptions!$F$10="No Adjustment",1,IF(Assumptions!$F$10="Preferred",'Pref-Std'!CL30,IF(Assumptions!$F$10="Standard",'Pref-Std'!DS30,"ERROR")))*IF(Assumptions!$F$12="No Adjustment",1,VLOOKUP($AL31+BL$4-1,'Valuation Margin'!$A$5:$D$13,4))</f>
        <v>23.482658838770128</v>
      </c>
      <c r="BM31" s="45">
        <f>(1-VLOOKUP($AL31+BM$4-1,'Projection Scale G2 - F'!$A$25:$B$150,2,FALSE))^Assumptions!$F$6*'Base Rate'!BL31*IF(Assumptions!$F$8="No Adjustment",1,IF(Assumptions!$F$8="Married",'Marital Status'!CM30,IF(Assumptions!$F$8="Single",'Marital Status'!DT30,"ERROR")))*IF(Assumptions!$F$10="No Adjustment",1,IF(Assumptions!$F$10="Preferred",'Pref-Std'!CM30,IF(Assumptions!$F$10="Standard",'Pref-Std'!DT30,"ERROR")))*IF(Assumptions!$F$12="No Adjustment",1,VLOOKUP($AL31+BM$4-1,'Valuation Margin'!$A$5:$D$13,4))</f>
        <v>26.068026291546772</v>
      </c>
      <c r="BN31" s="45">
        <f>(1-VLOOKUP($AL31+BN$4-1,'Projection Scale G2 - F'!$A$25:$B$150,2,FALSE))^Assumptions!$F$6*'Base Rate'!BM31*IF(Assumptions!$F$8="No Adjustment",1,IF(Assumptions!$F$8="Married",'Marital Status'!CN30,IF(Assumptions!$F$8="Single",'Marital Status'!DU30,"ERROR")))*IF(Assumptions!$F$10="No Adjustment",1,IF(Assumptions!$F$10="Preferred",'Pref-Std'!CN30,IF(Assumptions!$F$10="Standard",'Pref-Std'!DU30,"ERROR")))*IF(Assumptions!$F$12="No Adjustment",1,VLOOKUP($AL31+BN$4-1,'Valuation Margin'!$A$5:$D$13,4))</f>
        <v>29.117788564962353</v>
      </c>
      <c r="BO31" s="45">
        <f>(1-VLOOKUP($AL31+BO$4-1,'Projection Scale G2 - F'!$A$25:$B$150,2,FALSE))^Assumptions!$F$6*'Base Rate'!BN31*IF(Assumptions!$F$8="No Adjustment",1,IF(Assumptions!$F$8="Married",'Marital Status'!CO30,IF(Assumptions!$F$8="Single",'Marital Status'!DV30,"ERROR")))*IF(Assumptions!$F$10="No Adjustment",1,IF(Assumptions!$F$10="Preferred",'Pref-Std'!CO30,IF(Assumptions!$F$10="Standard",'Pref-Std'!DV30,"ERROR")))*IF(Assumptions!$F$12="No Adjustment",1,VLOOKUP($AL31+BO$4-1,'Valuation Margin'!$A$5:$D$13,4))</f>
        <v>32.491847164126462</v>
      </c>
      <c r="BP31" s="46">
        <f>(1-VLOOKUP($AL31+BP$4-1,'Projection Scale G2 - F'!$A$25:$B$150,2,FALSE))^Assumptions!$F$6*'Base Rate'!BO31*IF(Assumptions!$F$8="No Adjustment",1,IF(Assumptions!$F$8="Married",'Marital Status'!CP30,IF(Assumptions!$F$8="Single",'Marital Status'!DW30,"ERROR")))*IF(Assumptions!$F$10="No Adjustment",1,IF(Assumptions!$F$10="Preferred",'Pref-Std'!CP30,IF(Assumptions!$F$10="Standard",'Pref-Std'!DW30,"ERROR")))*IF(Assumptions!$F$12="No Adjustment",1,VLOOKUP($AL31+BP$4-1,'Valuation Margin'!$A$5:$D$13,4))</f>
        <v>35.930819481656549</v>
      </c>
      <c r="BQ31" s="46">
        <f>(1-VLOOKUP($BR31,'Projection Scale G2 - F'!$A$25:$B$150,2,FALSE))^Assumptions!$F$6*'Base Rate'!BP31*IF(Assumptions!$F$8="No Adjustment",1,IF(Assumptions!$F$8="Married",'Marital Status'!CQ30,IF(Assumptions!$F$8="Single",'Marital Status'!DX30,"ERROR")))*IF(Assumptions!$F$10="No Adjustment",1,IF(Assumptions!$F$10="Preferred",'Pref-Std'!CQ30,IF(Assumptions!$F$10="Standard",'Pref-Std'!DX30,"ERROR")))*IF(Assumptions!$F$12="No Adjustment",1,VLOOKUP($BR31,'Valuation Margin'!$A$5:$D$13,4))</f>
        <v>40.870526896044673</v>
      </c>
      <c r="BR31" s="6">
        <f t="shared" si="6"/>
        <v>86</v>
      </c>
      <c r="BT31" s="58">
        <v>6.7514000000000005E-2</v>
      </c>
      <c r="BU31" s="59">
        <f t="shared" si="7"/>
        <v>0.60536373042694358</v>
      </c>
      <c r="BV31" s="59">
        <f t="shared" si="8"/>
        <v>0.74879156610535902</v>
      </c>
      <c r="BW31" s="57">
        <f t="shared" si="9"/>
        <v>0.26999999999999991</v>
      </c>
    </row>
    <row r="32" spans="1:75" x14ac:dyDescent="0.3">
      <c r="A32" s="6">
        <f t="shared" si="2"/>
        <v>57</v>
      </c>
      <c r="B32" s="44">
        <f>(1-VLOOKUP($A32+B$4-1,'Projection Scale G2 - M'!$A$25:$B$150,2,FALSE))^Assumptions!$F$6*'Base Rate'!B32*IF(Assumptions!$F$8="No Adjustment",1,IF(Assumptions!$F$8="Married",'Marital Status'!BM31,IF(Assumptions!$F$8="Single",'Marital Status'!CT31,"ERROR")))*IF(Assumptions!$F$10="No Adjustment",1,IF(Assumptions!$F$10="Preferred",'Pref-Std'!BM31,IF(Assumptions!$F$10="Standard",'Pref-Std'!CT31,"ERROR")))*IF(Assumptions!$F$12="No Adjustment",1,VLOOKUP($A32+B$4-1,'Valuation Margin'!$A$5:$C$13,3))</f>
        <v>0.63479175394340615</v>
      </c>
      <c r="C32" s="45">
        <f>(1-VLOOKUP($A32+C$4-1,'Projection Scale G2 - M'!$A$25:$B$150,2,FALSE))^Assumptions!$F$6*'Base Rate'!C32*IF(Assumptions!$F$8="No Adjustment",1,IF(Assumptions!$F$8="Married",'Marital Status'!BN31,IF(Assumptions!$F$8="Single",'Marital Status'!CU31,"ERROR")))*IF(Assumptions!$F$10="No Adjustment",1,IF(Assumptions!$F$10="Preferred",'Pref-Std'!BN31,IF(Assumptions!$F$10="Standard",'Pref-Std'!CU31,"ERROR")))*IF(Assumptions!$F$12="No Adjustment",1,VLOOKUP($A32+C$4-1,'Valuation Margin'!$A$5:$C$13,3))</f>
        <v>0.95113380755938859</v>
      </c>
      <c r="D32" s="45">
        <f>(1-VLOOKUP($A32+D$4-1,'Projection Scale G2 - M'!$A$25:$B$150,2,FALSE))^Assumptions!$F$6*'Base Rate'!D32*IF(Assumptions!$F$8="No Adjustment",1,IF(Assumptions!$F$8="Married",'Marital Status'!BO31,IF(Assumptions!$F$8="Single",'Marital Status'!CV31,"ERROR")))*IF(Assumptions!$F$10="No Adjustment",1,IF(Assumptions!$F$10="Preferred",'Pref-Std'!BO31,IF(Assumptions!$F$10="Standard",'Pref-Std'!CV31,"ERROR")))*IF(Assumptions!$F$12="No Adjustment",1,VLOOKUP($A32+D$4-1,'Valuation Margin'!$A$5:$C$13,3))</f>
        <v>1.2360655751355536</v>
      </c>
      <c r="E32" s="45">
        <f>(1-VLOOKUP($A32+E$4-1,'Projection Scale G2 - M'!$A$25:$B$150,2,FALSE))^Assumptions!$F$6*'Base Rate'!E32*IF(Assumptions!$F$8="No Adjustment",1,IF(Assumptions!$F$8="Married",'Marital Status'!BP31,IF(Assumptions!$F$8="Single",'Marital Status'!CW31,"ERROR")))*IF(Assumptions!$F$10="No Adjustment",1,IF(Assumptions!$F$10="Preferred",'Pref-Std'!BP31,IF(Assumptions!$F$10="Standard",'Pref-Std'!CW31,"ERROR")))*IF(Assumptions!$F$12="No Adjustment",1,VLOOKUP($A32+E$4-1,'Valuation Margin'!$A$5:$C$13,3))</f>
        <v>1.5444660828308392</v>
      </c>
      <c r="F32" s="46">
        <f>(1-VLOOKUP($A32+F$4-1,'Projection Scale G2 - M'!$A$25:$B$150,2,FALSE))^Assumptions!$F$6*'Base Rate'!F32*IF(Assumptions!$F$8="No Adjustment",1,IF(Assumptions!$F$8="Married",'Marital Status'!BQ31,IF(Assumptions!$F$8="Single",'Marital Status'!CX31,"ERROR")))*IF(Assumptions!$F$10="No Adjustment",1,IF(Assumptions!$F$10="Preferred",'Pref-Std'!BQ31,IF(Assumptions!$F$10="Standard",'Pref-Std'!CX31,"ERROR")))*IF(Assumptions!$F$12="No Adjustment",1,VLOOKUP($A32+F$4-1,'Valuation Margin'!$A$5:$C$13,3))</f>
        <v>1.8700875900230116</v>
      </c>
      <c r="G32" s="45">
        <f>(1-VLOOKUP($A32+G$4-1,'Projection Scale G2 - M'!$A$25:$B$150,2,FALSE))^Assumptions!$F$6*'Base Rate'!G32*IF(Assumptions!$F$8="No Adjustment",1,IF(Assumptions!$F$8="Married",'Marital Status'!BR31,IF(Assumptions!$F$8="Single",'Marital Status'!CY31,"ERROR")))*IF(Assumptions!$F$10="No Adjustment",1,IF(Assumptions!$F$10="Preferred",'Pref-Std'!BR31,IF(Assumptions!$F$10="Standard",'Pref-Std'!CY31,"ERROR")))*IF(Assumptions!$F$12="No Adjustment",1,VLOOKUP($A32+G$4-1,'Valuation Margin'!$A$5:$C$13,3))</f>
        <v>2.2139273113591513</v>
      </c>
      <c r="H32" s="45">
        <f>(1-VLOOKUP($A32+H$4-1,'Projection Scale G2 - M'!$A$25:$B$150,2,FALSE))^Assumptions!$F$6*'Base Rate'!H32*IF(Assumptions!$F$8="No Adjustment",1,IF(Assumptions!$F$8="Married",'Marital Status'!BS31,IF(Assumptions!$F$8="Single",'Marital Status'!CZ31,"ERROR")))*IF(Assumptions!$F$10="No Adjustment",1,IF(Assumptions!$F$10="Preferred",'Pref-Std'!BS31,IF(Assumptions!$F$10="Standard",'Pref-Std'!CZ31,"ERROR")))*IF(Assumptions!$F$12="No Adjustment",1,VLOOKUP($A32+H$4-1,'Valuation Margin'!$A$5:$C$13,3))</f>
        <v>2.5823418976117174</v>
      </c>
      <c r="I32" s="45">
        <f>(1-VLOOKUP($A32+I$4-1,'Projection Scale G2 - M'!$A$25:$B$150,2,FALSE))^Assumptions!$F$6*'Base Rate'!I32*IF(Assumptions!$F$8="No Adjustment",1,IF(Assumptions!$F$8="Married",'Marital Status'!BT31,IF(Assumptions!$F$8="Single",'Marital Status'!DA31,"ERROR")))*IF(Assumptions!$F$10="No Adjustment",1,IF(Assumptions!$F$10="Preferred",'Pref-Std'!BT31,IF(Assumptions!$F$10="Standard",'Pref-Std'!DA31,"ERROR")))*IF(Assumptions!$F$12="No Adjustment",1,VLOOKUP($A32+I$4-1,'Valuation Margin'!$A$5:$C$13,3))</f>
        <v>2.9819878149133912</v>
      </c>
      <c r="J32" s="45">
        <f>(1-VLOOKUP($A32+J$4-1,'Projection Scale G2 - M'!$A$25:$B$150,2,FALSE))^Assumptions!$F$6*'Base Rate'!J32*IF(Assumptions!$F$8="No Adjustment",1,IF(Assumptions!$F$8="Married",'Marital Status'!BU31,IF(Assumptions!$F$8="Single",'Marital Status'!DB31,"ERROR")))*IF(Assumptions!$F$10="No Adjustment",1,IF(Assumptions!$F$10="Preferred",'Pref-Std'!BU31,IF(Assumptions!$F$10="Standard",'Pref-Std'!DB31,"ERROR")))*IF(Assumptions!$F$12="No Adjustment",1,VLOOKUP($A32+J$4-1,'Valuation Margin'!$A$5:$C$13,3))</f>
        <v>3.4382704401999864</v>
      </c>
      <c r="K32" s="46">
        <f>(1-VLOOKUP($A32+K$4-1,'Projection Scale G2 - M'!$A$25:$B$150,2,FALSE))^Assumptions!$F$6*'Base Rate'!K32*IF(Assumptions!$F$8="No Adjustment",1,IF(Assumptions!$F$8="Married",'Marital Status'!BV31,IF(Assumptions!$F$8="Single",'Marital Status'!DC31,"ERROR")))*IF(Assumptions!$F$10="No Adjustment",1,IF(Assumptions!$F$10="Preferred",'Pref-Std'!BV31,IF(Assumptions!$F$10="Standard",'Pref-Std'!DC31,"ERROR")))*IF(Assumptions!$F$12="No Adjustment",1,VLOOKUP($A32+K$4-1,'Valuation Margin'!$A$5:$C$13,3))</f>
        <v>3.9614995537947886</v>
      </c>
      <c r="L32" s="45">
        <f>(1-VLOOKUP($A32+L$4-1,'Projection Scale G2 - M'!$A$25:$B$150,2,FALSE))^Assumptions!$F$6*'Base Rate'!L32*IF(Assumptions!$F$8="No Adjustment",1,IF(Assumptions!$F$8="Married",'Marital Status'!BW31,IF(Assumptions!$F$8="Single",'Marital Status'!DD31,"ERROR")))*IF(Assumptions!$F$10="No Adjustment",1,IF(Assumptions!$F$10="Preferred",'Pref-Std'!BW31,IF(Assumptions!$F$10="Standard",'Pref-Std'!DD31,"ERROR")))*IF(Assumptions!$F$12="No Adjustment",1,VLOOKUP($A32+L$4-1,'Valuation Margin'!$A$5:$C$13,3))</f>
        <v>4.5672178627906526</v>
      </c>
      <c r="M32" s="45">
        <f>(1-VLOOKUP($A32+M$4-1,'Projection Scale G2 - M'!$A$25:$B$150,2,FALSE))^Assumptions!$F$6*'Base Rate'!M32*IF(Assumptions!$F$8="No Adjustment",1,IF(Assumptions!$F$8="Married",'Marital Status'!BX31,IF(Assumptions!$F$8="Single",'Marital Status'!DE31,"ERROR")))*IF(Assumptions!$F$10="No Adjustment",1,IF(Assumptions!$F$10="Preferred",'Pref-Std'!BX31,IF(Assumptions!$F$10="Standard",'Pref-Std'!DE31,"ERROR")))*IF(Assumptions!$F$12="No Adjustment",1,VLOOKUP($A32+M$4-1,'Valuation Margin'!$A$5:$C$13,3))</f>
        <v>5.2772624283033229</v>
      </c>
      <c r="N32" s="45">
        <f>(1-VLOOKUP($A32+N$4-1,'Projection Scale G2 - M'!$A$25:$B$150,2,FALSE))^Assumptions!$F$6*'Base Rate'!N32*IF(Assumptions!$F$8="No Adjustment",1,IF(Assumptions!$F$8="Married",'Marital Status'!BY31,IF(Assumptions!$F$8="Single",'Marital Status'!DF31,"ERROR")))*IF(Assumptions!$F$10="No Adjustment",1,IF(Assumptions!$F$10="Preferred",'Pref-Std'!BY31,IF(Assumptions!$F$10="Standard",'Pref-Std'!DF31,"ERROR")))*IF(Assumptions!$F$12="No Adjustment",1,VLOOKUP($A32+N$4-1,'Valuation Margin'!$A$5:$C$13,3))</f>
        <v>6.1098604297115227</v>
      </c>
      <c r="O32" s="45">
        <f>(1-VLOOKUP($A32+O$4-1,'Projection Scale G2 - M'!$A$25:$B$150,2,FALSE))^Assumptions!$F$6*'Base Rate'!O32*IF(Assumptions!$F$8="No Adjustment",1,IF(Assumptions!$F$8="Married",'Marital Status'!BZ31,IF(Assumptions!$F$8="Single",'Marital Status'!DG31,"ERROR")))*IF(Assumptions!$F$10="No Adjustment",1,IF(Assumptions!$F$10="Preferred",'Pref-Std'!BZ31,IF(Assumptions!$F$10="Standard",'Pref-Std'!DG31,"ERROR")))*IF(Assumptions!$F$12="No Adjustment",1,VLOOKUP($A32+O$4-1,'Valuation Margin'!$A$5:$C$13,3))</f>
        <v>7.0729829317645505</v>
      </c>
      <c r="P32" s="46">
        <f>(1-VLOOKUP($A32+P$4-1,'Projection Scale G2 - M'!$A$25:$B$150,2,FALSE))^Assumptions!$F$6*'Base Rate'!P32*IF(Assumptions!$F$8="No Adjustment",1,IF(Assumptions!$F$8="Married",'Marital Status'!CA31,IF(Assumptions!$F$8="Single",'Marital Status'!DH31,"ERROR")))*IF(Assumptions!$F$10="No Adjustment",1,IF(Assumptions!$F$10="Preferred",'Pref-Std'!CA31,IF(Assumptions!$F$10="Standard",'Pref-Std'!DH31,"ERROR")))*IF(Assumptions!$F$12="No Adjustment",1,VLOOKUP($A32+P$4-1,'Valuation Margin'!$A$5:$C$13,3))</f>
        <v>8.3961333407249104</v>
      </c>
      <c r="Q32" s="45">
        <f>(1-VLOOKUP($A32+Q$4-1,'Projection Scale G2 - M'!$A$25:$B$150,2,FALSE))^Assumptions!$F$6*'Base Rate'!Q32*IF(Assumptions!$F$8="No Adjustment",1,IF(Assumptions!$F$8="Married",'Marital Status'!CB31,IF(Assumptions!$F$8="Single",'Marital Status'!DI31,"ERROR")))*IF(Assumptions!$F$10="No Adjustment",1,IF(Assumptions!$F$10="Preferred",'Pref-Std'!CB31,IF(Assumptions!$F$10="Standard",'Pref-Std'!DI31,"ERROR")))*IF(Assumptions!$F$12="No Adjustment",1,VLOOKUP($A32+Q$4-1,'Valuation Margin'!$A$5:$C$13,3))</f>
        <v>9.959610929761805</v>
      </c>
      <c r="R32" s="45">
        <f>(1-VLOOKUP($A32+R$4-1,'Projection Scale G2 - M'!$A$25:$B$150,2,FALSE))^Assumptions!$F$6*'Base Rate'!R32*IF(Assumptions!$F$8="No Adjustment",1,IF(Assumptions!$F$8="Married",'Marital Status'!CC31,IF(Assumptions!$F$8="Single",'Marital Status'!DJ31,"ERROR")))*IF(Assumptions!$F$10="No Adjustment",1,IF(Assumptions!$F$10="Preferred",'Pref-Std'!CC31,IF(Assumptions!$F$10="Standard",'Pref-Std'!DJ31,"ERROR")))*IF(Assumptions!$F$12="No Adjustment",1,VLOOKUP($A32+R$4-1,'Valuation Margin'!$A$5:$C$13,3))</f>
        <v>11.7928365100802</v>
      </c>
      <c r="S32" s="45">
        <f>(1-VLOOKUP($A32+S$4-1,'Projection Scale G2 - M'!$A$25:$B$150,2,FALSE))^Assumptions!$F$6*'Base Rate'!S32*IF(Assumptions!$F$8="No Adjustment",1,IF(Assumptions!$F$8="Married",'Marital Status'!CD31,IF(Assumptions!$F$8="Single",'Marital Status'!DK31,"ERROR")))*IF(Assumptions!$F$10="No Adjustment",1,IF(Assumptions!$F$10="Preferred",'Pref-Std'!CD31,IF(Assumptions!$F$10="Standard",'Pref-Std'!DK31,"ERROR")))*IF(Assumptions!$F$12="No Adjustment",1,VLOOKUP($A32+S$4-1,'Valuation Margin'!$A$5:$C$13,3))</f>
        <v>13.947577345634986</v>
      </c>
      <c r="T32" s="45">
        <f>(1-VLOOKUP($A32+T$4-1,'Projection Scale G2 - M'!$A$25:$B$150,2,FALSE))^Assumptions!$F$6*'Base Rate'!T32*IF(Assumptions!$F$8="No Adjustment",1,IF(Assumptions!$F$8="Married",'Marital Status'!CE31,IF(Assumptions!$F$8="Single",'Marital Status'!DL31,"ERROR")))*IF(Assumptions!$F$10="No Adjustment",1,IF(Assumptions!$F$10="Preferred",'Pref-Std'!CE31,IF(Assumptions!$F$10="Standard",'Pref-Std'!DL31,"ERROR")))*IF(Assumptions!$F$12="No Adjustment",1,VLOOKUP($A32+T$4-1,'Valuation Margin'!$A$5:$C$13,3))</f>
        <v>16.466860583981273</v>
      </c>
      <c r="U32" s="46">
        <f>(1-VLOOKUP($A32+U$4-1,'Projection Scale G2 - M'!$A$25:$B$150,2,FALSE))^Assumptions!$F$6*'Base Rate'!U32*IF(Assumptions!$F$8="No Adjustment",1,IF(Assumptions!$F$8="Married",'Marital Status'!CF31,IF(Assumptions!$F$8="Single",'Marital Status'!DM31,"ERROR")))*IF(Assumptions!$F$10="No Adjustment",1,IF(Assumptions!$F$10="Preferred",'Pref-Std'!CF31,IF(Assumptions!$F$10="Standard",'Pref-Std'!DM31,"ERROR")))*IF(Assumptions!$F$12="No Adjustment",1,VLOOKUP($A32+U$4-1,'Valuation Margin'!$A$5:$C$13,3))</f>
        <v>18.963709714274845</v>
      </c>
      <c r="V32" s="45">
        <f>(1-VLOOKUP($A32+V$4-1,'Projection Scale G2 - M'!$A$25:$B$150,2,FALSE))^Assumptions!$F$6*'Base Rate'!V32*IF(Assumptions!$F$8="No Adjustment",1,IF(Assumptions!$F$8="Married",'Marital Status'!CG31,IF(Assumptions!$F$8="Single",'Marital Status'!DN31,"ERROR")))*IF(Assumptions!$F$10="No Adjustment",1,IF(Assumptions!$F$10="Preferred",'Pref-Std'!CG31,IF(Assumptions!$F$10="Standard",'Pref-Std'!DN31,"ERROR")))*IF(Assumptions!$F$12="No Adjustment",1,VLOOKUP($A32+V$4-1,'Valuation Margin'!$A$5:$C$13,3))</f>
        <v>21.736013818638416</v>
      </c>
      <c r="W32" s="45">
        <f>(1-VLOOKUP($A32+W$4-1,'Projection Scale G2 - M'!$A$25:$B$150,2,FALSE))^Assumptions!$F$6*'Base Rate'!W32*IF(Assumptions!$F$8="No Adjustment",1,IF(Assumptions!$F$8="Married",'Marital Status'!CH31,IF(Assumptions!$F$8="Single",'Marital Status'!DO31,"ERROR")))*IF(Assumptions!$F$10="No Adjustment",1,IF(Assumptions!$F$10="Preferred",'Pref-Std'!CH31,IF(Assumptions!$F$10="Standard",'Pref-Std'!DO31,"ERROR")))*IF(Assumptions!$F$12="No Adjustment",1,VLOOKUP($A32+W$4-1,'Valuation Margin'!$A$5:$C$13,3))</f>
        <v>24.785694004386375</v>
      </c>
      <c r="X32" s="45">
        <f>(1-VLOOKUP($A32+X$4-1,'Projection Scale G2 - M'!$A$25:$B$150,2,FALSE))^Assumptions!$F$6*'Base Rate'!X32*IF(Assumptions!$F$8="No Adjustment",1,IF(Assumptions!$F$8="Married",'Marital Status'!CI31,IF(Assumptions!$F$8="Single",'Marital Status'!DP31,"ERROR")))*IF(Assumptions!$F$10="No Adjustment",1,IF(Assumptions!$F$10="Preferred",'Pref-Std'!CI31,IF(Assumptions!$F$10="Standard",'Pref-Std'!DP31,"ERROR")))*IF(Assumptions!$F$12="No Adjustment",1,VLOOKUP($A32+X$4-1,'Valuation Margin'!$A$5:$C$13,3))</f>
        <v>28.175108474539972</v>
      </c>
      <c r="Y32" s="45">
        <f>(1-VLOOKUP($A32+Y$4-1,'Projection Scale G2 - M'!$A$25:$B$150,2,FALSE))^Assumptions!$F$6*'Base Rate'!Y32*IF(Assumptions!$F$8="No Adjustment",1,IF(Assumptions!$F$8="Married",'Marital Status'!CJ31,IF(Assumptions!$F$8="Single",'Marital Status'!DQ31,"ERROR")))*IF(Assumptions!$F$10="No Adjustment",1,IF(Assumptions!$F$10="Preferred",'Pref-Std'!CJ31,IF(Assumptions!$F$10="Standard",'Pref-Std'!DQ31,"ERROR")))*IF(Assumptions!$F$12="No Adjustment",1,VLOOKUP($A32+Y$4-1,'Valuation Margin'!$A$5:$C$13,3))</f>
        <v>31.976237326253123</v>
      </c>
      <c r="Z32" s="46">
        <f>(1-VLOOKUP($A32+Z$4-1,'Projection Scale G2 - M'!$A$25:$B$150,2,FALSE))^Assumptions!$F$6*'Base Rate'!Z32*IF(Assumptions!$F$8="No Adjustment",1,IF(Assumptions!$F$8="Married",'Marital Status'!CK31,IF(Assumptions!$F$8="Single",'Marital Status'!DR31,"ERROR")))*IF(Assumptions!$F$10="No Adjustment",1,IF(Assumptions!$F$10="Preferred",'Pref-Std'!CK31,IF(Assumptions!$F$10="Standard",'Pref-Std'!DR31,"ERROR")))*IF(Assumptions!$F$12="No Adjustment",1,VLOOKUP($A32+Z$4-1,'Valuation Margin'!$A$5:$C$13,3))</f>
        <v>35.94214389832208</v>
      </c>
      <c r="AA32" s="45">
        <f>(1-VLOOKUP($A32+AA$4-1,'Projection Scale G2 - M'!$A$25:$B$150,2,FALSE))^Assumptions!$F$6*'Base Rate'!AA32*IF(Assumptions!$F$8="No Adjustment",1,IF(Assumptions!$F$8="Married",'Marital Status'!CL31,IF(Assumptions!$F$8="Single",'Marital Status'!DS31,"ERROR")))*IF(Assumptions!$F$10="No Adjustment",1,IF(Assumptions!$F$10="Preferred",'Pref-Std'!CL31,IF(Assumptions!$F$10="Standard",'Pref-Std'!DS31,"ERROR")))*IF(Assumptions!$F$12="No Adjustment",1,VLOOKUP($A32+AA$4-1,'Valuation Margin'!$A$5:$C$13,3))</f>
        <v>40.376351287234819</v>
      </c>
      <c r="AB32" s="45">
        <f>(1-VLOOKUP($A32+AB$4-1,'Projection Scale G2 - M'!$A$25:$B$150,2,FALSE))^Assumptions!$F$6*'Base Rate'!AB32*IF(Assumptions!$F$8="No Adjustment",1,IF(Assumptions!$F$8="Married",'Marital Status'!CM31,IF(Assumptions!$F$8="Single",'Marital Status'!DT31,"ERROR")))*IF(Assumptions!$F$10="No Adjustment",1,IF(Assumptions!$F$10="Preferred",'Pref-Std'!CM31,IF(Assumptions!$F$10="Standard",'Pref-Std'!DT31,"ERROR")))*IF(Assumptions!$F$12="No Adjustment",1,VLOOKUP($A32+AB$4-1,'Valuation Margin'!$A$5:$C$13,3))</f>
        <v>44.806040376672328</v>
      </c>
      <c r="AC32" s="45">
        <f>(1-VLOOKUP($A32+AC$4-1,'Projection Scale G2 - M'!$A$25:$B$150,2,FALSE))^Assumptions!$F$6*'Base Rate'!AC32*IF(Assumptions!$F$8="No Adjustment",1,IF(Assumptions!$F$8="Married",'Marital Status'!CN31,IF(Assumptions!$F$8="Single",'Marital Status'!DU31,"ERROR")))*IF(Assumptions!$F$10="No Adjustment",1,IF(Assumptions!$F$10="Preferred",'Pref-Std'!CN31,IF(Assumptions!$F$10="Standard",'Pref-Std'!DU31,"ERROR")))*IF(Assumptions!$F$12="No Adjustment",1,VLOOKUP($A32+AC$4-1,'Valuation Margin'!$A$5:$C$13,3))</f>
        <v>50.18465978272198</v>
      </c>
      <c r="AD32" s="45">
        <f>(1-VLOOKUP($A32+AD$4-1,'Projection Scale G2 - M'!$A$25:$B$150,2,FALSE))^Assumptions!$F$6*'Base Rate'!AD32*IF(Assumptions!$F$8="No Adjustment",1,IF(Assumptions!$F$8="Married",'Marital Status'!CO31,IF(Assumptions!$F$8="Single",'Marital Status'!DV31,"ERROR")))*IF(Assumptions!$F$10="No Adjustment",1,IF(Assumptions!$F$10="Preferred",'Pref-Std'!CO31,IF(Assumptions!$F$10="Standard",'Pref-Std'!DV31,"ERROR")))*IF(Assumptions!$F$12="No Adjustment",1,VLOOKUP($A32+AD$4-1,'Valuation Margin'!$A$5:$C$13,3))</f>
        <v>56.10945641774331</v>
      </c>
      <c r="AE32" s="46">
        <f>(1-VLOOKUP($A32+AE$4-1,'Projection Scale G2 - M'!$A$25:$B$150,2,FALSE))^Assumptions!$F$6*'Base Rate'!AE32*IF(Assumptions!$F$8="No Adjustment",1,IF(Assumptions!$F$8="Married",'Marital Status'!CP31,IF(Assumptions!$F$8="Single",'Marital Status'!DW31,"ERROR")))*IF(Assumptions!$F$10="No Adjustment",1,IF(Assumptions!$F$10="Preferred",'Pref-Std'!CP31,IF(Assumptions!$F$10="Standard",'Pref-Std'!DW31,"ERROR")))*IF(Assumptions!$F$12="No Adjustment",1,VLOOKUP($A32+AE$4-1,'Valuation Margin'!$A$5:$C$13,3))</f>
        <v>63.39263441627989</v>
      </c>
      <c r="AF32" s="46">
        <f>(1-VLOOKUP($AG32,'Projection Scale G2 - M'!$A$25:$B$150,2,FALSE))^Assumptions!$F$6*'Base Rate'!AF32*IF(Assumptions!$F$8="No Adjustment",1,IF(Assumptions!$F$8="Married",'Marital Status'!CQ31,IF(Assumptions!$F$8="Single",'Marital Status'!DX31,"ERROR")))*IF(Assumptions!$F$10="No Adjustment",1,IF(Assumptions!$F$10="Preferred",'Pref-Std'!CQ31,IF(Assumptions!$F$10="Standard",'Pref-Std'!DX31,"ERROR")))*IF(Assumptions!$F$12="No Adjustment",1,VLOOKUP($AG32,'Valuation Margin'!$A$5:$C$13,3))</f>
        <v>71.588606321500905</v>
      </c>
      <c r="AG32" s="6">
        <f t="shared" si="3"/>
        <v>87</v>
      </c>
      <c r="AI32" s="58">
        <v>6.3140000000000002E-2</v>
      </c>
      <c r="AJ32" s="59">
        <f t="shared" si="4"/>
        <v>1.1338075122188931</v>
      </c>
      <c r="AL32" s="6">
        <f t="shared" si="5"/>
        <v>57</v>
      </c>
      <c r="AM32" s="44">
        <f>(1-VLOOKUP($AL32+AM$4-1,'Projection Scale G2 - F'!$A$25:$B$150,2,FALSE))^Assumptions!$F$6*'Base Rate'!AL32*IF(Assumptions!$F$8="No Adjustment",1,IF(Assumptions!$F$8="Married",'Marital Status'!BM31,IF(Assumptions!$F$8="Single",'Marital Status'!CT31,"ERROR")))*IF(Assumptions!$F$10="No Adjustment",1,IF(Assumptions!$F$10="Preferred",'Pref-Std'!BM31,IF(Assumptions!$F$10="Standard",'Pref-Std'!CT31,"ERROR")))*IF(Assumptions!$F$12="No Adjustment",1,VLOOKUP($AL32+AM$4-1,'Valuation Margin'!$A$5:$D$13,4))</f>
        <v>0.45513364028587988</v>
      </c>
      <c r="AN32" s="45">
        <f>(1-VLOOKUP($AL32+AN$4-1,'Projection Scale G2 - F'!$A$25:$B$150,2,FALSE))^Assumptions!$F$6*'Base Rate'!AM32*IF(Assumptions!$F$8="No Adjustment",1,IF(Assumptions!$F$8="Married",'Marital Status'!BN31,IF(Assumptions!$F$8="Single",'Marital Status'!CU31,"ERROR")))*IF(Assumptions!$F$10="No Adjustment",1,IF(Assumptions!$F$10="Preferred",'Pref-Std'!BN31,IF(Assumptions!$F$10="Standard",'Pref-Std'!CU31,"ERROR")))*IF(Assumptions!$F$12="No Adjustment",1,VLOOKUP($AL32+AN$4-1,'Valuation Margin'!$A$5:$D$13,4))</f>
        <v>0.66562448379149597</v>
      </c>
      <c r="AO32" s="45">
        <f>(1-VLOOKUP($AL32+AO$4-1,'Projection Scale G2 - F'!$A$25:$B$150,2,FALSE))^Assumptions!$F$6*'Base Rate'!AN32*IF(Assumptions!$F$8="No Adjustment",1,IF(Assumptions!$F$8="Married",'Marital Status'!BO31,IF(Assumptions!$F$8="Single",'Marital Status'!CV31,"ERROR")))*IF(Assumptions!$F$10="No Adjustment",1,IF(Assumptions!$F$10="Preferred",'Pref-Std'!BO31,IF(Assumptions!$F$10="Standard",'Pref-Std'!CV31,"ERROR")))*IF(Assumptions!$F$12="No Adjustment",1,VLOOKUP($AL32+AO$4-1,'Valuation Margin'!$A$5:$D$13,4))</f>
        <v>0.85802581228964225</v>
      </c>
      <c r="AP32" s="45">
        <f>(1-VLOOKUP($AL32+AP$4-1,'Projection Scale G2 - F'!$A$25:$B$150,2,FALSE))^Assumptions!$F$6*'Base Rate'!AO32*IF(Assumptions!$F$8="No Adjustment",1,IF(Assumptions!$F$8="Married",'Marital Status'!BP31,IF(Assumptions!$F$8="Single",'Marital Status'!CW31,"ERROR")))*IF(Assumptions!$F$10="No Adjustment",1,IF(Assumptions!$F$10="Preferred",'Pref-Std'!BP31,IF(Assumptions!$F$10="Standard",'Pref-Std'!CW31,"ERROR")))*IF(Assumptions!$F$12="No Adjustment",1,VLOOKUP($AL32+AP$4-1,'Valuation Margin'!$A$5:$D$13,4))</f>
        <v>1.065648435651614</v>
      </c>
      <c r="AQ32" s="46">
        <f>(1-VLOOKUP($AL32+AQ$4-1,'Projection Scale G2 - F'!$A$25:$B$150,2,FALSE))^Assumptions!$F$6*'Base Rate'!AP32*IF(Assumptions!$F$8="No Adjustment",1,IF(Assumptions!$F$8="Married",'Marital Status'!BQ31,IF(Assumptions!$F$8="Single",'Marital Status'!CX31,"ERROR")))*IF(Assumptions!$F$10="No Adjustment",1,IF(Assumptions!$F$10="Preferred",'Pref-Std'!BQ31,IF(Assumptions!$F$10="Standard",'Pref-Std'!CX31,"ERROR")))*IF(Assumptions!$F$12="No Adjustment",1,VLOOKUP($AL32+AQ$4-1,'Valuation Margin'!$A$5:$D$13,4))</f>
        <v>1.2959957336937649</v>
      </c>
      <c r="AR32" s="45">
        <f>(1-VLOOKUP($AL32+AR$4-1,'Projection Scale G2 - F'!$A$25:$B$150,2,FALSE))^Assumptions!$F$6*'Base Rate'!AQ32*IF(Assumptions!$F$8="No Adjustment",1,IF(Assumptions!$F$8="Married",'Marital Status'!BR31,IF(Assumptions!$F$8="Single",'Marital Status'!CY31,"ERROR")))*IF(Assumptions!$F$10="No Adjustment",1,IF(Assumptions!$F$10="Preferred",'Pref-Std'!BR31,IF(Assumptions!$F$10="Standard",'Pref-Std'!CY31,"ERROR")))*IF(Assumptions!$F$12="No Adjustment",1,VLOOKUP($AL32+AR$4-1,'Valuation Margin'!$A$5:$D$13,4))</f>
        <v>1.5428835697532044</v>
      </c>
      <c r="AS32" s="45">
        <f>(1-VLOOKUP($AL32+AS$4-1,'Projection Scale G2 - F'!$A$25:$B$150,2,FALSE))^Assumptions!$F$6*'Base Rate'!AR32*IF(Assumptions!$F$8="No Adjustment",1,IF(Assumptions!$F$8="Married",'Marital Status'!BS31,IF(Assumptions!$F$8="Single",'Marital Status'!CZ31,"ERROR")))*IF(Assumptions!$F$10="No Adjustment",1,IF(Assumptions!$F$10="Preferred",'Pref-Std'!BS31,IF(Assumptions!$F$10="Standard",'Pref-Std'!CZ31,"ERROR")))*IF(Assumptions!$F$12="No Adjustment",1,VLOOKUP($AL32+AS$4-1,'Valuation Margin'!$A$5:$D$13,4))</f>
        <v>1.8211546081584504</v>
      </c>
      <c r="AT32" s="45">
        <f>(1-VLOOKUP($AL32+AT$4-1,'Projection Scale G2 - F'!$A$25:$B$150,2,FALSE))^Assumptions!$F$6*'Base Rate'!AS32*IF(Assumptions!$F$8="No Adjustment",1,IF(Assumptions!$F$8="Married",'Marital Status'!BT31,IF(Assumptions!$F$8="Single",'Marital Status'!DA31,"ERROR")))*IF(Assumptions!$F$10="No Adjustment",1,IF(Assumptions!$F$10="Preferred",'Pref-Std'!BT31,IF(Assumptions!$F$10="Standard",'Pref-Std'!DA31,"ERROR")))*IF(Assumptions!$F$12="No Adjustment",1,VLOOKUP($AL32+AT$4-1,'Valuation Margin'!$A$5:$D$13,4))</f>
        <v>2.1298297195890585</v>
      </c>
      <c r="AU32" s="45">
        <f>(1-VLOOKUP($AL32+AU$4-1,'Projection Scale G2 - F'!$A$25:$B$150,2,FALSE))^Assumptions!$F$6*'Base Rate'!AT32*IF(Assumptions!$F$8="No Adjustment",1,IF(Assumptions!$F$8="Married",'Marital Status'!BU31,IF(Assumptions!$F$8="Single",'Marital Status'!DB31,"ERROR")))*IF(Assumptions!$F$10="No Adjustment",1,IF(Assumptions!$F$10="Preferred",'Pref-Std'!BU31,IF(Assumptions!$F$10="Standard",'Pref-Std'!DB31,"ERROR")))*IF(Assumptions!$F$12="No Adjustment",1,VLOOKUP($AL32+AU$4-1,'Valuation Margin'!$A$5:$D$13,4))</f>
        <v>2.4808635398453727</v>
      </c>
      <c r="AV32" s="46">
        <f>(1-VLOOKUP($AL32+AV$4-1,'Projection Scale G2 - F'!$A$25:$B$150,2,FALSE))^Assumptions!$F$6*'Base Rate'!AU32*IF(Assumptions!$F$8="No Adjustment",1,IF(Assumptions!$F$8="Married",'Marital Status'!BV31,IF(Assumptions!$F$8="Single",'Marital Status'!DC31,"ERROR")))*IF(Assumptions!$F$10="No Adjustment",1,IF(Assumptions!$F$10="Preferred",'Pref-Std'!BV31,IF(Assumptions!$F$10="Standard",'Pref-Std'!DC31,"ERROR")))*IF(Assumptions!$F$12="No Adjustment",1,VLOOKUP($AL32+AV$4-1,'Valuation Margin'!$A$5:$D$13,4))</f>
        <v>2.8674797334299122</v>
      </c>
      <c r="AW32" s="45">
        <f>(1-VLOOKUP($AL32+AW$4-1,'Projection Scale G2 - F'!$A$25:$B$150,2,FALSE))^Assumptions!$F$6*'Base Rate'!AV32*IF(Assumptions!$F$8="No Adjustment",1,IF(Assumptions!$F$8="Married",'Marital Status'!BW31,IF(Assumptions!$F$8="Single",'Marital Status'!DD31,"ERROR")))*IF(Assumptions!$F$10="No Adjustment",1,IF(Assumptions!$F$10="Preferred",'Pref-Std'!BW31,IF(Assumptions!$F$10="Standard",'Pref-Std'!DD31,"ERROR")))*IF(Assumptions!$F$12="No Adjustment",1,VLOOKUP($AL32+AW$4-1,'Valuation Margin'!$A$5:$D$13,4))</f>
        <v>3.3018904096430037</v>
      </c>
      <c r="AX32" s="45">
        <f>(1-VLOOKUP($AL32+AX$4-1,'Projection Scale G2 - F'!$A$25:$B$150,2,FALSE))^Assumptions!$F$6*'Base Rate'!AW32*IF(Assumptions!$F$8="No Adjustment",1,IF(Assumptions!$F$8="Married",'Marital Status'!BX31,IF(Assumptions!$F$8="Single",'Marital Status'!DE31,"ERROR")))*IF(Assumptions!$F$10="No Adjustment",1,IF(Assumptions!$F$10="Preferred",'Pref-Std'!BX31,IF(Assumptions!$F$10="Standard",'Pref-Std'!DE31,"ERROR")))*IF(Assumptions!$F$12="No Adjustment",1,VLOOKUP($AL32+AX$4-1,'Valuation Margin'!$A$5:$D$13,4))</f>
        <v>3.7759235846967738</v>
      </c>
      <c r="AY32" s="45">
        <f>(1-VLOOKUP($AL32+AY$4-1,'Projection Scale G2 - F'!$A$25:$B$150,2,FALSE))^Assumptions!$F$6*'Base Rate'!AX32*IF(Assumptions!$F$8="No Adjustment",1,IF(Assumptions!$F$8="Married",'Marital Status'!BY31,IF(Assumptions!$F$8="Single",'Marital Status'!DF31,"ERROR")))*IF(Assumptions!$F$10="No Adjustment",1,IF(Assumptions!$F$10="Preferred",'Pref-Std'!BY31,IF(Assumptions!$F$10="Standard",'Pref-Std'!DF31,"ERROR")))*IF(Assumptions!$F$12="No Adjustment",1,VLOOKUP($AL32+AY$4-1,'Valuation Margin'!$A$5:$D$13,4))</f>
        <v>4.3022495755694017</v>
      </c>
      <c r="AZ32" s="45">
        <f>(1-VLOOKUP($AL32+AZ$4-1,'Projection Scale G2 - F'!$A$25:$B$150,2,FALSE))^Assumptions!$F$6*'Base Rate'!AY32*IF(Assumptions!$F$8="No Adjustment",1,IF(Assumptions!$F$8="Married",'Marital Status'!BZ31,IF(Assumptions!$F$8="Single",'Marital Status'!DG31,"ERROR")))*IF(Assumptions!$F$10="No Adjustment",1,IF(Assumptions!$F$10="Preferred",'Pref-Std'!BZ31,IF(Assumptions!$F$10="Standard",'Pref-Std'!DG31,"ERROR")))*IF(Assumptions!$F$12="No Adjustment",1,VLOOKUP($AL32+AZ$4-1,'Valuation Margin'!$A$5:$D$13,4))</f>
        <v>4.9065605511727748</v>
      </c>
      <c r="BA32" s="46">
        <f>(1-VLOOKUP($AL32+BA$4-1,'Projection Scale G2 - F'!$A$25:$B$150,2,FALSE))^Assumptions!$F$6*'Base Rate'!AZ32*IF(Assumptions!$F$8="No Adjustment",1,IF(Assumptions!$F$8="Married",'Marital Status'!CA31,IF(Assumptions!$F$8="Single",'Marital Status'!DH31,"ERROR")))*IF(Assumptions!$F$10="No Adjustment",1,IF(Assumptions!$F$10="Preferred",'Pref-Std'!CA31,IF(Assumptions!$F$10="Standard",'Pref-Std'!DH31,"ERROR")))*IF(Assumptions!$F$12="No Adjustment",1,VLOOKUP($AL32+BA$4-1,'Valuation Margin'!$A$5:$D$13,4))</f>
        <v>5.7391520443095283</v>
      </c>
      <c r="BB32" s="45">
        <f>(1-VLOOKUP($AL32+BB$4-1,'Projection Scale G2 - F'!$A$25:$B$150,2,FALSE))^Assumptions!$F$6*'Base Rate'!BA32*IF(Assumptions!$F$8="No Adjustment",1,IF(Assumptions!$F$8="Married",'Marital Status'!CB31,IF(Assumptions!$F$8="Single",'Marital Status'!DI31,"ERROR")))*IF(Assumptions!$F$10="No Adjustment",1,IF(Assumptions!$F$10="Preferred",'Pref-Std'!CB31,IF(Assumptions!$F$10="Standard",'Pref-Std'!DI31,"ERROR")))*IF(Assumptions!$F$12="No Adjustment",1,VLOOKUP($AL32+BB$4-1,'Valuation Margin'!$A$5:$D$13,4))</f>
        <v>6.7103241750128806</v>
      </c>
      <c r="BC32" s="45">
        <f>(1-VLOOKUP($AL32+BC$4-1,'Projection Scale G2 - F'!$A$25:$B$150,2,FALSE))^Assumptions!$F$6*'Base Rate'!BB32*IF(Assumptions!$F$8="No Adjustment",1,IF(Assumptions!$F$8="Married",'Marital Status'!CC31,IF(Assumptions!$F$8="Single",'Marital Status'!DJ31,"ERROR")))*IF(Assumptions!$F$10="No Adjustment",1,IF(Assumptions!$F$10="Preferred",'Pref-Std'!CC31,IF(Assumptions!$F$10="Standard",'Pref-Std'!DJ31,"ERROR")))*IF(Assumptions!$F$12="No Adjustment",1,VLOOKUP($AL32+BC$4-1,'Valuation Margin'!$A$5:$D$13,4))</f>
        <v>7.8393992028369084</v>
      </c>
      <c r="BD32" s="45">
        <f>(1-VLOOKUP($AL32+BD$4-1,'Projection Scale G2 - F'!$A$25:$B$150,2,FALSE))^Assumptions!$F$6*'Base Rate'!BC32*IF(Assumptions!$F$8="No Adjustment",1,IF(Assumptions!$F$8="Married",'Marital Status'!CD31,IF(Assumptions!$F$8="Single",'Marital Status'!DK31,"ERROR")))*IF(Assumptions!$F$10="No Adjustment",1,IF(Assumptions!$F$10="Preferred",'Pref-Std'!CD31,IF(Assumptions!$F$10="Standard",'Pref-Std'!DK31,"ERROR")))*IF(Assumptions!$F$12="No Adjustment",1,VLOOKUP($AL32+BD$4-1,'Valuation Margin'!$A$5:$D$13,4))</f>
        <v>9.1686018754045495</v>
      </c>
      <c r="BE32" s="45">
        <f>(1-VLOOKUP($AL32+BE$4-1,'Projection Scale G2 - F'!$A$25:$B$150,2,FALSE))^Assumptions!$F$6*'Base Rate'!BD32*IF(Assumptions!$F$8="No Adjustment",1,IF(Assumptions!$F$8="Married",'Marital Status'!CE31,IF(Assumptions!$F$8="Single",'Marital Status'!DL31,"ERROR")))*IF(Assumptions!$F$10="No Adjustment",1,IF(Assumptions!$F$10="Preferred",'Pref-Std'!CE31,IF(Assumptions!$F$10="Standard",'Pref-Std'!DL31,"ERROR")))*IF(Assumptions!$F$12="No Adjustment",1,VLOOKUP($AL32+BE$4-1,'Valuation Margin'!$A$5:$D$13,4))</f>
        <v>10.723270351319341</v>
      </c>
      <c r="BF32" s="46">
        <f>(1-VLOOKUP($AL32+BF$4-1,'Projection Scale G2 - F'!$A$25:$B$150,2,FALSE))^Assumptions!$F$6*'Base Rate'!BE32*IF(Assumptions!$F$8="No Adjustment",1,IF(Assumptions!$F$8="Married",'Marital Status'!CF31,IF(Assumptions!$F$8="Single",'Marital Status'!DM31,"ERROR")))*IF(Assumptions!$F$10="No Adjustment",1,IF(Assumptions!$F$10="Preferred",'Pref-Std'!CF31,IF(Assumptions!$F$10="Standard",'Pref-Std'!DM31,"ERROR")))*IF(Assumptions!$F$12="No Adjustment",1,VLOOKUP($AL32+BF$4-1,'Valuation Margin'!$A$5:$D$13,4))</f>
        <v>12.267714282780034</v>
      </c>
      <c r="BG32" s="45">
        <f>(1-VLOOKUP($AL32+BG$4-1,'Projection Scale G2 - F'!$A$25:$B$150,2,FALSE))^Assumptions!$F$6*'Base Rate'!BF32*IF(Assumptions!$F$8="No Adjustment",1,IF(Assumptions!$F$8="Married",'Marital Status'!CG31,IF(Assumptions!$F$8="Single",'Marital Status'!DN31,"ERROR")))*IF(Assumptions!$F$10="No Adjustment",1,IF(Assumptions!$F$10="Preferred",'Pref-Std'!CG31,IF(Assumptions!$F$10="Standard",'Pref-Std'!DN31,"ERROR")))*IF(Assumptions!$F$12="No Adjustment",1,VLOOKUP($AL32+BG$4-1,'Valuation Margin'!$A$5:$D$13,4))</f>
        <v>14.01894360867003</v>
      </c>
      <c r="BH32" s="45">
        <f>(1-VLOOKUP($AL32+BH$4-1,'Projection Scale G2 - F'!$A$25:$B$150,2,FALSE))^Assumptions!$F$6*'Base Rate'!BG32*IF(Assumptions!$F$8="No Adjustment",1,IF(Assumptions!$F$8="Married",'Marital Status'!CH31,IF(Assumptions!$F$8="Single",'Marital Status'!DO31,"ERROR")))*IF(Assumptions!$F$10="No Adjustment",1,IF(Assumptions!$F$10="Preferred",'Pref-Std'!CH31,IF(Assumptions!$F$10="Standard",'Pref-Std'!DO31,"ERROR")))*IF(Assumptions!$F$12="No Adjustment",1,VLOOKUP($AL32+BH$4-1,'Valuation Margin'!$A$5:$D$13,4))</f>
        <v>15.987867209120632</v>
      </c>
      <c r="BI32" s="45">
        <f>(1-VLOOKUP($AL32+BI$4-1,'Projection Scale G2 - F'!$A$25:$B$150,2,FALSE))^Assumptions!$F$6*'Base Rate'!BH32*IF(Assumptions!$F$8="No Adjustment",1,IF(Assumptions!$F$8="Married",'Marital Status'!CI31,IF(Assumptions!$F$8="Single",'Marital Status'!DP31,"ERROR")))*IF(Assumptions!$F$10="No Adjustment",1,IF(Assumptions!$F$10="Preferred",'Pref-Std'!CI31,IF(Assumptions!$F$10="Standard",'Pref-Std'!DP31,"ERROR")))*IF(Assumptions!$F$12="No Adjustment",1,VLOOKUP($AL32+BI$4-1,'Valuation Margin'!$A$5:$D$13,4))</f>
        <v>18.232542708361489</v>
      </c>
      <c r="BJ32" s="45">
        <f>(1-VLOOKUP($AL32+BJ$4-1,'Projection Scale G2 - F'!$A$25:$B$150,2,FALSE))^Assumptions!$F$6*'Base Rate'!BI32*IF(Assumptions!$F$8="No Adjustment",1,IF(Assumptions!$F$8="Married",'Marital Status'!CJ31,IF(Assumptions!$F$8="Single",'Marital Status'!DQ31,"ERROR")))*IF(Assumptions!$F$10="No Adjustment",1,IF(Assumptions!$F$10="Preferred",'Pref-Std'!CJ31,IF(Assumptions!$F$10="Standard",'Pref-Std'!DQ31,"ERROR")))*IF(Assumptions!$F$12="No Adjustment",1,VLOOKUP($AL32+BJ$4-1,'Valuation Margin'!$A$5:$D$13,4))</f>
        <v>20.771583079821628</v>
      </c>
      <c r="BK32" s="46">
        <f>(1-VLOOKUP($AL32+BK$4-1,'Projection Scale G2 - F'!$A$25:$B$150,2,FALSE))^Assumptions!$F$6*'Base Rate'!BJ32*IF(Assumptions!$F$8="No Adjustment",1,IF(Assumptions!$F$8="Married",'Marital Status'!CK31,IF(Assumptions!$F$8="Single",'Marital Status'!DR31,"ERROR")))*IF(Assumptions!$F$10="No Adjustment",1,IF(Assumptions!$F$10="Preferred",'Pref-Std'!CK31,IF(Assumptions!$F$10="Standard",'Pref-Std'!DR31,"ERROR")))*IF(Assumptions!$F$12="No Adjustment",1,VLOOKUP($AL32+BK$4-1,'Valuation Margin'!$A$5:$D$13,4))</f>
        <v>23.418265443300864</v>
      </c>
      <c r="BL32" s="45">
        <f>(1-VLOOKUP($AL32+BL$4-1,'Projection Scale G2 - F'!$A$25:$B$150,2,FALSE))^Assumptions!$F$6*'Base Rate'!BK32*IF(Assumptions!$F$8="No Adjustment",1,IF(Assumptions!$F$8="Married",'Marital Status'!CL31,IF(Assumptions!$F$8="Single",'Marital Status'!DS31,"ERROR")))*IF(Assumptions!$F$10="No Adjustment",1,IF(Assumptions!$F$10="Preferred",'Pref-Std'!CL31,IF(Assumptions!$F$10="Standard",'Pref-Std'!DS31,"ERROR")))*IF(Assumptions!$F$12="No Adjustment",1,VLOOKUP($AL32+BL$4-1,'Valuation Margin'!$A$5:$D$13,4))</f>
        <v>26.016237018068086</v>
      </c>
      <c r="BM32" s="45">
        <f>(1-VLOOKUP($AL32+BM$4-1,'Projection Scale G2 - F'!$A$25:$B$150,2,FALSE))^Assumptions!$F$6*'Base Rate'!BL32*IF(Assumptions!$F$8="No Adjustment",1,IF(Assumptions!$F$8="Married",'Marital Status'!CM31,IF(Assumptions!$F$8="Single",'Marital Status'!DT31,"ERROR")))*IF(Assumptions!$F$10="No Adjustment",1,IF(Assumptions!$F$10="Preferred",'Pref-Std'!CM31,IF(Assumptions!$F$10="Standard",'Pref-Std'!DT31,"ERROR")))*IF(Assumptions!$F$12="No Adjustment",1,VLOOKUP($AL32+BM$4-1,'Valuation Margin'!$A$5:$D$13,4))</f>
        <v>29.080485775388976</v>
      </c>
      <c r="BN32" s="45">
        <f>(1-VLOOKUP($AL32+BN$4-1,'Projection Scale G2 - F'!$A$25:$B$150,2,FALSE))^Assumptions!$F$6*'Base Rate'!BM32*IF(Assumptions!$F$8="No Adjustment",1,IF(Assumptions!$F$8="Married",'Marital Status'!CN31,IF(Assumptions!$F$8="Single",'Marital Status'!DU31,"ERROR")))*IF(Assumptions!$F$10="No Adjustment",1,IF(Assumptions!$F$10="Preferred",'Pref-Std'!CN31,IF(Assumptions!$F$10="Standard",'Pref-Std'!DU31,"ERROR")))*IF(Assumptions!$F$12="No Adjustment",1,VLOOKUP($AL32+BN$4-1,'Valuation Margin'!$A$5:$D$13,4))</f>
        <v>32.471691587786417</v>
      </c>
      <c r="BO32" s="45">
        <f>(1-VLOOKUP($AL32+BO$4-1,'Projection Scale G2 - F'!$A$25:$B$150,2,FALSE))^Assumptions!$F$6*'Base Rate'!BN32*IF(Assumptions!$F$8="No Adjustment",1,IF(Assumptions!$F$8="Married",'Marital Status'!CO31,IF(Assumptions!$F$8="Single",'Marital Status'!DV31,"ERROR")))*IF(Assumptions!$F$10="No Adjustment",1,IF(Assumptions!$F$10="Preferred",'Pref-Std'!CO31,IF(Assumptions!$F$10="Standard",'Pref-Std'!DV31,"ERROR")))*IF(Assumptions!$F$12="No Adjustment",1,VLOOKUP($AL32+BO$4-1,'Valuation Margin'!$A$5:$D$13,4))</f>
        <v>35.930819481656549</v>
      </c>
      <c r="BP32" s="46">
        <f>(1-VLOOKUP($AL32+BP$4-1,'Projection Scale G2 - F'!$A$25:$B$150,2,FALSE))^Assumptions!$F$6*'Base Rate'!BO32*IF(Assumptions!$F$8="No Adjustment",1,IF(Assumptions!$F$8="Married",'Marital Status'!CP31,IF(Assumptions!$F$8="Single",'Marital Status'!DW31,"ERROR")))*IF(Assumptions!$F$10="No Adjustment",1,IF(Assumptions!$F$10="Preferred",'Pref-Std'!CP31,IF(Assumptions!$F$10="Standard",'Pref-Std'!DW31,"ERROR")))*IF(Assumptions!$F$12="No Adjustment",1,VLOOKUP($AL32+BP$4-1,'Valuation Margin'!$A$5:$D$13,4))</f>
        <v>40.870526896044673</v>
      </c>
      <c r="BQ32" s="46">
        <f>(1-VLOOKUP($BR32,'Projection Scale G2 - F'!$A$25:$B$150,2,FALSE))^Assumptions!$F$6*'Base Rate'!BP32*IF(Assumptions!$F$8="No Adjustment",1,IF(Assumptions!$F$8="Married",'Marital Status'!CQ31,IF(Assumptions!$F$8="Single",'Marital Status'!DX31,"ERROR")))*IF(Assumptions!$F$10="No Adjustment",1,IF(Assumptions!$F$10="Preferred",'Pref-Std'!CQ31,IF(Assumptions!$F$10="Standard",'Pref-Std'!DX31,"ERROR")))*IF(Assumptions!$F$12="No Adjustment",1,VLOOKUP($BR32,'Valuation Margin'!$A$5:$D$13,4))</f>
        <v>46.714742795441701</v>
      </c>
      <c r="BR32" s="6">
        <f t="shared" si="6"/>
        <v>87</v>
      </c>
      <c r="BT32" s="58">
        <v>7.6341000000000006E-2</v>
      </c>
      <c r="BU32" s="59">
        <f t="shared" si="7"/>
        <v>0.61192207064934567</v>
      </c>
      <c r="BV32" s="59">
        <f t="shared" si="8"/>
        <v>0.75022171266527571</v>
      </c>
      <c r="BW32" s="57">
        <f t="shared" si="9"/>
        <v>0.2649999999999999</v>
      </c>
    </row>
    <row r="33" spans="1:75" x14ac:dyDescent="0.3">
      <c r="A33" s="6">
        <f t="shared" si="2"/>
        <v>58</v>
      </c>
      <c r="B33" s="44">
        <f>(1-VLOOKUP($A33+B$4-1,'Projection Scale G2 - M'!$A$25:$B$150,2,FALSE))^Assumptions!$F$6*'Base Rate'!B33*IF(Assumptions!$F$8="No Adjustment",1,IF(Assumptions!$F$8="Married",'Marital Status'!BM32,IF(Assumptions!$F$8="Single",'Marital Status'!CT32,"ERROR")))*IF(Assumptions!$F$10="No Adjustment",1,IF(Assumptions!$F$10="Preferred",'Pref-Std'!BM32,IF(Assumptions!$F$10="Standard",'Pref-Std'!CT32,"ERROR")))*IF(Assumptions!$F$12="No Adjustment",1,VLOOKUP($A33+B$4-1,'Valuation Margin'!$A$5:$C$13,3))</f>
        <v>0.67625957440224804</v>
      </c>
      <c r="C33" s="45">
        <f>(1-VLOOKUP($A33+C$4-1,'Projection Scale G2 - M'!$A$25:$B$150,2,FALSE))^Assumptions!$F$6*'Base Rate'!C33*IF(Assumptions!$F$8="No Adjustment",1,IF(Assumptions!$F$8="Married",'Marital Status'!BN32,IF(Assumptions!$F$8="Single",'Marital Status'!CU32,"ERROR")))*IF(Assumptions!$F$10="No Adjustment",1,IF(Assumptions!$F$10="Preferred",'Pref-Std'!BN32,IF(Assumptions!$F$10="Standard",'Pref-Std'!CU32,"ERROR")))*IF(Assumptions!$F$12="No Adjustment",1,VLOOKUP($A33+C$4-1,'Valuation Margin'!$A$5:$C$13,3))</f>
        <v>1.0102644155011895</v>
      </c>
      <c r="D33" s="45">
        <f>(1-VLOOKUP($A33+D$4-1,'Projection Scale G2 - M'!$A$25:$B$150,2,FALSE))^Assumptions!$F$6*'Base Rate'!D33*IF(Assumptions!$F$8="No Adjustment",1,IF(Assumptions!$F$8="Married",'Marital Status'!BO32,IF(Assumptions!$F$8="Single",'Marital Status'!CV32,"ERROR")))*IF(Assumptions!$F$10="No Adjustment",1,IF(Assumptions!$F$10="Preferred",'Pref-Std'!BO32,IF(Assumptions!$F$10="Standard",'Pref-Std'!CV32,"ERROR")))*IF(Assumptions!$F$12="No Adjustment",1,VLOOKUP($A33+D$4-1,'Valuation Margin'!$A$5:$C$13,3))</f>
        <v>1.3385225206959113</v>
      </c>
      <c r="E33" s="45">
        <f>(1-VLOOKUP($A33+E$4-1,'Projection Scale G2 - M'!$A$25:$B$150,2,FALSE))^Assumptions!$F$6*'Base Rate'!E33*IF(Assumptions!$F$8="No Adjustment",1,IF(Assumptions!$F$8="Married",'Marital Status'!BP32,IF(Assumptions!$F$8="Single",'Marital Status'!CW32,"ERROR")))*IF(Assumptions!$F$10="No Adjustment",1,IF(Assumptions!$F$10="Preferred",'Pref-Std'!BP32,IF(Assumptions!$F$10="Standard",'Pref-Std'!CW32,"ERROR")))*IF(Assumptions!$F$12="No Adjustment",1,VLOOKUP($A33+E$4-1,'Valuation Margin'!$A$5:$C$13,3))</f>
        <v>1.6750194662968236</v>
      </c>
      <c r="F33" s="46">
        <f>(1-VLOOKUP($A33+F$4-1,'Projection Scale G2 - M'!$A$25:$B$150,2,FALSE))^Assumptions!$F$6*'Base Rate'!F33*IF(Assumptions!$F$8="No Adjustment",1,IF(Assumptions!$F$8="Married",'Marital Status'!BQ32,IF(Assumptions!$F$8="Single",'Marital Status'!CX32,"ERROR")))*IF(Assumptions!$F$10="No Adjustment",1,IF(Assumptions!$F$10="Preferred",'Pref-Std'!BQ32,IF(Assumptions!$F$10="Standard",'Pref-Std'!CX32,"ERROR")))*IF(Assumptions!$F$12="No Adjustment",1,VLOOKUP($A33+F$4-1,'Valuation Margin'!$A$5:$C$13,3))</f>
        <v>2.025822711120834</v>
      </c>
      <c r="G33" s="45">
        <f>(1-VLOOKUP($A33+G$4-1,'Projection Scale G2 - M'!$A$25:$B$150,2,FALSE))^Assumptions!$F$6*'Base Rate'!G33*IF(Assumptions!$F$8="No Adjustment",1,IF(Assumptions!$F$8="Married",'Marital Status'!BR32,IF(Assumptions!$F$8="Single",'Marital Status'!CY32,"ERROR")))*IF(Assumptions!$F$10="No Adjustment",1,IF(Assumptions!$F$10="Preferred",'Pref-Std'!BR32,IF(Assumptions!$F$10="Standard",'Pref-Std'!CY32,"ERROR")))*IF(Assumptions!$F$12="No Adjustment",1,VLOOKUP($A33+G$4-1,'Valuation Margin'!$A$5:$C$13,3))</f>
        <v>2.3989054274382346</v>
      </c>
      <c r="H33" s="45">
        <f>(1-VLOOKUP($A33+H$4-1,'Projection Scale G2 - M'!$A$25:$B$150,2,FALSE))^Assumptions!$F$6*'Base Rate'!H33*IF(Assumptions!$F$8="No Adjustment",1,IF(Assumptions!$F$8="Married",'Marital Status'!BS32,IF(Assumptions!$F$8="Single",'Marital Status'!CZ32,"ERROR")))*IF(Assumptions!$F$10="No Adjustment",1,IF(Assumptions!$F$10="Preferred",'Pref-Std'!BS32,IF(Assumptions!$F$10="Standard",'Pref-Std'!CZ32,"ERROR")))*IF(Assumptions!$F$12="No Adjustment",1,VLOOKUP($A33+H$4-1,'Valuation Margin'!$A$5:$C$13,3))</f>
        <v>2.8017058833886401</v>
      </c>
      <c r="I33" s="45">
        <f>(1-VLOOKUP($A33+I$4-1,'Projection Scale G2 - M'!$A$25:$B$150,2,FALSE))^Assumptions!$F$6*'Base Rate'!I33*IF(Assumptions!$F$8="No Adjustment",1,IF(Assumptions!$F$8="Married",'Marital Status'!BT32,IF(Assumptions!$F$8="Single",'Marital Status'!DA32,"ERROR")))*IF(Assumptions!$F$10="No Adjustment",1,IF(Assumptions!$F$10="Preferred",'Pref-Std'!BT32,IF(Assumptions!$F$10="Standard",'Pref-Std'!DA32,"ERROR")))*IF(Assumptions!$F$12="No Adjustment",1,VLOOKUP($A33+I$4-1,'Valuation Margin'!$A$5:$C$13,3))</f>
        <v>3.2591173521282459</v>
      </c>
      <c r="J33" s="45">
        <f>(1-VLOOKUP($A33+J$4-1,'Projection Scale G2 - M'!$A$25:$B$150,2,FALSE))^Assumptions!$F$6*'Base Rate'!J33*IF(Assumptions!$F$8="No Adjustment",1,IF(Assumptions!$F$8="Married",'Marital Status'!BU32,IF(Assumptions!$F$8="Single",'Marital Status'!DB32,"ERROR")))*IF(Assumptions!$F$10="No Adjustment",1,IF(Assumptions!$F$10="Preferred",'Pref-Std'!BU32,IF(Assumptions!$F$10="Standard",'Pref-Std'!DB32,"ERROR")))*IF(Assumptions!$F$12="No Adjustment",1,VLOOKUP($A33+J$4-1,'Valuation Margin'!$A$5:$C$13,3))</f>
        <v>3.7819891604964209</v>
      </c>
      <c r="K33" s="46">
        <f>(1-VLOOKUP($A33+K$4-1,'Projection Scale G2 - M'!$A$25:$B$150,2,FALSE))^Assumptions!$F$6*'Base Rate'!K33*IF(Assumptions!$F$8="No Adjustment",1,IF(Assumptions!$F$8="Married",'Marital Status'!BV32,IF(Assumptions!$F$8="Single",'Marital Status'!DC32,"ERROR")))*IF(Assumptions!$F$10="No Adjustment",1,IF(Assumptions!$F$10="Preferred",'Pref-Std'!BV32,IF(Assumptions!$F$10="Standard",'Pref-Std'!DC32,"ERROR")))*IF(Assumptions!$F$12="No Adjustment",1,VLOOKUP($A33+K$4-1,'Valuation Margin'!$A$5:$C$13,3))</f>
        <v>4.3860829990957804</v>
      </c>
      <c r="L33" s="45">
        <f>(1-VLOOKUP($A33+L$4-1,'Projection Scale G2 - M'!$A$25:$B$150,2,FALSE))^Assumptions!$F$6*'Base Rate'!L33*IF(Assumptions!$F$8="No Adjustment",1,IF(Assumptions!$F$8="Married",'Marital Status'!BW32,IF(Assumptions!$F$8="Single",'Marital Status'!DD32,"ERROR")))*IF(Assumptions!$F$10="No Adjustment",1,IF(Assumptions!$F$10="Preferred",'Pref-Std'!BW32,IF(Assumptions!$F$10="Standard",'Pref-Std'!DD32,"ERROR")))*IF(Assumptions!$F$12="No Adjustment",1,VLOOKUP($A33+L$4-1,'Valuation Margin'!$A$5:$C$13,3))</f>
        <v>5.0932786462831476</v>
      </c>
      <c r="M33" s="45">
        <f>(1-VLOOKUP($A33+M$4-1,'Projection Scale G2 - M'!$A$25:$B$150,2,FALSE))^Assumptions!$F$6*'Base Rate'!M33*IF(Assumptions!$F$8="No Adjustment",1,IF(Assumptions!$F$8="Married",'Marital Status'!BX32,IF(Assumptions!$F$8="Single",'Marital Status'!DE32,"ERROR")))*IF(Assumptions!$F$10="No Adjustment",1,IF(Assumptions!$F$10="Preferred",'Pref-Std'!BX32,IF(Assumptions!$F$10="Standard",'Pref-Std'!DE32,"ERROR")))*IF(Assumptions!$F$12="No Adjustment",1,VLOOKUP($A33+M$4-1,'Valuation Margin'!$A$5:$C$13,3))</f>
        <v>5.922097842211854</v>
      </c>
      <c r="N33" s="45">
        <f>(1-VLOOKUP($A33+N$4-1,'Projection Scale G2 - M'!$A$25:$B$150,2,FALSE))^Assumptions!$F$6*'Base Rate'!N33*IF(Assumptions!$F$8="No Adjustment",1,IF(Assumptions!$F$8="Married",'Marital Status'!BY32,IF(Assumptions!$F$8="Single",'Marital Status'!DF32,"ERROR")))*IF(Assumptions!$F$10="No Adjustment",1,IF(Assumptions!$F$10="Preferred",'Pref-Std'!BY32,IF(Assumptions!$F$10="Standard",'Pref-Std'!DF32,"ERROR")))*IF(Assumptions!$F$12="No Adjustment",1,VLOOKUP($A33+N$4-1,'Valuation Margin'!$A$5:$C$13,3))</f>
        <v>6.8811352028479238</v>
      </c>
      <c r="O33" s="45">
        <f>(1-VLOOKUP($A33+O$4-1,'Projection Scale G2 - M'!$A$25:$B$150,2,FALSE))^Assumptions!$F$6*'Base Rate'!O33*IF(Assumptions!$F$8="No Adjustment",1,IF(Assumptions!$F$8="Married",'Marital Status'!BZ32,IF(Assumptions!$F$8="Single",'Marital Status'!DG32,"ERROR")))*IF(Assumptions!$F$10="No Adjustment",1,IF(Assumptions!$F$10="Preferred",'Pref-Std'!BZ32,IF(Assumptions!$F$10="Standard",'Pref-Std'!DG32,"ERROR")))*IF(Assumptions!$F$12="No Adjustment",1,VLOOKUP($A33+O$4-1,'Valuation Margin'!$A$5:$C$13,3))</f>
        <v>8.1951254029984266</v>
      </c>
      <c r="P33" s="46">
        <f>(1-VLOOKUP($A33+P$4-1,'Projection Scale G2 - M'!$A$25:$B$150,2,FALSE))^Assumptions!$F$6*'Base Rate'!P33*IF(Assumptions!$F$8="No Adjustment",1,IF(Assumptions!$F$8="Married",'Marital Status'!CA32,IF(Assumptions!$F$8="Single",'Marital Status'!DH32,"ERROR")))*IF(Assumptions!$F$10="No Adjustment",1,IF(Assumptions!$F$10="Preferred",'Pref-Std'!CA32,IF(Assumptions!$F$10="Standard",'Pref-Std'!DH32,"ERROR")))*IF(Assumptions!$F$12="No Adjustment",1,VLOOKUP($A33+P$4-1,'Valuation Margin'!$A$5:$C$13,3))</f>
        <v>9.7494226243209283</v>
      </c>
      <c r="Q33" s="45">
        <f>(1-VLOOKUP($A33+Q$4-1,'Projection Scale G2 - M'!$A$25:$B$150,2,FALSE))^Assumptions!$F$6*'Base Rate'!Q33*IF(Assumptions!$F$8="No Adjustment",1,IF(Assumptions!$F$8="Married",'Marital Status'!CB32,IF(Assumptions!$F$8="Single",'Marital Status'!DI32,"ERROR")))*IF(Assumptions!$F$10="No Adjustment",1,IF(Assumptions!$F$10="Preferred",'Pref-Std'!CB32,IF(Assumptions!$F$10="Standard",'Pref-Std'!DI32,"ERROR")))*IF(Assumptions!$F$12="No Adjustment",1,VLOOKUP($A33+Q$4-1,'Valuation Margin'!$A$5:$C$13,3))</f>
        <v>11.574010339255139</v>
      </c>
      <c r="R33" s="45">
        <f>(1-VLOOKUP($A33+R$4-1,'Projection Scale G2 - M'!$A$25:$B$150,2,FALSE))^Assumptions!$F$6*'Base Rate'!R33*IF(Assumptions!$F$8="No Adjustment",1,IF(Assumptions!$F$8="Married",'Marital Status'!CC32,IF(Assumptions!$F$8="Single",'Marital Status'!DJ32,"ERROR")))*IF(Assumptions!$F$10="No Adjustment",1,IF(Assumptions!$F$10="Preferred",'Pref-Std'!CC32,IF(Assumptions!$F$10="Standard",'Pref-Std'!DJ32,"ERROR")))*IF(Assumptions!$F$12="No Adjustment",1,VLOOKUP($A33+R$4-1,'Valuation Margin'!$A$5:$C$13,3))</f>
        <v>13.720929125266681</v>
      </c>
      <c r="S33" s="45">
        <f>(1-VLOOKUP($A33+S$4-1,'Projection Scale G2 - M'!$A$25:$B$150,2,FALSE))^Assumptions!$F$6*'Base Rate'!S33*IF(Assumptions!$F$8="No Adjustment",1,IF(Assumptions!$F$8="Married",'Marital Status'!CD32,IF(Assumptions!$F$8="Single",'Marital Status'!DK32,"ERROR")))*IF(Assumptions!$F$10="No Adjustment",1,IF(Assumptions!$F$10="Preferred",'Pref-Std'!CD32,IF(Assumptions!$F$10="Standard",'Pref-Std'!DK32,"ERROR")))*IF(Assumptions!$F$12="No Adjustment",1,VLOOKUP($A33+S$4-1,'Valuation Margin'!$A$5:$C$13,3))</f>
        <v>16.233852534342645</v>
      </c>
      <c r="T33" s="45">
        <f>(1-VLOOKUP($A33+T$4-1,'Projection Scale G2 - M'!$A$25:$B$150,2,FALSE))^Assumptions!$F$6*'Base Rate'!T33*IF(Assumptions!$F$8="No Adjustment",1,IF(Assumptions!$F$8="Married",'Marital Status'!CE32,IF(Assumptions!$F$8="Single",'Marital Status'!DL32,"ERROR")))*IF(Assumptions!$F$10="No Adjustment",1,IF(Assumptions!$F$10="Preferred",'Pref-Std'!CE32,IF(Assumptions!$F$10="Standard",'Pref-Std'!DL32,"ERROR")))*IF(Assumptions!$F$12="No Adjustment",1,VLOOKUP($A33+T$4-1,'Valuation Margin'!$A$5:$C$13,3))</f>
        <v>18.731841782313801</v>
      </c>
      <c r="U33" s="46">
        <f>(1-VLOOKUP($A33+U$4-1,'Projection Scale G2 - M'!$A$25:$B$150,2,FALSE))^Assumptions!$F$6*'Base Rate'!U33*IF(Assumptions!$F$8="No Adjustment",1,IF(Assumptions!$F$8="Married",'Marital Status'!CF32,IF(Assumptions!$F$8="Single",'Marital Status'!DM32,"ERROR")))*IF(Assumptions!$F$10="No Adjustment",1,IF(Assumptions!$F$10="Preferred",'Pref-Std'!CF32,IF(Assumptions!$F$10="Standard",'Pref-Std'!DM32,"ERROR")))*IF(Assumptions!$F$12="No Adjustment",1,VLOOKUP($A33+U$4-1,'Valuation Margin'!$A$5:$C$13,3))</f>
        <v>21.508728676489444</v>
      </c>
      <c r="V33" s="45">
        <f>(1-VLOOKUP($A33+V$4-1,'Projection Scale G2 - M'!$A$25:$B$150,2,FALSE))^Assumptions!$F$6*'Base Rate'!V33*IF(Assumptions!$F$8="No Adjustment",1,IF(Assumptions!$F$8="Married",'Marital Status'!CG32,IF(Assumptions!$F$8="Single",'Marital Status'!DN32,"ERROR")))*IF(Assumptions!$F$10="No Adjustment",1,IF(Assumptions!$F$10="Preferred",'Pref-Std'!CG32,IF(Assumptions!$F$10="Standard",'Pref-Std'!DN32,"ERROR")))*IF(Assumptions!$F$12="No Adjustment",1,VLOOKUP($A33+V$4-1,'Valuation Margin'!$A$5:$C$13,3))</f>
        <v>24.567094501428869</v>
      </c>
      <c r="W33" s="45">
        <f>(1-VLOOKUP($A33+W$4-1,'Projection Scale G2 - M'!$A$25:$B$150,2,FALSE))^Assumptions!$F$6*'Base Rate'!W33*IF(Assumptions!$F$8="No Adjustment",1,IF(Assumptions!$F$8="Married",'Marital Status'!CH32,IF(Assumptions!$F$8="Single",'Marital Status'!DO32,"ERROR")))*IF(Assumptions!$F$10="No Adjustment",1,IF(Assumptions!$F$10="Preferred",'Pref-Std'!CH32,IF(Assumptions!$F$10="Standard",'Pref-Std'!DO32,"ERROR")))*IF(Assumptions!$F$12="No Adjustment",1,VLOOKUP($A33+W$4-1,'Valuation Margin'!$A$5:$C$13,3))</f>
        <v>27.969442804902496</v>
      </c>
      <c r="X33" s="45">
        <f>(1-VLOOKUP($A33+X$4-1,'Projection Scale G2 - M'!$A$25:$B$150,2,FALSE))^Assumptions!$F$6*'Base Rate'!X33*IF(Assumptions!$F$8="No Adjustment",1,IF(Assumptions!$F$8="Married",'Marital Status'!CI32,IF(Assumptions!$F$8="Single",'Marital Status'!DP32,"ERROR")))*IF(Assumptions!$F$10="No Adjustment",1,IF(Assumptions!$F$10="Preferred",'Pref-Std'!CI32,IF(Assumptions!$F$10="Standard",'Pref-Std'!DP32,"ERROR")))*IF(Assumptions!$F$12="No Adjustment",1,VLOOKUP($A33+X$4-1,'Valuation Margin'!$A$5:$C$13,3))</f>
        <v>31.788125190907646</v>
      </c>
      <c r="Y33" s="45">
        <f>(1-VLOOKUP($A33+Y$4-1,'Projection Scale G2 - M'!$A$25:$B$150,2,FALSE))^Assumptions!$F$6*'Base Rate'!Y33*IF(Assumptions!$F$8="No Adjustment",1,IF(Assumptions!$F$8="Married",'Marital Status'!CJ32,IF(Assumptions!$F$8="Single",'Marital Status'!DQ32,"ERROR")))*IF(Assumptions!$F$10="No Adjustment",1,IF(Assumptions!$F$10="Preferred",'Pref-Std'!CJ32,IF(Assumptions!$F$10="Standard",'Pref-Std'!DQ32,"ERROR")))*IF(Assumptions!$F$12="No Adjustment",1,VLOOKUP($A33+Y$4-1,'Valuation Margin'!$A$5:$C$13,3))</f>
        <v>35.778319153893939</v>
      </c>
      <c r="Z33" s="46">
        <f>(1-VLOOKUP($A33+Z$4-1,'Projection Scale G2 - M'!$A$25:$B$150,2,FALSE))^Assumptions!$F$6*'Base Rate'!Z33*IF(Assumptions!$F$8="No Adjustment",1,IF(Assumptions!$F$8="Married",'Marital Status'!CK32,IF(Assumptions!$F$8="Single",'Marital Status'!DR32,"ERROR")))*IF(Assumptions!$F$10="No Adjustment",1,IF(Assumptions!$F$10="Preferred",'Pref-Std'!CK32,IF(Assumptions!$F$10="Standard",'Pref-Std'!DR32,"ERROR")))*IF(Assumptions!$F$12="No Adjustment",1,VLOOKUP($A33+Z$4-1,'Valuation Margin'!$A$5:$C$13,3))</f>
        <v>40.24249752097527</v>
      </c>
      <c r="AA33" s="45">
        <f>(1-VLOOKUP($A33+AA$4-1,'Projection Scale G2 - M'!$A$25:$B$150,2,FALSE))^Assumptions!$F$6*'Base Rate'!AA33*IF(Assumptions!$F$8="No Adjustment",1,IF(Assumptions!$F$8="Married",'Marital Status'!CL32,IF(Assumptions!$F$8="Single",'Marital Status'!DS32,"ERROR")))*IF(Assumptions!$F$10="No Adjustment",1,IF(Assumptions!$F$10="Preferred",'Pref-Std'!CL32,IF(Assumptions!$F$10="Standard",'Pref-Std'!DS32,"ERROR")))*IF(Assumptions!$F$12="No Adjustment",1,VLOOKUP($A33+AA$4-1,'Valuation Margin'!$A$5:$C$13,3))</f>
        <v>44.709892147918083</v>
      </c>
      <c r="AB33" s="45">
        <f>(1-VLOOKUP($A33+AB$4-1,'Projection Scale G2 - M'!$A$25:$B$150,2,FALSE))^Assumptions!$F$6*'Base Rate'!AB33*IF(Assumptions!$F$8="No Adjustment",1,IF(Assumptions!$F$8="Married",'Marital Status'!CM32,IF(Assumptions!$F$8="Single",'Marital Status'!DT32,"ERROR")))*IF(Assumptions!$F$10="No Adjustment",1,IF(Assumptions!$F$10="Preferred",'Pref-Std'!CM32,IF(Assumptions!$F$10="Standard",'Pref-Std'!DT32,"ERROR")))*IF(Assumptions!$F$12="No Adjustment",1,VLOOKUP($A33+AB$4-1,'Valuation Margin'!$A$5:$C$13,3))</f>
        <v>50.132320952402623</v>
      </c>
      <c r="AC33" s="45">
        <f>(1-VLOOKUP($A33+AC$4-1,'Projection Scale G2 - M'!$A$25:$B$150,2,FALSE))^Assumptions!$F$6*'Base Rate'!AC33*IF(Assumptions!$F$8="No Adjustment",1,IF(Assumptions!$F$8="Married",'Marital Status'!CN32,IF(Assumptions!$F$8="Single",'Marital Status'!DU32,"ERROR")))*IF(Assumptions!$F$10="No Adjustment",1,IF(Assumptions!$F$10="Preferred",'Pref-Std'!CN32,IF(Assumptions!$F$10="Standard",'Pref-Std'!DU32,"ERROR")))*IF(Assumptions!$F$12="No Adjustment",1,VLOOKUP($A33+AC$4-1,'Valuation Margin'!$A$5:$C$13,3))</f>
        <v>56.10945641774331</v>
      </c>
      <c r="AD33" s="45">
        <f>(1-VLOOKUP($A33+AD$4-1,'Projection Scale G2 - M'!$A$25:$B$150,2,FALSE))^Assumptions!$F$6*'Base Rate'!AD33*IF(Assumptions!$F$8="No Adjustment",1,IF(Assumptions!$F$8="Married",'Marital Status'!CO32,IF(Assumptions!$F$8="Single",'Marital Status'!DV32,"ERROR")))*IF(Assumptions!$F$10="No Adjustment",1,IF(Assumptions!$F$10="Preferred",'Pref-Std'!CO32,IF(Assumptions!$F$10="Standard",'Pref-Std'!DV32,"ERROR")))*IF(Assumptions!$F$12="No Adjustment",1,VLOOKUP($A33+AD$4-1,'Valuation Margin'!$A$5:$C$13,3))</f>
        <v>63.39263441627989</v>
      </c>
      <c r="AE33" s="46">
        <f>(1-VLOOKUP($A33+AE$4-1,'Projection Scale G2 - M'!$A$25:$B$150,2,FALSE))^Assumptions!$F$6*'Base Rate'!AE33*IF(Assumptions!$F$8="No Adjustment",1,IF(Assumptions!$F$8="Married",'Marital Status'!CP32,IF(Assumptions!$F$8="Single",'Marital Status'!DW32,"ERROR")))*IF(Assumptions!$F$10="No Adjustment",1,IF(Assumptions!$F$10="Preferred",'Pref-Std'!CP32,IF(Assumptions!$F$10="Standard",'Pref-Std'!DW32,"ERROR")))*IF(Assumptions!$F$12="No Adjustment",1,VLOOKUP($A33+AE$4-1,'Valuation Margin'!$A$5:$C$13,3))</f>
        <v>71.588606321500905</v>
      </c>
      <c r="AF33" s="46">
        <f>(1-VLOOKUP($AG33,'Projection Scale G2 - M'!$A$25:$B$150,2,FALSE))^Assumptions!$F$6*'Base Rate'!AF33*IF(Assumptions!$F$8="No Adjustment",1,IF(Assumptions!$F$8="Married",'Marital Status'!CQ32,IF(Assumptions!$F$8="Single",'Marital Status'!DX32,"ERROR")))*IF(Assumptions!$F$10="No Adjustment",1,IF(Assumptions!$F$10="Preferred",'Pref-Std'!CQ32,IF(Assumptions!$F$10="Standard",'Pref-Std'!DX32,"ERROR")))*IF(Assumptions!$F$12="No Adjustment",1,VLOOKUP($AG33,'Valuation Margin'!$A$5:$C$13,3))</f>
        <v>79.89959863289755</v>
      </c>
      <c r="AG33" s="6">
        <f t="shared" si="3"/>
        <v>88</v>
      </c>
      <c r="AI33" s="58">
        <v>7.1067000000000005E-2</v>
      </c>
      <c r="AJ33" s="59">
        <f t="shared" si="4"/>
        <v>1.1242855141331074</v>
      </c>
      <c r="AL33" s="6">
        <f t="shared" si="5"/>
        <v>58</v>
      </c>
      <c r="AM33" s="44">
        <f>(1-VLOOKUP($AL33+AM$4-1,'Projection Scale G2 - F'!$A$25:$B$150,2,FALSE))^Assumptions!$F$6*'Base Rate'!AL33*IF(Assumptions!$F$8="No Adjustment",1,IF(Assumptions!$F$8="Married",'Marital Status'!BM32,IF(Assumptions!$F$8="Single",'Marital Status'!CT32,"ERROR")))*IF(Assumptions!$F$10="No Adjustment",1,IF(Assumptions!$F$10="Preferred",'Pref-Std'!BM32,IF(Assumptions!$F$10="Standard",'Pref-Std'!CT32,"ERROR")))*IF(Assumptions!$F$12="No Adjustment",1,VLOOKUP($AL33+AM$4-1,'Valuation Margin'!$A$5:$D$13,4))</f>
        <v>0.48776950357730831</v>
      </c>
      <c r="AN33" s="45">
        <f>(1-VLOOKUP($AL33+AN$4-1,'Projection Scale G2 - F'!$A$25:$B$150,2,FALSE))^Assumptions!$F$6*'Base Rate'!AM33*IF(Assumptions!$F$8="No Adjustment",1,IF(Assumptions!$F$8="Married",'Marital Status'!BN32,IF(Assumptions!$F$8="Single",'Marital Status'!CU32,"ERROR")))*IF(Assumptions!$F$10="No Adjustment",1,IF(Assumptions!$F$10="Preferred",'Pref-Std'!BN32,IF(Assumptions!$F$10="Standard",'Pref-Std'!CU32,"ERROR")))*IF(Assumptions!$F$12="No Adjustment",1,VLOOKUP($AL33+AN$4-1,'Valuation Margin'!$A$5:$D$13,4))</f>
        <v>0.71531540950021244</v>
      </c>
      <c r="AO33" s="45">
        <f>(1-VLOOKUP($AL33+AO$4-1,'Projection Scale G2 - F'!$A$25:$B$150,2,FALSE))^Assumptions!$F$6*'Base Rate'!AN33*IF(Assumptions!$F$8="No Adjustment",1,IF(Assumptions!$F$8="Married",'Marital Status'!BO32,IF(Assumptions!$F$8="Single",'Marital Status'!CV32,"ERROR")))*IF(Assumptions!$F$10="No Adjustment",1,IF(Assumptions!$F$10="Preferred",'Pref-Std'!BO32,IF(Assumptions!$F$10="Standard",'Pref-Std'!CV32,"ERROR")))*IF(Assumptions!$F$12="No Adjustment",1,VLOOKUP($AL33+AO$4-1,'Valuation Margin'!$A$5:$D$13,4))</f>
        <v>0.93761302283702308</v>
      </c>
      <c r="AP33" s="45">
        <f>(1-VLOOKUP($AL33+AP$4-1,'Projection Scale G2 - F'!$A$25:$B$150,2,FALSE))^Assumptions!$F$6*'Base Rate'!AO33*IF(Assumptions!$F$8="No Adjustment",1,IF(Assumptions!$F$8="Married",'Marital Status'!BP32,IF(Assumptions!$F$8="Single",'Marital Status'!CW32,"ERROR")))*IF(Assumptions!$F$10="No Adjustment",1,IF(Assumptions!$F$10="Preferred",'Pref-Std'!BP32,IF(Assumptions!$F$10="Standard",'Pref-Std'!CW32,"ERROR")))*IF(Assumptions!$F$12="No Adjustment",1,VLOOKUP($AL33+AP$4-1,'Valuation Margin'!$A$5:$D$13,4))</f>
        <v>1.1751692203346635</v>
      </c>
      <c r="AQ33" s="46">
        <f>(1-VLOOKUP($AL33+AQ$4-1,'Projection Scale G2 - F'!$A$25:$B$150,2,FALSE))^Assumptions!$F$6*'Base Rate'!AP33*IF(Assumptions!$F$8="No Adjustment",1,IF(Assumptions!$F$8="Married",'Marital Status'!BQ32,IF(Assumptions!$F$8="Single",'Marital Status'!CX32,"ERROR")))*IF(Assumptions!$F$10="No Adjustment",1,IF(Assumptions!$F$10="Preferred",'Pref-Std'!BQ32,IF(Assumptions!$F$10="Standard",'Pref-Std'!CX32,"ERROR")))*IF(Assumptions!$F$12="No Adjustment",1,VLOOKUP($AL33+AQ$4-1,'Valuation Margin'!$A$5:$D$13,4))</f>
        <v>1.426495315810516</v>
      </c>
      <c r="AR33" s="45">
        <f>(1-VLOOKUP($AL33+AR$4-1,'Projection Scale G2 - F'!$A$25:$B$150,2,FALSE))^Assumptions!$F$6*'Base Rate'!AQ33*IF(Assumptions!$F$8="No Adjustment",1,IF(Assumptions!$F$8="Married",'Marital Status'!BR32,IF(Assumptions!$F$8="Single",'Marital Status'!CY32,"ERROR")))*IF(Assumptions!$F$10="No Adjustment",1,IF(Assumptions!$F$10="Preferred",'Pref-Std'!BR32,IF(Assumptions!$F$10="Standard",'Pref-Std'!CY32,"ERROR")))*IF(Assumptions!$F$12="No Adjustment",1,VLOOKUP($AL33+AR$4-1,'Valuation Margin'!$A$5:$D$13,4))</f>
        <v>1.7069484254762675</v>
      </c>
      <c r="AS33" s="45">
        <f>(1-VLOOKUP($AL33+AS$4-1,'Projection Scale G2 - F'!$A$25:$B$150,2,FALSE))^Assumptions!$F$6*'Base Rate'!AR33*IF(Assumptions!$F$8="No Adjustment",1,IF(Assumptions!$F$8="Married",'Marital Status'!BS32,IF(Assumptions!$F$8="Single",'Marital Status'!CZ32,"ERROR")))*IF(Assumptions!$F$10="No Adjustment",1,IF(Assumptions!$F$10="Preferred",'Pref-Std'!BS32,IF(Assumptions!$F$10="Standard",'Pref-Std'!CZ32,"ERROR")))*IF(Assumptions!$F$12="No Adjustment",1,VLOOKUP($AL33+AS$4-1,'Valuation Margin'!$A$5:$D$13,4))</f>
        <v>2.0167181031342682</v>
      </c>
      <c r="AT33" s="45">
        <f>(1-VLOOKUP($AL33+AT$4-1,'Projection Scale G2 - F'!$A$25:$B$150,2,FALSE))^Assumptions!$F$6*'Base Rate'!AS33*IF(Assumptions!$F$8="No Adjustment",1,IF(Assumptions!$F$8="Married",'Marital Status'!BT32,IF(Assumptions!$F$8="Single",'Marital Status'!DA32,"ERROR")))*IF(Assumptions!$F$10="No Adjustment",1,IF(Assumptions!$F$10="Preferred",'Pref-Std'!BT32,IF(Assumptions!$F$10="Standard",'Pref-Std'!DA32,"ERROR")))*IF(Assumptions!$F$12="No Adjustment",1,VLOOKUP($AL33+AT$4-1,'Valuation Margin'!$A$5:$D$13,4))</f>
        <v>2.3678081121295782</v>
      </c>
      <c r="AU33" s="45">
        <f>(1-VLOOKUP($AL33+AU$4-1,'Projection Scale G2 - F'!$A$25:$B$150,2,FALSE))^Assumptions!$F$6*'Base Rate'!AT33*IF(Assumptions!$F$8="No Adjustment",1,IF(Assumptions!$F$8="Married",'Marital Status'!BU32,IF(Assumptions!$F$8="Single",'Marital Status'!DB32,"ERROR")))*IF(Assumptions!$F$10="No Adjustment",1,IF(Assumptions!$F$10="Preferred",'Pref-Std'!BU32,IF(Assumptions!$F$10="Standard",'Pref-Std'!DB32,"ERROR")))*IF(Assumptions!$F$12="No Adjustment",1,VLOOKUP($AL33+AU$4-1,'Valuation Margin'!$A$5:$D$13,4))</f>
        <v>2.7542873066951135</v>
      </c>
      <c r="AV33" s="46">
        <f>(1-VLOOKUP($AL33+AV$4-1,'Projection Scale G2 - F'!$A$25:$B$150,2,FALSE))^Assumptions!$F$6*'Base Rate'!AU33*IF(Assumptions!$F$8="No Adjustment",1,IF(Assumptions!$F$8="Married",'Marital Status'!BV32,IF(Assumptions!$F$8="Single",'Marital Status'!DC32,"ERROR")))*IF(Assumptions!$F$10="No Adjustment",1,IF(Assumptions!$F$10="Preferred",'Pref-Std'!BV32,IF(Assumptions!$F$10="Standard",'Pref-Std'!DC32,"ERROR")))*IF(Assumptions!$F$12="No Adjustment",1,VLOOKUP($AL33+AV$4-1,'Valuation Margin'!$A$5:$D$13,4))</f>
        <v>3.18822137553438</v>
      </c>
      <c r="AW33" s="45">
        <f>(1-VLOOKUP($AL33+AW$4-1,'Projection Scale G2 - F'!$A$25:$B$150,2,FALSE))^Assumptions!$F$6*'Base Rate'!AV33*IF(Assumptions!$F$8="No Adjustment",1,IF(Assumptions!$F$8="Married",'Marital Status'!BW32,IF(Assumptions!$F$8="Single",'Marital Status'!DD32,"ERROR")))*IF(Assumptions!$F$10="No Adjustment",1,IF(Assumptions!$F$10="Preferred",'Pref-Std'!BW32,IF(Assumptions!$F$10="Standard",'Pref-Std'!DD32,"ERROR")))*IF(Assumptions!$F$12="No Adjustment",1,VLOOKUP($AL33+AW$4-1,'Valuation Margin'!$A$5:$D$13,4))</f>
        <v>3.66203016032622</v>
      </c>
      <c r="AX33" s="45">
        <f>(1-VLOOKUP($AL33+AX$4-1,'Projection Scale G2 - F'!$A$25:$B$150,2,FALSE))^Assumptions!$F$6*'Base Rate'!AW33*IF(Assumptions!$F$8="No Adjustment",1,IF(Assumptions!$F$8="Married",'Marital Status'!BX32,IF(Assumptions!$F$8="Single",'Marital Status'!DE32,"ERROR")))*IF(Assumptions!$F$10="No Adjustment",1,IF(Assumptions!$F$10="Preferred",'Pref-Std'!BX32,IF(Assumptions!$F$10="Standard",'Pref-Std'!DE32,"ERROR")))*IF(Assumptions!$F$12="No Adjustment",1,VLOOKUP($AL33+AX$4-1,'Valuation Margin'!$A$5:$D$13,4))</f>
        <v>4.1882071363283275</v>
      </c>
      <c r="AY33" s="45">
        <f>(1-VLOOKUP($AL33+AY$4-1,'Projection Scale G2 - F'!$A$25:$B$150,2,FALSE))^Assumptions!$F$6*'Base Rate'!AX33*IF(Assumptions!$F$8="No Adjustment",1,IF(Assumptions!$F$8="Married",'Marital Status'!BY32,IF(Assumptions!$F$8="Single",'Marital Status'!DF32,"ERROR")))*IF(Assumptions!$F$10="No Adjustment",1,IF(Assumptions!$F$10="Preferred",'Pref-Std'!BY32,IF(Assumptions!$F$10="Standard",'Pref-Std'!DF32,"ERROR")))*IF(Assumptions!$F$12="No Adjustment",1,VLOOKUP($AL33+AY$4-1,'Valuation Margin'!$A$5:$D$13,4))</f>
        <v>4.7920856877273543</v>
      </c>
      <c r="AZ33" s="45">
        <f>(1-VLOOKUP($AL33+AZ$4-1,'Projection Scale G2 - F'!$A$25:$B$150,2,FALSE))^Assumptions!$F$6*'Base Rate'!AY33*IF(Assumptions!$F$8="No Adjustment",1,IF(Assumptions!$F$8="Married",'Marital Status'!BZ32,IF(Assumptions!$F$8="Single",'Marital Status'!DG32,"ERROR")))*IF(Assumptions!$F$10="No Adjustment",1,IF(Assumptions!$F$10="Preferred",'Pref-Std'!BZ32,IF(Assumptions!$F$10="Standard",'Pref-Std'!DG32,"ERROR")))*IF(Assumptions!$F$12="No Adjustment",1,VLOOKUP($AL33+AZ$4-1,'Valuation Margin'!$A$5:$D$13,4))</f>
        <v>5.6212745530959172</v>
      </c>
      <c r="BA33" s="46">
        <f>(1-VLOOKUP($AL33+BA$4-1,'Projection Scale G2 - F'!$A$25:$B$150,2,FALSE))^Assumptions!$F$6*'Base Rate'!AZ33*IF(Assumptions!$F$8="No Adjustment",1,IF(Assumptions!$F$8="Married",'Marital Status'!CA32,IF(Assumptions!$F$8="Single",'Marital Status'!DH32,"ERROR")))*IF(Assumptions!$F$10="No Adjustment",1,IF(Assumptions!$F$10="Preferred",'Pref-Std'!CA32,IF(Assumptions!$F$10="Standard",'Pref-Std'!DH32,"ERROR")))*IF(Assumptions!$F$12="No Adjustment",1,VLOOKUP($AL33+BA$4-1,'Valuation Margin'!$A$5:$D$13,4))</f>
        <v>6.5891239296617146</v>
      </c>
      <c r="BB33" s="45">
        <f>(1-VLOOKUP($AL33+BB$4-1,'Projection Scale G2 - F'!$A$25:$B$150,2,FALSE))^Assumptions!$F$6*'Base Rate'!BA33*IF(Assumptions!$F$8="No Adjustment",1,IF(Assumptions!$F$8="Married",'Marital Status'!CB32,IF(Assumptions!$F$8="Single",'Marital Status'!DI32,"ERROR")))*IF(Assumptions!$F$10="No Adjustment",1,IF(Assumptions!$F$10="Preferred",'Pref-Std'!CB32,IF(Assumptions!$F$10="Standard",'Pref-Std'!DI32,"ERROR")))*IF(Assumptions!$F$12="No Adjustment",1,VLOOKUP($AL33+BB$4-1,'Valuation Margin'!$A$5:$D$13,4))</f>
        <v>7.7151860003010837</v>
      </c>
      <c r="BC33" s="45">
        <f>(1-VLOOKUP($AL33+BC$4-1,'Projection Scale G2 - F'!$A$25:$B$150,2,FALSE))^Assumptions!$F$6*'Base Rate'!BB33*IF(Assumptions!$F$8="No Adjustment",1,IF(Assumptions!$F$8="Married",'Marital Status'!CC32,IF(Assumptions!$F$8="Single",'Marital Status'!DJ32,"ERROR")))*IF(Assumptions!$F$10="No Adjustment",1,IF(Assumptions!$F$10="Preferred",'Pref-Std'!CC32,IF(Assumptions!$F$10="Standard",'Pref-Std'!DJ32,"ERROR")))*IF(Assumptions!$F$12="No Adjustment",1,VLOOKUP($AL33+BC$4-1,'Valuation Margin'!$A$5:$D$13,4))</f>
        <v>9.0416528785128438</v>
      </c>
      <c r="BD33" s="45">
        <f>(1-VLOOKUP($AL33+BD$4-1,'Projection Scale G2 - F'!$A$25:$B$150,2,FALSE))^Assumptions!$F$6*'Base Rate'!BC33*IF(Assumptions!$F$8="No Adjustment",1,IF(Assumptions!$F$8="Married",'Marital Status'!CD32,IF(Assumptions!$F$8="Single",'Marital Status'!DK32,"ERROR")))*IF(Assumptions!$F$10="No Adjustment",1,IF(Assumptions!$F$10="Preferred",'Pref-Std'!CD32,IF(Assumptions!$F$10="Standard",'Pref-Std'!DK32,"ERROR")))*IF(Assumptions!$F$12="No Adjustment",1,VLOOKUP($AL33+BD$4-1,'Valuation Margin'!$A$5:$D$13,4))</f>
        <v>10.594243227870994</v>
      </c>
      <c r="BE33" s="45">
        <f>(1-VLOOKUP($AL33+BE$4-1,'Projection Scale G2 - F'!$A$25:$B$150,2,FALSE))^Assumptions!$F$6*'Base Rate'!BD33*IF(Assumptions!$F$8="No Adjustment",1,IF(Assumptions!$F$8="Married",'Marital Status'!CE32,IF(Assumptions!$F$8="Single",'Marital Status'!DL32,"ERROR")))*IF(Assumptions!$F$10="No Adjustment",1,IF(Assumptions!$F$10="Preferred",'Pref-Std'!CE32,IF(Assumptions!$F$10="Standard",'Pref-Std'!DL32,"ERROR")))*IF(Assumptions!$F$12="No Adjustment",1,VLOOKUP($AL33+BE$4-1,'Valuation Margin'!$A$5:$D$13,4))</f>
        <v>12.14041002628402</v>
      </c>
      <c r="BF33" s="46">
        <f>(1-VLOOKUP($AL33+BF$4-1,'Projection Scale G2 - F'!$A$25:$B$150,2,FALSE))^Assumptions!$F$6*'Base Rate'!BE33*IF(Assumptions!$F$8="No Adjustment",1,IF(Assumptions!$F$8="Married",'Marital Status'!CF32,IF(Assumptions!$F$8="Single",'Marital Status'!DM32,"ERROR")))*IF(Assumptions!$F$10="No Adjustment",1,IF(Assumptions!$F$10="Preferred",'Pref-Std'!CF32,IF(Assumptions!$F$10="Standard",'Pref-Std'!DM32,"ERROR")))*IF(Assumptions!$F$12="No Adjustment",1,VLOOKUP($AL33+BF$4-1,'Valuation Margin'!$A$5:$D$13,4))</f>
        <v>13.894755697170286</v>
      </c>
      <c r="BG33" s="45">
        <f>(1-VLOOKUP($AL33+BG$4-1,'Projection Scale G2 - F'!$A$25:$B$150,2,FALSE))^Assumptions!$F$6*'Base Rate'!BF33*IF(Assumptions!$F$8="No Adjustment",1,IF(Assumptions!$F$8="Married",'Marital Status'!CG32,IF(Assumptions!$F$8="Single",'Marital Status'!DN32,"ERROR")))*IF(Assumptions!$F$10="No Adjustment",1,IF(Assumptions!$F$10="Preferred",'Pref-Std'!CG32,IF(Assumptions!$F$10="Standard",'Pref-Std'!DN32,"ERROR")))*IF(Assumptions!$F$12="No Adjustment",1,VLOOKUP($AL33+BG$4-1,'Valuation Margin'!$A$5:$D$13,4))</f>
        <v>15.868616374219229</v>
      </c>
      <c r="BH33" s="45">
        <f>(1-VLOOKUP($AL33+BH$4-1,'Projection Scale G2 - F'!$A$25:$B$150,2,FALSE))^Assumptions!$F$6*'Base Rate'!BG33*IF(Assumptions!$F$8="No Adjustment",1,IF(Assumptions!$F$8="Married",'Marital Status'!CH32,IF(Assumptions!$F$8="Single",'Marital Status'!DO32,"ERROR")))*IF(Assumptions!$F$10="No Adjustment",1,IF(Assumptions!$F$10="Preferred",'Pref-Std'!CH32,IF(Assumptions!$F$10="Standard",'Pref-Std'!DO32,"ERROR")))*IF(Assumptions!$F$12="No Adjustment",1,VLOOKUP($AL33+BH$4-1,'Valuation Margin'!$A$5:$D$13,4))</f>
        <v>18.120172360876619</v>
      </c>
      <c r="BI33" s="45">
        <f>(1-VLOOKUP($AL33+BI$4-1,'Projection Scale G2 - F'!$A$25:$B$150,2,FALSE))^Assumptions!$F$6*'Base Rate'!BH33*IF(Assumptions!$F$8="No Adjustment",1,IF(Assumptions!$F$8="Married",'Marital Status'!CI32,IF(Assumptions!$F$8="Single",'Marital Status'!DP32,"ERROR")))*IF(Assumptions!$F$10="No Adjustment",1,IF(Assumptions!$F$10="Preferred",'Pref-Std'!CI32,IF(Assumptions!$F$10="Standard",'Pref-Std'!DP32,"ERROR")))*IF(Assumptions!$F$12="No Adjustment",1,VLOOKUP($AL33+BI$4-1,'Valuation Margin'!$A$5:$D$13,4))</f>
        <v>20.668571655461328</v>
      </c>
      <c r="BJ33" s="45">
        <f>(1-VLOOKUP($AL33+BJ$4-1,'Projection Scale G2 - F'!$A$25:$B$150,2,FALSE))^Assumptions!$F$6*'Base Rate'!BI33*IF(Assumptions!$F$8="No Adjustment",1,IF(Assumptions!$F$8="Married",'Marital Status'!CJ32,IF(Assumptions!$F$8="Single",'Marital Status'!DQ32,"ERROR")))*IF(Assumptions!$F$10="No Adjustment",1,IF(Assumptions!$F$10="Preferred",'Pref-Std'!CJ32,IF(Assumptions!$F$10="Standard",'Pref-Std'!DQ32,"ERROR")))*IF(Assumptions!$F$12="No Adjustment",1,VLOOKUP($AL33+BJ$4-1,'Valuation Margin'!$A$5:$D$13,4))</f>
        <v>23.328418224209198</v>
      </c>
      <c r="BK33" s="46">
        <f>(1-VLOOKUP($AL33+BK$4-1,'Projection Scale G2 - F'!$A$25:$B$150,2,FALSE))^Assumptions!$F$6*'Base Rate'!BJ33*IF(Assumptions!$F$8="No Adjustment",1,IF(Assumptions!$F$8="Married",'Marital Status'!CK32,IF(Assumptions!$F$8="Single",'Marital Status'!DR32,"ERROR")))*IF(Assumptions!$F$10="No Adjustment",1,IF(Assumptions!$F$10="Preferred",'Pref-Std'!CK32,IF(Assumptions!$F$10="Standard",'Pref-Std'!DR32,"ERROR")))*IF(Assumptions!$F$12="No Adjustment",1,VLOOKUP($AL33+BK$4-1,'Valuation Margin'!$A$5:$D$13,4))</f>
        <v>25.943743673782183</v>
      </c>
      <c r="BL33" s="45">
        <f>(1-VLOOKUP($AL33+BL$4-1,'Projection Scale G2 - F'!$A$25:$B$150,2,FALSE))^Assumptions!$F$6*'Base Rate'!BK33*IF(Assumptions!$F$8="No Adjustment",1,IF(Assumptions!$F$8="Married",'Marital Status'!CL32,IF(Assumptions!$F$8="Single",'Marital Status'!DS32,"ERROR")))*IF(Assumptions!$F$10="No Adjustment",1,IF(Assumptions!$F$10="Preferred",'Pref-Std'!CL32,IF(Assumptions!$F$10="Standard",'Pref-Std'!DS32,"ERROR")))*IF(Assumptions!$F$12="No Adjustment",1,VLOOKUP($AL33+BL$4-1,'Valuation Margin'!$A$5:$D$13,4))</f>
        <v>29.028106695411562</v>
      </c>
      <c r="BM33" s="45">
        <f>(1-VLOOKUP($AL33+BM$4-1,'Projection Scale G2 - F'!$A$25:$B$150,2,FALSE))^Assumptions!$F$6*'Base Rate'!BL33*IF(Assumptions!$F$8="No Adjustment",1,IF(Assumptions!$F$8="Married",'Marital Status'!CM32,IF(Assumptions!$F$8="Single",'Marital Status'!DT32,"ERROR")))*IF(Assumptions!$F$10="No Adjustment",1,IF(Assumptions!$F$10="Preferred",'Pref-Std'!CM32,IF(Assumptions!$F$10="Standard",'Pref-Std'!DT32,"ERROR")))*IF(Assumptions!$F$12="No Adjustment",1,VLOOKUP($AL33+BM$4-1,'Valuation Margin'!$A$5:$D$13,4))</f>
        <v>32.443303602760643</v>
      </c>
      <c r="BN33" s="45">
        <f>(1-VLOOKUP($AL33+BN$4-1,'Projection Scale G2 - F'!$A$25:$B$150,2,FALSE))^Assumptions!$F$6*'Base Rate'!BM33*IF(Assumptions!$F$8="No Adjustment",1,IF(Assumptions!$F$8="Married",'Marital Status'!CN32,IF(Assumptions!$F$8="Single",'Marital Status'!DU32,"ERROR")))*IF(Assumptions!$F$10="No Adjustment",1,IF(Assumptions!$F$10="Preferred",'Pref-Std'!CN32,IF(Assumptions!$F$10="Standard",'Pref-Std'!DU32,"ERROR")))*IF(Assumptions!$F$12="No Adjustment",1,VLOOKUP($AL33+BN$4-1,'Valuation Margin'!$A$5:$D$13,4))</f>
        <v>35.930819481656549</v>
      </c>
      <c r="BO33" s="45">
        <f>(1-VLOOKUP($AL33+BO$4-1,'Projection Scale G2 - F'!$A$25:$B$150,2,FALSE))^Assumptions!$F$6*'Base Rate'!BN33*IF(Assumptions!$F$8="No Adjustment",1,IF(Assumptions!$F$8="Married",'Marital Status'!CO32,IF(Assumptions!$F$8="Single",'Marital Status'!DV32,"ERROR")))*IF(Assumptions!$F$10="No Adjustment",1,IF(Assumptions!$F$10="Preferred",'Pref-Std'!CO32,IF(Assumptions!$F$10="Standard",'Pref-Std'!DV32,"ERROR")))*IF(Assumptions!$F$12="No Adjustment",1,VLOOKUP($AL33+BO$4-1,'Valuation Margin'!$A$5:$D$13,4))</f>
        <v>40.870526896044673</v>
      </c>
      <c r="BP33" s="46">
        <f>(1-VLOOKUP($AL33+BP$4-1,'Projection Scale G2 - F'!$A$25:$B$150,2,FALSE))^Assumptions!$F$6*'Base Rate'!BO33*IF(Assumptions!$F$8="No Adjustment",1,IF(Assumptions!$F$8="Married",'Marital Status'!CP32,IF(Assumptions!$F$8="Single",'Marital Status'!DW32,"ERROR")))*IF(Assumptions!$F$10="No Adjustment",1,IF(Assumptions!$F$10="Preferred",'Pref-Std'!CP32,IF(Assumptions!$F$10="Standard",'Pref-Std'!DW32,"ERROR")))*IF(Assumptions!$F$12="No Adjustment",1,VLOOKUP($AL33+BP$4-1,'Valuation Margin'!$A$5:$D$13,4))</f>
        <v>46.714742795441701</v>
      </c>
      <c r="BQ33" s="46">
        <f>(1-VLOOKUP($BR33,'Projection Scale G2 - F'!$A$25:$B$150,2,FALSE))^Assumptions!$F$6*'Base Rate'!BP33*IF(Assumptions!$F$8="No Adjustment",1,IF(Assumptions!$F$8="Married",'Marital Status'!CQ32,IF(Assumptions!$F$8="Single",'Marital Status'!DX32,"ERROR")))*IF(Assumptions!$F$10="No Adjustment",1,IF(Assumptions!$F$10="Preferred",'Pref-Std'!CQ32,IF(Assumptions!$F$10="Standard",'Pref-Std'!DX32,"ERROR")))*IF(Assumptions!$F$12="No Adjustment",1,VLOOKUP($BR33,'Valuation Margin'!$A$5:$D$13,4))</f>
        <v>53.591732161385643</v>
      </c>
      <c r="BR33" s="6">
        <f t="shared" si="6"/>
        <v>88</v>
      </c>
      <c r="BT33" s="58">
        <v>8.6388000000000006E-2</v>
      </c>
      <c r="BU33" s="59">
        <f t="shared" si="7"/>
        <v>0.62036083902145711</v>
      </c>
      <c r="BV33" s="59">
        <f t="shared" si="8"/>
        <v>0.7513812545504861</v>
      </c>
      <c r="BW33" s="57">
        <f t="shared" si="9"/>
        <v>0.2599999999999999</v>
      </c>
    </row>
    <row r="34" spans="1:75" x14ac:dyDescent="0.3">
      <c r="A34" s="11">
        <f t="shared" si="2"/>
        <v>59</v>
      </c>
      <c r="B34" s="48">
        <f>(1-VLOOKUP($A34+B$4-1,'Projection Scale G2 - M'!$A$25:$B$150,2,FALSE))^Assumptions!$F$6*'Base Rate'!B34*IF(Assumptions!$F$8="No Adjustment",1,IF(Assumptions!$F$8="Married",'Marital Status'!BM33,IF(Assumptions!$F$8="Single",'Marital Status'!CT33,"ERROR")))*IF(Assumptions!$F$10="No Adjustment",1,IF(Assumptions!$F$10="Preferred",'Pref-Std'!BM33,IF(Assumptions!$F$10="Standard",'Pref-Std'!CT33,"ERROR")))*IF(Assumptions!$F$12="No Adjustment",1,VLOOKUP($A34+B$4-1,'Valuation Margin'!$A$5:$C$13,3))</f>
        <v>0.71224843576001107</v>
      </c>
      <c r="C34" s="49">
        <f>(1-VLOOKUP($A34+C$4-1,'Projection Scale G2 - M'!$A$25:$B$150,2,FALSE))^Assumptions!$F$6*'Base Rate'!C34*IF(Assumptions!$F$8="No Adjustment",1,IF(Assumptions!$F$8="Married",'Marital Status'!BN33,IF(Assumptions!$F$8="Single",'Marital Status'!CU33,"ERROR")))*IF(Assumptions!$F$10="No Adjustment",1,IF(Assumptions!$F$10="Preferred",'Pref-Std'!BN33,IF(Assumptions!$F$10="Standard",'Pref-Std'!CU33,"ERROR")))*IF(Assumptions!$F$12="No Adjustment",1,VLOOKUP($A34+C$4-1,'Valuation Margin'!$A$5:$C$13,3))</f>
        <v>1.0890345931217376</v>
      </c>
      <c r="D34" s="49">
        <f>(1-VLOOKUP($A34+D$4-1,'Projection Scale G2 - M'!$A$25:$B$150,2,FALSE))^Assumptions!$F$6*'Base Rate'!D34*IF(Assumptions!$F$8="No Adjustment",1,IF(Assumptions!$F$8="Married",'Marital Status'!BO33,IF(Assumptions!$F$8="Single",'Marital Status'!CV33,"ERROR")))*IF(Assumptions!$F$10="No Adjustment",1,IF(Assumptions!$F$10="Preferred",'Pref-Std'!BO33,IF(Assumptions!$F$10="Standard",'Pref-Std'!CV33,"ERROR")))*IF(Assumptions!$F$12="No Adjustment",1,VLOOKUP($A34+D$4-1,'Valuation Margin'!$A$5:$C$13,3))</f>
        <v>1.4474469584390006</v>
      </c>
      <c r="E34" s="49">
        <f>(1-VLOOKUP($A34+E$4-1,'Projection Scale G2 - M'!$A$25:$B$150,2,FALSE))^Assumptions!$F$6*'Base Rate'!E34*IF(Assumptions!$F$8="No Adjustment",1,IF(Assumptions!$F$8="Married",'Marital Status'!BP33,IF(Assumptions!$F$8="Single",'Marital Status'!CW33,"ERROR")))*IF(Assumptions!$F$10="No Adjustment",1,IF(Assumptions!$F$10="Preferred",'Pref-Std'!BP33,IF(Assumptions!$F$10="Standard",'Pref-Std'!CW33,"ERROR")))*IF(Assumptions!$F$12="No Adjustment",1,VLOOKUP($A34+E$4-1,'Valuation Margin'!$A$5:$C$13,3))</f>
        <v>1.8109030414534821</v>
      </c>
      <c r="F34" s="50">
        <f>(1-VLOOKUP($A34+F$4-1,'Projection Scale G2 - M'!$A$25:$B$150,2,FALSE))^Assumptions!$F$6*'Base Rate'!F34*IF(Assumptions!$F$8="No Adjustment",1,IF(Assumptions!$F$8="Married",'Marital Status'!BQ33,IF(Assumptions!$F$8="Single",'Marital Status'!CX33,"ERROR")))*IF(Assumptions!$F$10="No Adjustment",1,IF(Assumptions!$F$10="Preferred",'Pref-Std'!BQ33,IF(Assumptions!$F$10="Standard",'Pref-Std'!CX33,"ERROR")))*IF(Assumptions!$F$12="No Adjustment",1,VLOOKUP($A34+F$4-1,'Valuation Margin'!$A$5:$C$13,3))</f>
        <v>2.1920293255334622</v>
      </c>
      <c r="G34" s="49">
        <f>(1-VLOOKUP($A34+G$4-1,'Projection Scale G2 - M'!$A$25:$B$150,2,FALSE))^Assumptions!$F$6*'Base Rate'!G34*IF(Assumptions!$F$8="No Adjustment",1,IF(Assumptions!$F$8="Married",'Marital Status'!BR33,IF(Assumptions!$F$8="Single",'Marital Status'!CY33,"ERROR")))*IF(Assumptions!$F$10="No Adjustment",1,IF(Assumptions!$F$10="Preferred",'Pref-Std'!BR33,IF(Assumptions!$F$10="Standard",'Pref-Std'!CY33,"ERROR")))*IF(Assumptions!$F$12="No Adjustment",1,VLOOKUP($A34+G$4-1,'Valuation Margin'!$A$5:$C$13,3))</f>
        <v>2.6001607569556251</v>
      </c>
      <c r="H34" s="49">
        <f>(1-VLOOKUP($A34+H$4-1,'Projection Scale G2 - M'!$A$25:$B$150,2,FALSE))^Assumptions!$F$6*'Base Rate'!H34*IF(Assumptions!$F$8="No Adjustment",1,IF(Assumptions!$F$8="Married",'Marital Status'!BS33,IF(Assumptions!$F$8="Single",'Marital Status'!CZ33,"ERROR")))*IF(Assumptions!$F$10="No Adjustment",1,IF(Assumptions!$F$10="Preferred",'Pref-Std'!BS33,IF(Assumptions!$F$10="Standard",'Pref-Std'!CZ33,"ERROR")))*IF(Assumptions!$F$12="No Adjustment",1,VLOOKUP($A34+H$4-1,'Valuation Margin'!$A$5:$C$13,3))</f>
        <v>3.0600746973506929</v>
      </c>
      <c r="I34" s="49">
        <f>(1-VLOOKUP($A34+I$4-1,'Projection Scale G2 - M'!$A$25:$B$150,2,FALSE))^Assumptions!$F$6*'Base Rate'!I34*IF(Assumptions!$F$8="No Adjustment",1,IF(Assumptions!$F$8="Married",'Marital Status'!BT33,IF(Assumptions!$F$8="Single",'Marital Status'!DA33,"ERROR")))*IF(Assumptions!$F$10="No Adjustment",1,IF(Assumptions!$F$10="Preferred",'Pref-Std'!BT33,IF(Assumptions!$F$10="Standard",'Pref-Std'!DA33,"ERROR")))*IF(Assumptions!$F$12="No Adjustment",1,VLOOKUP($A34+I$4-1,'Valuation Margin'!$A$5:$C$13,3))</f>
        <v>3.5834604944252759</v>
      </c>
      <c r="J34" s="49">
        <f>(1-VLOOKUP($A34+J$4-1,'Projection Scale G2 - M'!$A$25:$B$150,2,FALSE))^Assumptions!$F$6*'Base Rate'!J34*IF(Assumptions!$F$8="No Adjustment",1,IF(Assumptions!$F$8="Married",'Marital Status'!BU33,IF(Assumptions!$F$8="Single",'Marital Status'!DB33,"ERROR")))*IF(Assumptions!$F$10="No Adjustment",1,IF(Assumptions!$F$10="Preferred",'Pref-Std'!BU33,IF(Assumptions!$F$10="Standard",'Pref-Std'!DB33,"ERROR")))*IF(Assumptions!$F$12="No Adjustment",1,VLOOKUP($A34+J$4-1,'Valuation Margin'!$A$5:$C$13,3))</f>
        <v>4.1864522989383879</v>
      </c>
      <c r="K34" s="50">
        <f>(1-VLOOKUP($A34+K$4-1,'Projection Scale G2 - M'!$A$25:$B$150,2,FALSE))^Assumptions!$F$6*'Base Rate'!K34*IF(Assumptions!$F$8="No Adjustment",1,IF(Assumptions!$F$8="Married",'Marital Status'!BV33,IF(Assumptions!$F$8="Single",'Marital Status'!DC33,"ERROR")))*IF(Assumptions!$F$10="No Adjustment",1,IF(Assumptions!$F$10="Preferred",'Pref-Std'!BV33,IF(Assumptions!$F$10="Standard",'Pref-Std'!DC33,"ERROR")))*IF(Assumptions!$F$12="No Adjustment",1,VLOOKUP($A34+K$4-1,'Valuation Margin'!$A$5:$C$13,3))</f>
        <v>4.8910539748962076</v>
      </c>
      <c r="L34" s="49">
        <f>(1-VLOOKUP($A34+L$4-1,'Projection Scale G2 - M'!$A$25:$B$150,2,FALSE))^Assumptions!$F$6*'Base Rate'!L34*IF(Assumptions!$F$8="No Adjustment",1,IF(Assumptions!$F$8="Married",'Marital Status'!BW33,IF(Assumptions!$F$8="Single",'Marital Status'!DD33,"ERROR")))*IF(Assumptions!$F$10="No Adjustment",1,IF(Assumptions!$F$10="Preferred",'Pref-Std'!BW33,IF(Assumptions!$F$10="Standard",'Pref-Std'!DD33,"ERROR")))*IF(Assumptions!$F$12="No Adjustment",1,VLOOKUP($A34+L$4-1,'Valuation Margin'!$A$5:$C$13,3))</f>
        <v>5.7161589690517189</v>
      </c>
      <c r="M34" s="49">
        <f>(1-VLOOKUP($A34+M$4-1,'Projection Scale G2 - M'!$A$25:$B$150,2,FALSE))^Assumptions!$F$6*'Base Rate'!M34*IF(Assumptions!$F$8="No Adjustment",1,IF(Assumptions!$F$8="Married",'Marital Status'!BX33,IF(Assumptions!$F$8="Single",'Marital Status'!DE33,"ERROR")))*IF(Assumptions!$F$10="No Adjustment",1,IF(Assumptions!$F$10="Preferred",'Pref-Std'!BX33,IF(Assumptions!$F$10="Standard",'Pref-Std'!DE33,"ERROR")))*IF(Assumptions!$F$12="No Adjustment",1,VLOOKUP($A34+M$4-1,'Valuation Margin'!$A$5:$C$13,3))</f>
        <v>6.6710750576501026</v>
      </c>
      <c r="N34" s="49">
        <f>(1-VLOOKUP($A34+N$4-1,'Projection Scale G2 - M'!$A$25:$B$150,2,FALSE))^Assumptions!$F$6*'Base Rate'!N34*IF(Assumptions!$F$8="No Adjustment",1,IF(Assumptions!$F$8="Married",'Marital Status'!BY33,IF(Assumptions!$F$8="Single",'Marital Status'!DF33,"ERROR")))*IF(Assumptions!$F$10="No Adjustment",1,IF(Assumptions!$F$10="Preferred",'Pref-Std'!BY33,IF(Assumptions!$F$10="Standard",'Pref-Std'!DF33,"ERROR")))*IF(Assumptions!$F$12="No Adjustment",1,VLOOKUP($A34+N$4-1,'Valuation Margin'!$A$5:$C$13,3))</f>
        <v>7.9753406587429216</v>
      </c>
      <c r="O34" s="49">
        <f>(1-VLOOKUP($A34+O$4-1,'Projection Scale G2 - M'!$A$25:$B$150,2,FALSE))^Assumptions!$F$6*'Base Rate'!O34*IF(Assumptions!$F$8="No Adjustment",1,IF(Assumptions!$F$8="Married",'Marital Status'!BZ33,IF(Assumptions!$F$8="Single",'Marital Status'!DG33,"ERROR")))*IF(Assumptions!$F$10="No Adjustment",1,IF(Assumptions!$F$10="Preferred",'Pref-Std'!BZ33,IF(Assumptions!$F$10="Standard",'Pref-Std'!DG33,"ERROR")))*IF(Assumptions!$F$12="No Adjustment",1,VLOOKUP($A34+O$4-1,'Valuation Margin'!$A$5:$C$13,3))</f>
        <v>9.5198613119449575</v>
      </c>
      <c r="P34" s="50">
        <f>(1-VLOOKUP($A34+P$4-1,'Projection Scale G2 - M'!$A$25:$B$150,2,FALSE))^Assumptions!$F$6*'Base Rate'!P34*IF(Assumptions!$F$8="No Adjustment",1,IF(Assumptions!$F$8="Married",'Marital Status'!CA33,IF(Assumptions!$F$8="Single",'Marital Status'!DH33,"ERROR")))*IF(Assumptions!$F$10="No Adjustment",1,IF(Assumptions!$F$10="Preferred",'Pref-Std'!CA33,IF(Assumptions!$F$10="Standard",'Pref-Std'!DH33,"ERROR")))*IF(Assumptions!$F$12="No Adjustment",1,VLOOKUP($A34+P$4-1,'Valuation Margin'!$A$5:$C$13,3))</f>
        <v>11.335239728450443</v>
      </c>
      <c r="Q34" s="49">
        <f>(1-VLOOKUP($A34+Q$4-1,'Projection Scale G2 - M'!$A$25:$B$150,2,FALSE))^Assumptions!$F$6*'Base Rate'!Q34*IF(Assumptions!$F$8="No Adjustment",1,IF(Assumptions!$F$8="Married",'Marital Status'!CB33,IF(Assumptions!$F$8="Single",'Marital Status'!DI33,"ERROR")))*IF(Assumptions!$F$10="No Adjustment",1,IF(Assumptions!$F$10="Preferred",'Pref-Std'!CB33,IF(Assumptions!$F$10="Standard",'Pref-Std'!DI33,"ERROR")))*IF(Assumptions!$F$12="No Adjustment",1,VLOOKUP($A34+Q$4-1,'Valuation Margin'!$A$5:$C$13,3))</f>
        <v>13.473817063273383</v>
      </c>
      <c r="R34" s="49">
        <f>(1-VLOOKUP($A34+R$4-1,'Projection Scale G2 - M'!$A$25:$B$150,2,FALSE))^Assumptions!$F$6*'Base Rate'!R34*IF(Assumptions!$F$8="No Adjustment",1,IF(Assumptions!$F$8="Married",'Marital Status'!CC33,IF(Assumptions!$F$8="Single",'Marital Status'!DJ33,"ERROR")))*IF(Assumptions!$F$10="No Adjustment",1,IF(Assumptions!$F$10="Preferred",'Pref-Std'!CC33,IF(Assumptions!$F$10="Standard",'Pref-Std'!DJ33,"ERROR")))*IF(Assumptions!$F$12="No Adjustment",1,VLOOKUP($A34+R$4-1,'Valuation Margin'!$A$5:$C$13,3))</f>
        <v>15.979972743046153</v>
      </c>
      <c r="S34" s="49">
        <f>(1-VLOOKUP($A34+S$4-1,'Projection Scale G2 - M'!$A$25:$B$150,2,FALSE))^Assumptions!$F$6*'Base Rate'!S34*IF(Assumptions!$F$8="No Adjustment",1,IF(Assumptions!$F$8="Married",'Marital Status'!CD33,IF(Assumptions!$F$8="Single",'Marital Status'!DK33,"ERROR")))*IF(Assumptions!$F$10="No Adjustment",1,IF(Assumptions!$F$10="Preferred",'Pref-Std'!CD33,IF(Assumptions!$F$10="Standard",'Pref-Std'!DK33,"ERROR")))*IF(Assumptions!$F$12="No Adjustment",1,VLOOKUP($A34+S$4-1,'Valuation Margin'!$A$5:$C$13,3))</f>
        <v>18.4793431841893</v>
      </c>
      <c r="T34" s="49">
        <f>(1-VLOOKUP($A34+T$4-1,'Projection Scale G2 - M'!$A$25:$B$150,2,FALSE))^Assumptions!$F$6*'Base Rate'!T34*IF(Assumptions!$F$8="No Adjustment",1,IF(Assumptions!$F$8="Married",'Marital Status'!CE33,IF(Assumptions!$F$8="Single",'Marital Status'!DL33,"ERROR")))*IF(Assumptions!$F$10="No Adjustment",1,IF(Assumptions!$F$10="Preferred",'Pref-Std'!CE33,IF(Assumptions!$F$10="Standard",'Pref-Std'!DL33,"ERROR")))*IF(Assumptions!$F$12="No Adjustment",1,VLOOKUP($A34+T$4-1,'Valuation Margin'!$A$5:$C$13,3))</f>
        <v>21.261335327441728</v>
      </c>
      <c r="U34" s="50">
        <f>(1-VLOOKUP($A34+U$4-1,'Projection Scale G2 - M'!$A$25:$B$150,2,FALSE))^Assumptions!$F$6*'Base Rate'!U34*IF(Assumptions!$F$8="No Adjustment",1,IF(Assumptions!$F$8="Married",'Marital Status'!CF33,IF(Assumptions!$F$8="Single",'Marital Status'!DM33,"ERROR")))*IF(Assumptions!$F$10="No Adjustment",1,IF(Assumptions!$F$10="Preferred",'Pref-Std'!CF33,IF(Assumptions!$F$10="Standard",'Pref-Std'!DM33,"ERROR")))*IF(Assumptions!$F$12="No Adjustment",1,VLOOKUP($A34+U$4-1,'Valuation Margin'!$A$5:$C$13,3))</f>
        <v>24.329248312467094</v>
      </c>
      <c r="V34" s="49">
        <f>(1-VLOOKUP($A34+V$4-1,'Projection Scale G2 - M'!$A$25:$B$150,2,FALSE))^Assumptions!$F$6*'Base Rate'!V34*IF(Assumptions!$F$8="No Adjustment",1,IF(Assumptions!$F$8="Married",'Marital Status'!CG33,IF(Assumptions!$F$8="Single",'Marital Status'!DN33,"ERROR")))*IF(Assumptions!$F$10="No Adjustment",1,IF(Assumptions!$F$10="Preferred",'Pref-Std'!CG33,IF(Assumptions!$F$10="Standard",'Pref-Std'!DN33,"ERROR")))*IF(Assumptions!$F$12="No Adjustment",1,VLOOKUP($A34+V$4-1,'Valuation Margin'!$A$5:$C$13,3))</f>
        <v>27.745743192324401</v>
      </c>
      <c r="W34" s="49">
        <f>(1-VLOOKUP($A34+W$4-1,'Projection Scale G2 - M'!$A$25:$B$150,2,FALSE))^Assumptions!$F$6*'Base Rate'!W34*IF(Assumptions!$F$8="No Adjustment",1,IF(Assumptions!$F$8="Married",'Marital Status'!CH33,IF(Assumptions!$F$8="Single",'Marital Status'!DO33,"ERROR")))*IF(Assumptions!$F$10="No Adjustment",1,IF(Assumptions!$F$10="Preferred",'Pref-Std'!CH33,IF(Assumptions!$F$10="Standard",'Pref-Std'!DO33,"ERROR")))*IF(Assumptions!$F$12="No Adjustment",1,VLOOKUP($A34+W$4-1,'Valuation Margin'!$A$5:$C$13,3))</f>
        <v>31.583575452729125</v>
      </c>
      <c r="X34" s="49">
        <f>(1-VLOOKUP($A34+X$4-1,'Projection Scale G2 - M'!$A$25:$B$150,2,FALSE))^Assumptions!$F$6*'Base Rate'!X34*IF(Assumptions!$F$8="No Adjustment",1,IF(Assumptions!$F$8="Married",'Marital Status'!CI33,IF(Assumptions!$F$8="Single",'Marital Status'!DP33,"ERROR")))*IF(Assumptions!$F$10="No Adjustment",1,IF(Assumptions!$F$10="Preferred",'Pref-Std'!CI33,IF(Assumptions!$F$10="Standard",'Pref-Std'!DP33,"ERROR")))*IF(Assumptions!$F$12="No Adjustment",1,VLOOKUP($A34+X$4-1,'Valuation Margin'!$A$5:$C$13,3))</f>
        <v>35.600221062101888</v>
      </c>
      <c r="Y34" s="49">
        <f>(1-VLOOKUP($A34+Y$4-1,'Projection Scale G2 - M'!$A$25:$B$150,2,FALSE))^Assumptions!$F$6*'Base Rate'!Y34*IF(Assumptions!$F$8="No Adjustment",1,IF(Assumptions!$F$8="Married",'Marital Status'!CJ33,IF(Assumptions!$F$8="Single",'Marital Status'!DQ33,"ERROR")))*IF(Assumptions!$F$10="No Adjustment",1,IF(Assumptions!$F$10="Preferred",'Pref-Std'!CJ33,IF(Assumptions!$F$10="Standard",'Pref-Std'!DQ33,"ERROR")))*IF(Assumptions!$F$12="No Adjustment",1,VLOOKUP($A34+Y$4-1,'Valuation Margin'!$A$5:$C$13,3))</f>
        <v>40.097010501665444</v>
      </c>
      <c r="Z34" s="50">
        <f>(1-VLOOKUP($A34+Z$4-1,'Projection Scale G2 - M'!$A$25:$B$150,2,FALSE))^Assumptions!$F$6*'Base Rate'!Z34*IF(Assumptions!$F$8="No Adjustment",1,IF(Assumptions!$F$8="Married",'Marital Status'!CK33,IF(Assumptions!$F$8="Single",'Marital Status'!DR33,"ERROR")))*IF(Assumptions!$F$10="No Adjustment",1,IF(Assumptions!$F$10="Preferred",'Pref-Std'!CK33,IF(Assumptions!$F$10="Standard",'Pref-Std'!DR33,"ERROR")))*IF(Assumptions!$F$12="No Adjustment",1,VLOOKUP($A34+Z$4-1,'Valuation Margin'!$A$5:$C$13,3))</f>
        <v>44.605405021981433</v>
      </c>
      <c r="AA34" s="49">
        <f>(1-VLOOKUP($A34+AA$4-1,'Projection Scale G2 - M'!$A$25:$B$150,2,FALSE))^Assumptions!$F$6*'Base Rate'!AA34*IF(Assumptions!$F$8="No Adjustment",1,IF(Assumptions!$F$8="Married",'Marital Status'!CL33,IF(Assumptions!$F$8="Single",'Marital Status'!DS33,"ERROR")))*IF(Assumptions!$F$10="No Adjustment",1,IF(Assumptions!$F$10="Preferred",'Pref-Std'!CL33,IF(Assumptions!$F$10="Standard",'Pref-Std'!DS33,"ERROR")))*IF(Assumptions!$F$12="No Adjustment",1,VLOOKUP($A34+AA$4-1,'Valuation Margin'!$A$5:$C$13,3))</f>
        <v>50.07545066583846</v>
      </c>
      <c r="AB34" s="49">
        <f>(1-VLOOKUP($A34+AB$4-1,'Projection Scale G2 - M'!$A$25:$B$150,2,FALSE))^Assumptions!$F$6*'Base Rate'!AB34*IF(Assumptions!$F$8="No Adjustment",1,IF(Assumptions!$F$8="Married",'Marital Status'!CM33,IF(Assumptions!$F$8="Single",'Marital Status'!DT33,"ERROR")))*IF(Assumptions!$F$10="No Adjustment",1,IF(Assumptions!$F$10="Preferred",'Pref-Std'!CM33,IF(Assumptions!$F$10="Standard",'Pref-Std'!DT33,"ERROR")))*IF(Assumptions!$F$12="No Adjustment",1,VLOOKUP($A34+AB$4-1,'Valuation Margin'!$A$5:$C$13,3))</f>
        <v>56.10945641774331</v>
      </c>
      <c r="AC34" s="49">
        <f>(1-VLOOKUP($A34+AC$4-1,'Projection Scale G2 - M'!$A$25:$B$150,2,FALSE))^Assumptions!$F$6*'Base Rate'!AC34*IF(Assumptions!$F$8="No Adjustment",1,IF(Assumptions!$F$8="Married",'Marital Status'!CN33,IF(Assumptions!$F$8="Single",'Marital Status'!DU33,"ERROR")))*IF(Assumptions!$F$10="No Adjustment",1,IF(Assumptions!$F$10="Preferred",'Pref-Std'!CN33,IF(Assumptions!$F$10="Standard",'Pref-Std'!DU33,"ERROR")))*IF(Assumptions!$F$12="No Adjustment",1,VLOOKUP($A34+AC$4-1,'Valuation Margin'!$A$5:$C$13,3))</f>
        <v>63.39263441627989</v>
      </c>
      <c r="AD34" s="49">
        <f>(1-VLOOKUP($A34+AD$4-1,'Projection Scale G2 - M'!$A$25:$B$150,2,FALSE))^Assumptions!$F$6*'Base Rate'!AD34*IF(Assumptions!$F$8="No Adjustment",1,IF(Assumptions!$F$8="Married",'Marital Status'!CO33,IF(Assumptions!$F$8="Single",'Marital Status'!DV33,"ERROR")))*IF(Assumptions!$F$10="No Adjustment",1,IF(Assumptions!$F$10="Preferred",'Pref-Std'!CO33,IF(Assumptions!$F$10="Standard",'Pref-Std'!DV33,"ERROR")))*IF(Assumptions!$F$12="No Adjustment",1,VLOOKUP($A34+AD$4-1,'Valuation Margin'!$A$5:$C$13,3))</f>
        <v>71.588606321500905</v>
      </c>
      <c r="AE34" s="50">
        <f>(1-VLOOKUP($A34+AE$4-1,'Projection Scale G2 - M'!$A$25:$B$150,2,FALSE))^Assumptions!$F$6*'Base Rate'!AE34*IF(Assumptions!$F$8="No Adjustment",1,IF(Assumptions!$F$8="Married",'Marital Status'!CP33,IF(Assumptions!$F$8="Single",'Marital Status'!DW33,"ERROR")))*IF(Assumptions!$F$10="No Adjustment",1,IF(Assumptions!$F$10="Preferred",'Pref-Std'!CP33,IF(Assumptions!$F$10="Standard",'Pref-Std'!DW33,"ERROR")))*IF(Assumptions!$F$12="No Adjustment",1,VLOOKUP($A34+AE$4-1,'Valuation Margin'!$A$5:$C$13,3))</f>
        <v>79.89959863289755</v>
      </c>
      <c r="AF34" s="50">
        <f>(1-VLOOKUP($AG34,'Projection Scale G2 - M'!$A$25:$B$150,2,FALSE))^Assumptions!$F$6*'Base Rate'!AF34*IF(Assumptions!$F$8="No Adjustment",1,IF(Assumptions!$F$8="Married",'Marital Status'!CQ33,IF(Assumptions!$F$8="Single",'Marital Status'!DX33,"ERROR")))*IF(Assumptions!$F$10="No Adjustment",1,IF(Assumptions!$F$10="Preferred",'Pref-Std'!CQ33,IF(Assumptions!$F$10="Standard",'Pref-Std'!DX33,"ERROR")))*IF(Assumptions!$F$12="No Adjustment",1,VLOOKUP($AG34,'Valuation Margin'!$A$5:$C$13,3))</f>
        <v>89.977373204412473</v>
      </c>
      <c r="AG34" s="11">
        <f t="shared" si="3"/>
        <v>89</v>
      </c>
      <c r="AI34" s="58">
        <v>7.9502000000000003E-2</v>
      </c>
      <c r="AJ34" s="59">
        <f t="shared" si="4"/>
        <v>1.1317623859074295</v>
      </c>
      <c r="AL34" s="11">
        <f t="shared" si="5"/>
        <v>59</v>
      </c>
      <c r="AM34" s="48">
        <f>(1-VLOOKUP($AL34+AM$4-1,'Projection Scale G2 - F'!$A$25:$B$150,2,FALSE))^Assumptions!$F$6*'Base Rate'!AL34*IF(Assumptions!$F$8="No Adjustment",1,IF(Assumptions!$F$8="Married",'Marital Status'!BM33,IF(Assumptions!$F$8="Single",'Marital Status'!CT33,"ERROR")))*IF(Assumptions!$F$10="No Adjustment",1,IF(Assumptions!$F$10="Preferred",'Pref-Std'!BM33,IF(Assumptions!$F$10="Standard",'Pref-Std'!CT33,"ERROR")))*IF(Assumptions!$F$12="No Adjustment",1,VLOOKUP($AL34+AM$4-1,'Valuation Margin'!$A$5:$D$13,4))</f>
        <v>0.51941022009618443</v>
      </c>
      <c r="AN34" s="49">
        <f>(1-VLOOKUP($AL34+AN$4-1,'Projection Scale G2 - F'!$A$25:$B$150,2,FALSE))^Assumptions!$F$6*'Base Rate'!AM34*IF(Assumptions!$F$8="No Adjustment",1,IF(Assumptions!$F$8="Married",'Marital Status'!BN33,IF(Assumptions!$F$8="Single",'Marital Status'!CU33,"ERROR")))*IF(Assumptions!$F$10="No Adjustment",1,IF(Assumptions!$F$10="Preferred",'Pref-Std'!BN33,IF(Assumptions!$F$10="Standard",'Pref-Std'!CU33,"ERROR")))*IF(Assumptions!$F$12="No Adjustment",1,VLOOKUP($AL34+AN$4-1,'Valuation Margin'!$A$5:$D$13,4))</f>
        <v>0.77723750592073926</v>
      </c>
      <c r="AO34" s="49">
        <f>(1-VLOOKUP($AL34+AO$4-1,'Projection Scale G2 - F'!$A$25:$B$150,2,FALSE))^Assumptions!$F$6*'Base Rate'!AN34*IF(Assumptions!$F$8="No Adjustment",1,IF(Assumptions!$F$8="Married",'Marital Status'!BO33,IF(Assumptions!$F$8="Single",'Marital Status'!CV33,"ERROR")))*IF(Assumptions!$F$10="No Adjustment",1,IF(Assumptions!$F$10="Preferred",'Pref-Std'!BO33,IF(Assumptions!$F$10="Standard",'Pref-Std'!CV33,"ERROR")))*IF(Assumptions!$F$12="No Adjustment",1,VLOOKUP($AL34+AO$4-1,'Valuation Margin'!$A$5:$D$13,4))</f>
        <v>1.0297322527413801</v>
      </c>
      <c r="AP34" s="49">
        <f>(1-VLOOKUP($AL34+AP$4-1,'Projection Scale G2 - F'!$A$25:$B$150,2,FALSE))^Assumptions!$F$6*'Base Rate'!AO34*IF(Assumptions!$F$8="No Adjustment",1,IF(Assumptions!$F$8="Married",'Marital Status'!BP33,IF(Assumptions!$F$8="Single",'Marital Status'!CW33,"ERROR")))*IF(Assumptions!$F$10="No Adjustment",1,IF(Assumptions!$F$10="Preferred",'Pref-Std'!BP33,IF(Assumptions!$F$10="Standard",'Pref-Std'!CW33,"ERROR")))*IF(Assumptions!$F$12="No Adjustment",1,VLOOKUP($AL34+AP$4-1,'Valuation Margin'!$A$5:$D$13,4))</f>
        <v>1.2894062082016713</v>
      </c>
      <c r="AQ34" s="50">
        <f>(1-VLOOKUP($AL34+AQ$4-1,'Projection Scale G2 - F'!$A$25:$B$150,2,FALSE))^Assumptions!$F$6*'Base Rate'!AP34*IF(Assumptions!$F$8="No Adjustment",1,IF(Assumptions!$F$8="Married",'Marital Status'!BQ33,IF(Assumptions!$F$8="Single",'Marital Status'!CX33,"ERROR")))*IF(Assumptions!$F$10="No Adjustment",1,IF(Assumptions!$F$10="Preferred",'Pref-Std'!BQ33,IF(Assumptions!$F$10="Standard",'Pref-Std'!CX33,"ERROR")))*IF(Assumptions!$F$12="No Adjustment",1,VLOOKUP($AL34+AQ$4-1,'Valuation Margin'!$A$5:$D$13,4))</f>
        <v>1.5742019863994865</v>
      </c>
      <c r="AR34" s="49">
        <f>(1-VLOOKUP($AL34+AR$4-1,'Projection Scale G2 - F'!$A$25:$B$150,2,FALSE))^Assumptions!$F$6*'Base Rate'!AQ34*IF(Assumptions!$F$8="No Adjustment",1,IF(Assumptions!$F$8="Married",'Marital Status'!BR33,IF(Assumptions!$F$8="Single",'Marital Status'!CY33,"ERROR")))*IF(Assumptions!$F$10="No Adjustment",1,IF(Assumptions!$F$10="Preferred",'Pref-Std'!BR33,IF(Assumptions!$F$10="Standard",'Pref-Std'!CY33,"ERROR")))*IF(Assumptions!$F$12="No Adjustment",1,VLOOKUP($AL34+AR$4-1,'Valuation Margin'!$A$5:$D$13,4))</f>
        <v>1.8863844423864526</v>
      </c>
      <c r="AS34" s="49">
        <f>(1-VLOOKUP($AL34+AS$4-1,'Projection Scale G2 - F'!$A$25:$B$150,2,FALSE))^Assumptions!$F$6*'Base Rate'!AR34*IF(Assumptions!$F$8="No Adjustment",1,IF(Assumptions!$F$8="Married",'Marital Status'!BS33,IF(Assumptions!$F$8="Single",'Marital Status'!CZ33,"ERROR")))*IF(Assumptions!$F$10="No Adjustment",1,IF(Assumptions!$F$10="Preferred",'Pref-Std'!BS33,IF(Assumptions!$F$10="Standard",'Pref-Std'!CZ33,"ERROR")))*IF(Assumptions!$F$12="No Adjustment",1,VLOOKUP($AL34+AS$4-1,'Valuation Margin'!$A$5:$D$13,4))</f>
        <v>2.2383189173492646</v>
      </c>
      <c r="AT34" s="49">
        <f>(1-VLOOKUP($AL34+AT$4-1,'Projection Scale G2 - F'!$A$25:$B$150,2,FALSE))^Assumptions!$F$6*'Base Rate'!AS34*IF(Assumptions!$F$8="No Adjustment",1,IF(Assumptions!$F$8="Married",'Marital Status'!BT33,IF(Assumptions!$F$8="Single",'Marital Status'!DA33,"ERROR")))*IF(Assumptions!$F$10="No Adjustment",1,IF(Assumptions!$F$10="Preferred",'Pref-Std'!BT33,IF(Assumptions!$F$10="Standard",'Pref-Std'!DA33,"ERROR")))*IF(Assumptions!$F$12="No Adjustment",1,VLOOKUP($AL34+AT$4-1,'Valuation Margin'!$A$5:$D$13,4))</f>
        <v>2.6251945913905188</v>
      </c>
      <c r="AU34" s="49">
        <f>(1-VLOOKUP($AL34+AU$4-1,'Projection Scale G2 - F'!$A$25:$B$150,2,FALSE))^Assumptions!$F$6*'Base Rate'!AT34*IF(Assumptions!$F$8="No Adjustment",1,IF(Assumptions!$F$8="Married",'Marital Status'!BU33,IF(Assumptions!$F$8="Single",'Marital Status'!DB33,"ERROR")))*IF(Assumptions!$F$10="No Adjustment",1,IF(Assumptions!$F$10="Preferred",'Pref-Std'!BU33,IF(Assumptions!$F$10="Standard",'Pref-Std'!DB33,"ERROR")))*IF(Assumptions!$F$12="No Adjustment",1,VLOOKUP($AL34+AU$4-1,'Valuation Margin'!$A$5:$D$13,4))</f>
        <v>3.0589891342016533</v>
      </c>
      <c r="AV34" s="50">
        <f>(1-VLOOKUP($AL34+AV$4-1,'Projection Scale G2 - F'!$A$25:$B$150,2,FALSE))^Assumptions!$F$6*'Base Rate'!AU34*IF(Assumptions!$F$8="No Adjustment",1,IF(Assumptions!$F$8="Married",'Marital Status'!BV33,IF(Assumptions!$F$8="Single",'Marital Status'!DC33,"ERROR")))*IF(Assumptions!$F$10="No Adjustment",1,IF(Assumptions!$F$10="Preferred",'Pref-Std'!BV33,IF(Assumptions!$F$10="Standard",'Pref-Std'!DC33,"ERROR")))*IF(Assumptions!$F$12="No Adjustment",1,VLOOKUP($AL34+AV$4-1,'Valuation Margin'!$A$5:$D$13,4))</f>
        <v>3.5328424077005702</v>
      </c>
      <c r="AW34" s="49">
        <f>(1-VLOOKUP($AL34+AW$4-1,'Projection Scale G2 - F'!$A$25:$B$150,2,FALSE))^Assumptions!$F$6*'Base Rate'!AV34*IF(Assumptions!$F$8="No Adjustment",1,IF(Assumptions!$F$8="Married",'Marital Status'!BW33,IF(Assumptions!$F$8="Single",'Marital Status'!DD33,"ERROR")))*IF(Assumptions!$F$10="No Adjustment",1,IF(Assumptions!$F$10="Preferred",'Pref-Std'!BW33,IF(Assumptions!$F$10="Standard",'Pref-Std'!DD33,"ERROR")))*IF(Assumptions!$F$12="No Adjustment",1,VLOOKUP($AL34+AW$4-1,'Valuation Margin'!$A$5:$D$13,4))</f>
        <v>4.0590750187406659</v>
      </c>
      <c r="AX34" s="49">
        <f>(1-VLOOKUP($AL34+AX$4-1,'Projection Scale G2 - F'!$A$25:$B$150,2,FALSE))^Assumptions!$F$6*'Base Rate'!AW34*IF(Assumptions!$F$8="No Adjustment",1,IF(Assumptions!$F$8="Married",'Marital Status'!BX33,IF(Assumptions!$F$8="Single",'Marital Status'!DE33,"ERROR")))*IF(Assumptions!$F$10="No Adjustment",1,IF(Assumptions!$F$10="Preferred",'Pref-Std'!BX33,IF(Assumptions!$F$10="Standard",'Pref-Std'!DE33,"ERROR")))*IF(Assumptions!$F$12="No Adjustment",1,VLOOKUP($AL34+AX$4-1,'Valuation Margin'!$A$5:$D$13,4))</f>
        <v>4.6626339519577451</v>
      </c>
      <c r="AY34" s="49">
        <f>(1-VLOOKUP($AL34+AY$4-1,'Projection Scale G2 - F'!$A$25:$B$150,2,FALSE))^Assumptions!$F$6*'Base Rate'!AX34*IF(Assumptions!$F$8="No Adjustment",1,IF(Assumptions!$F$8="Married",'Marital Status'!BY33,IF(Assumptions!$F$8="Single",'Marital Status'!DF33,"ERROR")))*IF(Assumptions!$F$10="No Adjustment",1,IF(Assumptions!$F$10="Preferred",'Pref-Std'!BY33,IF(Assumptions!$F$10="Standard",'Pref-Std'!DF33,"ERROR")))*IF(Assumptions!$F$12="No Adjustment",1,VLOOKUP($AL34+AY$4-1,'Valuation Margin'!$A$5:$D$13,4))</f>
        <v>5.4881072626371923</v>
      </c>
      <c r="AZ34" s="49">
        <f>(1-VLOOKUP($AL34+AZ$4-1,'Projection Scale G2 - F'!$A$25:$B$150,2,FALSE))^Assumptions!$F$6*'Base Rate'!AY34*IF(Assumptions!$F$8="No Adjustment",1,IF(Assumptions!$F$8="Married",'Marital Status'!BZ33,IF(Assumptions!$F$8="Single",'Marital Status'!DG33,"ERROR")))*IF(Assumptions!$F$10="No Adjustment",1,IF(Assumptions!$F$10="Preferred",'Pref-Std'!BZ33,IF(Assumptions!$F$10="Standard",'Pref-Std'!DG33,"ERROR")))*IF(Assumptions!$F$12="No Adjustment",1,VLOOKUP($AL34+AZ$4-1,'Valuation Margin'!$A$5:$D$13,4))</f>
        <v>6.4523052560192653</v>
      </c>
      <c r="BA34" s="50">
        <f>(1-VLOOKUP($AL34+BA$4-1,'Projection Scale G2 - F'!$A$25:$B$150,2,FALSE))^Assumptions!$F$6*'Base Rate'!AZ34*IF(Assumptions!$F$8="No Adjustment",1,IF(Assumptions!$F$8="Married",'Marital Status'!CA33,IF(Assumptions!$F$8="Single",'Marital Status'!DH33,"ERROR")))*IF(Assumptions!$F$10="No Adjustment",1,IF(Assumptions!$F$10="Preferred",'Pref-Std'!CA33,IF(Assumptions!$F$10="Standard",'Pref-Std'!DH33,"ERROR")))*IF(Assumptions!$F$12="No Adjustment",1,VLOOKUP($AL34+BA$4-1,'Valuation Margin'!$A$5:$D$13,4))</f>
        <v>7.5750443345677283</v>
      </c>
      <c r="BB34" s="49">
        <f>(1-VLOOKUP($AL34+BB$4-1,'Projection Scale G2 - F'!$A$25:$B$150,2,FALSE))^Assumptions!$F$6*'Base Rate'!BA34*IF(Assumptions!$F$8="No Adjustment",1,IF(Assumptions!$F$8="Married",'Marital Status'!CB33,IF(Assumptions!$F$8="Single",'Marital Status'!DI33,"ERROR")))*IF(Assumptions!$F$10="No Adjustment",1,IF(Assumptions!$F$10="Preferred",'Pref-Std'!CB33,IF(Assumptions!$F$10="Standard",'Pref-Std'!DI33,"ERROR")))*IF(Assumptions!$F$12="No Adjustment",1,VLOOKUP($AL34+BB$4-1,'Valuation Margin'!$A$5:$D$13,4))</f>
        <v>8.8984831571259733</v>
      </c>
      <c r="BC34" s="49">
        <f>(1-VLOOKUP($AL34+BC$4-1,'Projection Scale G2 - F'!$A$25:$B$150,2,FALSE))^Assumptions!$F$6*'Base Rate'!BB34*IF(Assumptions!$F$8="No Adjustment",1,IF(Assumptions!$F$8="Married",'Marital Status'!CC33,IF(Assumptions!$F$8="Single",'Marital Status'!DJ33,"ERROR")))*IF(Assumptions!$F$10="No Adjustment",1,IF(Assumptions!$F$10="Preferred",'Pref-Std'!CC33,IF(Assumptions!$F$10="Standard",'Pref-Std'!DJ33,"ERROR")))*IF(Assumptions!$F$12="No Adjustment",1,VLOOKUP($AL34+BC$4-1,'Valuation Margin'!$A$5:$D$13,4))</f>
        <v>10.448772134418322</v>
      </c>
      <c r="BD34" s="49">
        <f>(1-VLOOKUP($AL34+BD$4-1,'Projection Scale G2 - F'!$A$25:$B$150,2,FALSE))^Assumptions!$F$6*'Base Rate'!BC34*IF(Assumptions!$F$8="No Adjustment",1,IF(Assumptions!$F$8="Married",'Marital Status'!CD33,IF(Assumptions!$F$8="Single",'Marital Status'!DK33,"ERROR")))*IF(Assumptions!$F$10="No Adjustment",1,IF(Assumptions!$F$10="Preferred",'Pref-Std'!CD33,IF(Assumptions!$F$10="Standard",'Pref-Std'!DK33,"ERROR")))*IF(Assumptions!$F$12="No Adjustment",1,VLOOKUP($AL34+BD$4-1,'Valuation Margin'!$A$5:$D$13,4))</f>
        <v>11.99690948176741</v>
      </c>
      <c r="BE34" s="49">
        <f>(1-VLOOKUP($AL34+BE$4-1,'Projection Scale G2 - F'!$A$25:$B$150,2,FALSE))^Assumptions!$F$6*'Base Rate'!BD34*IF(Assumptions!$F$8="No Adjustment",1,IF(Assumptions!$F$8="Married",'Marital Status'!CE33,IF(Assumptions!$F$8="Single",'Marital Status'!DL33,"ERROR")))*IF(Assumptions!$F$10="No Adjustment",1,IF(Assumptions!$F$10="Preferred",'Pref-Std'!CE33,IF(Assumptions!$F$10="Standard",'Pref-Std'!DL33,"ERROR")))*IF(Assumptions!$F$12="No Adjustment",1,VLOOKUP($AL34+BE$4-1,'Valuation Margin'!$A$5:$D$13,4))</f>
        <v>13.754784688991336</v>
      </c>
      <c r="BF34" s="50">
        <f>(1-VLOOKUP($AL34+BF$4-1,'Projection Scale G2 - F'!$A$25:$B$150,2,FALSE))^Assumptions!$F$6*'Base Rate'!BE34*IF(Assumptions!$F$8="No Adjustment",1,IF(Assumptions!$F$8="Married",'Marital Status'!CF33,IF(Assumptions!$F$8="Single",'Marital Status'!DM33,"ERROR")))*IF(Assumptions!$F$10="No Adjustment",1,IF(Assumptions!$F$10="Preferred",'Pref-Std'!CF33,IF(Assumptions!$F$10="Standard",'Pref-Std'!DM33,"ERROR")))*IF(Assumptions!$F$12="No Adjustment",1,VLOOKUP($AL34+BF$4-1,'Valuation Margin'!$A$5:$D$13,4))</f>
        <v>15.73421760079828</v>
      </c>
      <c r="BG34" s="49">
        <f>(1-VLOOKUP($AL34+BG$4-1,'Projection Scale G2 - F'!$A$25:$B$150,2,FALSE))^Assumptions!$F$6*'Base Rate'!BF34*IF(Assumptions!$F$8="No Adjustment",1,IF(Assumptions!$F$8="Married",'Marital Status'!CG33,IF(Assumptions!$F$8="Single",'Marital Status'!DN33,"ERROR")))*IF(Assumptions!$F$10="No Adjustment",1,IF(Assumptions!$F$10="Preferred",'Pref-Std'!CG33,IF(Assumptions!$F$10="Standard",'Pref-Std'!DN33,"ERROR")))*IF(Assumptions!$F$12="No Adjustment",1,VLOOKUP($AL34+BG$4-1,'Valuation Margin'!$A$5:$D$13,4))</f>
        <v>17.993528912687307</v>
      </c>
      <c r="BH34" s="49">
        <f>(1-VLOOKUP($AL34+BH$4-1,'Projection Scale G2 - F'!$A$25:$B$150,2,FALSE))^Assumptions!$F$6*'Base Rate'!BG34*IF(Assumptions!$F$8="No Adjustment",1,IF(Assumptions!$F$8="Married",'Marital Status'!CH33,IF(Assumptions!$F$8="Single",'Marital Status'!DO33,"ERROR")))*IF(Assumptions!$F$10="No Adjustment",1,IF(Assumptions!$F$10="Preferred",'Pref-Std'!CH33,IF(Assumptions!$F$10="Standard",'Pref-Std'!DO33,"ERROR")))*IF(Assumptions!$F$12="No Adjustment",1,VLOOKUP($AL34+BH$4-1,'Valuation Margin'!$A$5:$D$13,4))</f>
        <v>20.552471827810283</v>
      </c>
      <c r="BI34" s="49">
        <f>(1-VLOOKUP($AL34+BI$4-1,'Projection Scale G2 - F'!$A$25:$B$150,2,FALSE))^Assumptions!$F$6*'Base Rate'!BH34*IF(Assumptions!$F$8="No Adjustment",1,IF(Assumptions!$F$8="Married",'Marital Status'!CI33,IF(Assumptions!$F$8="Single",'Marital Status'!DP33,"ERROR")))*IF(Assumptions!$F$10="No Adjustment",1,IF(Assumptions!$F$10="Preferred",'Pref-Std'!CI33,IF(Assumptions!$F$10="Standard",'Pref-Std'!DP33,"ERROR")))*IF(Assumptions!$F$12="No Adjustment",1,VLOOKUP($AL34+BI$4-1,'Valuation Margin'!$A$5:$D$13,4))</f>
        <v>23.227148213112869</v>
      </c>
      <c r="BJ34" s="49">
        <f>(1-VLOOKUP($AL34+BJ$4-1,'Projection Scale G2 - F'!$A$25:$B$150,2,FALSE))^Assumptions!$F$6*'Base Rate'!BI34*IF(Assumptions!$F$8="No Adjustment",1,IF(Assumptions!$F$8="Married",'Marital Status'!CJ33,IF(Assumptions!$F$8="Single",'Marital Status'!DQ33,"ERROR")))*IF(Assumptions!$F$10="No Adjustment",1,IF(Assumptions!$F$10="Preferred",'Pref-Std'!CJ33,IF(Assumptions!$F$10="Standard",'Pref-Std'!DQ33,"ERROR")))*IF(Assumptions!$F$12="No Adjustment",1,VLOOKUP($AL34+BJ$4-1,'Valuation Margin'!$A$5:$D$13,4))</f>
        <v>25.862025878024525</v>
      </c>
      <c r="BK34" s="50">
        <f>(1-VLOOKUP($AL34+BK$4-1,'Projection Scale G2 - F'!$A$25:$B$150,2,FALSE))^Assumptions!$F$6*'Base Rate'!BJ34*IF(Assumptions!$F$8="No Adjustment",1,IF(Assumptions!$F$8="Married",'Marital Status'!CK33,IF(Assumptions!$F$8="Single",'Marital Status'!DR33,"ERROR")))*IF(Assumptions!$F$10="No Adjustment",1,IF(Assumptions!$F$10="Preferred",'Pref-Std'!CK33,IF(Assumptions!$F$10="Standard",'Pref-Std'!DR33,"ERROR")))*IF(Assumptions!$F$12="No Adjustment",1,VLOOKUP($AL34+BK$4-1,'Valuation Margin'!$A$5:$D$13,4))</f>
        <v>28.969055486740576</v>
      </c>
      <c r="BL34" s="49">
        <f>(1-VLOOKUP($AL34+BL$4-1,'Projection Scale G2 - F'!$A$25:$B$150,2,FALSE))^Assumptions!$F$6*'Base Rate'!BK34*IF(Assumptions!$F$8="No Adjustment",1,IF(Assumptions!$F$8="Married",'Marital Status'!CL33,IF(Assumptions!$F$8="Single",'Marital Status'!DS33,"ERROR")))*IF(Assumptions!$F$10="No Adjustment",1,IF(Assumptions!$F$10="Preferred",'Pref-Std'!CL33,IF(Assumptions!$F$10="Standard",'Pref-Std'!DS33,"ERROR")))*IF(Assumptions!$F$12="No Adjustment",1,VLOOKUP($AL34+BL$4-1,'Valuation Margin'!$A$5:$D$13,4))</f>
        <v>32.411295031883178</v>
      </c>
      <c r="BM34" s="49">
        <f>(1-VLOOKUP($AL34+BM$4-1,'Projection Scale G2 - F'!$A$25:$B$150,2,FALSE))^Assumptions!$F$6*'Base Rate'!BL34*IF(Assumptions!$F$8="No Adjustment",1,IF(Assumptions!$F$8="Married",'Marital Status'!CM33,IF(Assumptions!$F$8="Single",'Marital Status'!DT33,"ERROR")))*IF(Assumptions!$F$10="No Adjustment",1,IF(Assumptions!$F$10="Preferred",'Pref-Std'!CM33,IF(Assumptions!$F$10="Standard",'Pref-Std'!DT33,"ERROR")))*IF(Assumptions!$F$12="No Adjustment",1,VLOOKUP($AL34+BM$4-1,'Valuation Margin'!$A$5:$D$13,4))</f>
        <v>35.930819481656549</v>
      </c>
      <c r="BN34" s="49">
        <f>(1-VLOOKUP($AL34+BN$4-1,'Projection Scale G2 - F'!$A$25:$B$150,2,FALSE))^Assumptions!$F$6*'Base Rate'!BM34*IF(Assumptions!$F$8="No Adjustment",1,IF(Assumptions!$F$8="Married",'Marital Status'!CN33,IF(Assumptions!$F$8="Single",'Marital Status'!DU33,"ERROR")))*IF(Assumptions!$F$10="No Adjustment",1,IF(Assumptions!$F$10="Preferred",'Pref-Std'!CN33,IF(Assumptions!$F$10="Standard",'Pref-Std'!DU33,"ERROR")))*IF(Assumptions!$F$12="No Adjustment",1,VLOOKUP($AL34+BN$4-1,'Valuation Margin'!$A$5:$D$13,4))</f>
        <v>40.870526896044673</v>
      </c>
      <c r="BO34" s="49">
        <f>(1-VLOOKUP($AL34+BO$4-1,'Projection Scale G2 - F'!$A$25:$B$150,2,FALSE))^Assumptions!$F$6*'Base Rate'!BN34*IF(Assumptions!$F$8="No Adjustment",1,IF(Assumptions!$F$8="Married",'Marital Status'!CO33,IF(Assumptions!$F$8="Single",'Marital Status'!DV33,"ERROR")))*IF(Assumptions!$F$10="No Adjustment",1,IF(Assumptions!$F$10="Preferred",'Pref-Std'!CO33,IF(Assumptions!$F$10="Standard",'Pref-Std'!DV33,"ERROR")))*IF(Assumptions!$F$12="No Adjustment",1,VLOOKUP($AL34+BO$4-1,'Valuation Margin'!$A$5:$D$13,4))</f>
        <v>46.714742795441701</v>
      </c>
      <c r="BP34" s="50">
        <f>(1-VLOOKUP($AL34+BP$4-1,'Projection Scale G2 - F'!$A$25:$B$150,2,FALSE))^Assumptions!$F$6*'Base Rate'!BO34*IF(Assumptions!$F$8="No Adjustment",1,IF(Assumptions!$F$8="Married",'Marital Status'!CP33,IF(Assumptions!$F$8="Single",'Marital Status'!DW33,"ERROR")))*IF(Assumptions!$F$10="No Adjustment",1,IF(Assumptions!$F$10="Preferred",'Pref-Std'!CP33,IF(Assumptions!$F$10="Standard",'Pref-Std'!DW33,"ERROR")))*IF(Assumptions!$F$12="No Adjustment",1,VLOOKUP($AL34+BP$4-1,'Valuation Margin'!$A$5:$D$13,4))</f>
        <v>53.591732161385643</v>
      </c>
      <c r="BQ34" s="50">
        <f>(1-VLOOKUP($BR34,'Projection Scale G2 - F'!$A$25:$B$150,2,FALSE))^Assumptions!$F$6*'Base Rate'!BP34*IF(Assumptions!$F$8="No Adjustment",1,IF(Assumptions!$F$8="Married",'Marital Status'!CQ33,IF(Assumptions!$F$8="Single",'Marital Status'!DX33,"ERROR")))*IF(Assumptions!$F$10="No Adjustment",1,IF(Assumptions!$F$10="Preferred",'Pref-Std'!CQ33,IF(Assumptions!$F$10="Standard",'Pref-Std'!DX33,"ERROR")))*IF(Assumptions!$F$12="No Adjustment",1,VLOOKUP($BR34,'Valuation Margin'!$A$5:$D$13,4))</f>
        <v>60.806164005278063</v>
      </c>
      <c r="BR34" s="11">
        <f t="shared" si="6"/>
        <v>89</v>
      </c>
      <c r="BT34" s="58">
        <v>9.7633999999999999E-2</v>
      </c>
      <c r="BU34" s="59">
        <f t="shared" si="7"/>
        <v>0.62279701748651151</v>
      </c>
      <c r="BV34" s="59">
        <f t="shared" si="8"/>
        <v>0.75258318643384559</v>
      </c>
      <c r="BW34" s="57">
        <f t="shared" si="9"/>
        <v>0.25499999999999989</v>
      </c>
    </row>
    <row r="35" spans="1:75" x14ac:dyDescent="0.3">
      <c r="A35" s="6">
        <f t="shared" si="2"/>
        <v>60</v>
      </c>
      <c r="B35" s="44">
        <f>(1-VLOOKUP($A35+B$4-1,'Projection Scale G2 - M'!$A$25:$B$150,2,FALSE))^Assumptions!$F$6*'Base Rate'!B35*IF(Assumptions!$F$8="No Adjustment",1,IF(Assumptions!$F$8="Married",'Marital Status'!BM34,IF(Assumptions!$F$8="Single",'Marital Status'!CT34,"ERROR")))*IF(Assumptions!$F$10="No Adjustment",1,IF(Assumptions!$F$10="Preferred",'Pref-Std'!BM34,IF(Assumptions!$F$10="Standard",'Pref-Std'!CT34,"ERROR")))*IF(Assumptions!$F$12="No Adjustment",1,VLOOKUP($A35+B$4-1,'Valuation Margin'!$A$5:$C$13,3))</f>
        <v>0.73540263190041644</v>
      </c>
      <c r="C35" s="45">
        <f>(1-VLOOKUP($A35+C$4-1,'Projection Scale G2 - M'!$A$25:$B$150,2,FALSE))^Assumptions!$F$6*'Base Rate'!C35*IF(Assumptions!$F$8="No Adjustment",1,IF(Assumptions!$F$8="Married",'Marital Status'!BN34,IF(Assumptions!$F$8="Single",'Marital Status'!CU34,"ERROR")))*IF(Assumptions!$F$10="No Adjustment",1,IF(Assumptions!$F$10="Preferred",'Pref-Std'!BN34,IF(Assumptions!$F$10="Standard",'Pref-Std'!CU34,"ERROR")))*IF(Assumptions!$F$12="No Adjustment",1,VLOOKUP($A35+C$4-1,'Valuation Margin'!$A$5:$C$13,3))</f>
        <v>1.1331891398495582</v>
      </c>
      <c r="D35" s="45">
        <f>(1-VLOOKUP($A35+D$4-1,'Projection Scale G2 - M'!$A$25:$B$150,2,FALSE))^Assumptions!$F$6*'Base Rate'!D35*IF(Assumptions!$F$8="No Adjustment",1,IF(Assumptions!$F$8="Married",'Marital Status'!BO34,IF(Assumptions!$F$8="Single",'Marital Status'!CV34,"ERROR")))*IF(Assumptions!$F$10="No Adjustment",1,IF(Assumptions!$F$10="Preferred",'Pref-Std'!BO34,IF(Assumptions!$F$10="Standard",'Pref-Std'!CV34,"ERROR")))*IF(Assumptions!$F$12="No Adjustment",1,VLOOKUP($A35+D$4-1,'Valuation Margin'!$A$5:$C$13,3))</f>
        <v>1.5088365412968496</v>
      </c>
      <c r="E35" s="45">
        <f>(1-VLOOKUP($A35+E$4-1,'Projection Scale G2 - M'!$A$25:$B$150,2,FALSE))^Assumptions!$F$6*'Base Rate'!E35*IF(Assumptions!$F$8="No Adjustment",1,IF(Assumptions!$F$8="Married",'Marital Status'!BP34,IF(Assumptions!$F$8="Single",'Marital Status'!CW34,"ERROR")))*IF(Assumptions!$F$10="No Adjustment",1,IF(Assumptions!$F$10="Preferred",'Pref-Std'!BP34,IF(Assumptions!$F$10="Standard",'Pref-Std'!CW34,"ERROR")))*IF(Assumptions!$F$12="No Adjustment",1,VLOOKUP($A35+E$4-1,'Valuation Margin'!$A$5:$C$13,3))</f>
        <v>1.8915622821969782</v>
      </c>
      <c r="F35" s="46">
        <f>(1-VLOOKUP($A35+F$4-1,'Projection Scale G2 - M'!$A$25:$B$150,2,FALSE))^Assumptions!$F$6*'Base Rate'!F35*IF(Assumptions!$F$8="No Adjustment",1,IF(Assumptions!$F$8="Married",'Marital Status'!BQ34,IF(Assumptions!$F$8="Single",'Marital Status'!CX34,"ERROR")))*IF(Assumptions!$F$10="No Adjustment",1,IF(Assumptions!$F$10="Preferred",'Pref-Std'!BQ34,IF(Assumptions!$F$10="Standard",'Pref-Std'!CX34,"ERROR")))*IF(Assumptions!$F$12="No Adjustment",1,VLOOKUP($A35+F$4-1,'Valuation Margin'!$A$5:$C$13,3))</f>
        <v>2.2954183476877681</v>
      </c>
      <c r="G35" s="45">
        <f>(1-VLOOKUP($A35+G$4-1,'Projection Scale G2 - M'!$A$25:$B$150,2,FALSE))^Assumptions!$F$6*'Base Rate'!G35*IF(Assumptions!$F$8="No Adjustment",1,IF(Assumptions!$F$8="Married",'Marital Status'!BR34,IF(Assumptions!$F$8="Single",'Marital Status'!CY34,"ERROR")))*IF(Assumptions!$F$10="No Adjustment",1,IF(Assumptions!$F$10="Preferred",'Pref-Std'!BR34,IF(Assumptions!$F$10="Standard",'Pref-Std'!CY34,"ERROR")))*IF(Assumptions!$F$12="No Adjustment",1,VLOOKUP($A35+G$4-1,'Valuation Margin'!$A$5:$C$13,3))</f>
        <v>2.7453191415506826</v>
      </c>
      <c r="H35" s="45">
        <f>(1-VLOOKUP($A35+H$4-1,'Projection Scale G2 - M'!$A$25:$B$150,2,FALSE))^Assumptions!$F$6*'Base Rate'!H35*IF(Assumptions!$F$8="No Adjustment",1,IF(Assumptions!$F$8="Married",'Marital Status'!BS34,IF(Assumptions!$F$8="Single",'Marital Status'!CZ34,"ERROR")))*IF(Assumptions!$F$10="No Adjustment",1,IF(Assumptions!$F$10="Preferred",'Pref-Std'!BS34,IF(Assumptions!$F$10="Standard",'Pref-Std'!CZ34,"ERROR")))*IF(Assumptions!$F$12="No Adjustment",1,VLOOKUP($A35+H$4-1,'Valuation Margin'!$A$5:$C$13,3))</f>
        <v>3.2539806476307427</v>
      </c>
      <c r="I35" s="45">
        <f>(1-VLOOKUP($A35+I$4-1,'Projection Scale G2 - M'!$A$25:$B$150,2,FALSE))^Assumptions!$F$6*'Base Rate'!I35*IF(Assumptions!$F$8="No Adjustment",1,IF(Assumptions!$F$8="Married",'Marital Status'!BT34,IF(Assumptions!$F$8="Single",'Marital Status'!DA34,"ERROR")))*IF(Assumptions!$F$10="No Adjustment",1,IF(Assumptions!$F$10="Preferred",'Pref-Std'!BT34,IF(Assumptions!$F$10="Standard",'Pref-Std'!DA34,"ERROR")))*IF(Assumptions!$F$12="No Adjustment",1,VLOOKUP($A35+I$4-1,'Valuation Margin'!$A$5:$C$13,3))</f>
        <v>3.8376694310400614</v>
      </c>
      <c r="J35" s="45">
        <f>(1-VLOOKUP($A35+J$4-1,'Projection Scale G2 - M'!$A$25:$B$150,2,FALSE))^Assumptions!$F$6*'Base Rate'!J35*IF(Assumptions!$F$8="No Adjustment",1,IF(Assumptions!$F$8="Married",'Marital Status'!BU34,IF(Assumptions!$F$8="Single",'Marital Status'!DB34,"ERROR")))*IF(Assumptions!$F$10="No Adjustment",1,IF(Assumptions!$F$10="Preferred",'Pref-Std'!BU34,IF(Assumptions!$F$10="Standard",'Pref-Std'!DB34,"ERROR")))*IF(Assumptions!$F$12="No Adjustment",1,VLOOKUP($A35+J$4-1,'Valuation Margin'!$A$5:$C$13,3))</f>
        <v>4.5179612836843566</v>
      </c>
      <c r="K35" s="46">
        <f>(1-VLOOKUP($A35+K$4-1,'Projection Scale G2 - M'!$A$25:$B$150,2,FALSE))^Assumptions!$F$6*'Base Rate'!K35*IF(Assumptions!$F$8="No Adjustment",1,IF(Assumptions!$F$8="Married",'Marital Status'!BV34,IF(Assumptions!$F$8="Single",'Marital Status'!DC34,"ERROR")))*IF(Assumptions!$F$10="No Adjustment",1,IF(Assumptions!$F$10="Preferred",'Pref-Std'!BV34,IF(Assumptions!$F$10="Standard",'Pref-Std'!DC34,"ERROR")))*IF(Assumptions!$F$12="No Adjustment",1,VLOOKUP($A35+K$4-1,'Valuation Margin'!$A$5:$C$13,3))</f>
        <v>5.3136360448066959</v>
      </c>
      <c r="L35" s="45">
        <f>(1-VLOOKUP($A35+L$4-1,'Projection Scale G2 - M'!$A$25:$B$150,2,FALSE))^Assumptions!$F$6*'Base Rate'!L35*IF(Assumptions!$F$8="No Adjustment",1,IF(Assumptions!$F$8="Married",'Marital Status'!BW34,IF(Assumptions!$F$8="Single",'Marital Status'!DD34,"ERROR")))*IF(Assumptions!$F$10="No Adjustment",1,IF(Assumptions!$F$10="Preferred",'Pref-Std'!BW34,IF(Assumptions!$F$10="Standard",'Pref-Std'!DD34,"ERROR")))*IF(Assumptions!$F$12="No Adjustment",1,VLOOKUP($A35+L$4-1,'Valuation Margin'!$A$5:$C$13,3))</f>
        <v>6.2345282883620543</v>
      </c>
      <c r="M35" s="45">
        <f>(1-VLOOKUP($A35+M$4-1,'Projection Scale G2 - M'!$A$25:$B$150,2,FALSE))^Assumptions!$F$6*'Base Rate'!M35*IF(Assumptions!$F$8="No Adjustment",1,IF(Assumptions!$F$8="Married",'Marital Status'!BX34,IF(Assumptions!$F$8="Single",'Marital Status'!DE34,"ERROR")))*IF(Assumptions!$F$10="No Adjustment",1,IF(Assumptions!$F$10="Preferred",'Pref-Std'!BX34,IF(Assumptions!$F$10="Standard",'Pref-Std'!DE34,"ERROR")))*IF(Assumptions!$F$12="No Adjustment",1,VLOOKUP($A35+M$4-1,'Valuation Margin'!$A$5:$C$13,3))</f>
        <v>7.5171610292548872</v>
      </c>
      <c r="N35" s="45">
        <f>(1-VLOOKUP($A35+N$4-1,'Projection Scale G2 - M'!$A$25:$B$150,2,FALSE))^Assumptions!$F$6*'Base Rate'!N35*IF(Assumptions!$F$8="No Adjustment",1,IF(Assumptions!$F$8="Married",'Marital Status'!BY34,IF(Assumptions!$F$8="Single",'Marital Status'!DF34,"ERROR")))*IF(Assumptions!$F$10="No Adjustment",1,IF(Assumptions!$F$10="Preferred",'Pref-Std'!BY34,IF(Assumptions!$F$10="Standard",'Pref-Std'!DF34,"ERROR")))*IF(Assumptions!$F$12="No Adjustment",1,VLOOKUP($A35+N$4-1,'Valuation Margin'!$A$5:$C$13,3))</f>
        <v>9.0424490036264142</v>
      </c>
      <c r="O35" s="45">
        <f>(1-VLOOKUP($A35+O$4-1,'Projection Scale G2 - M'!$A$25:$B$150,2,FALSE))^Assumptions!$F$6*'Base Rate'!O35*IF(Assumptions!$F$8="No Adjustment",1,IF(Assumptions!$F$8="Married",'Marital Status'!BZ34,IF(Assumptions!$F$8="Single",'Marital Status'!DG34,"ERROR")))*IF(Assumptions!$F$10="No Adjustment",1,IF(Assumptions!$F$10="Preferred",'Pref-Std'!BZ34,IF(Assumptions!$F$10="Standard",'Pref-Std'!DG34,"ERROR")))*IF(Assumptions!$F$12="No Adjustment",1,VLOOKUP($A35+O$4-1,'Valuation Margin'!$A$5:$C$13,3))</f>
        <v>10.842978627141555</v>
      </c>
      <c r="P35" s="46">
        <f>(1-VLOOKUP($A35+P$4-1,'Projection Scale G2 - M'!$A$25:$B$150,2,FALSE))^Assumptions!$F$6*'Base Rate'!P35*IF(Assumptions!$F$8="No Adjustment",1,IF(Assumptions!$F$8="Married",'Marital Status'!CA34,IF(Assumptions!$F$8="Single",'Marital Status'!DH34,"ERROR")))*IF(Assumptions!$F$10="No Adjustment",1,IF(Assumptions!$F$10="Preferred",'Pref-Std'!CA34,IF(Assumptions!$F$10="Standard",'Pref-Std'!DH34,"ERROR")))*IF(Assumptions!$F$12="No Adjustment",1,VLOOKUP($A35+P$4-1,'Valuation Margin'!$A$5:$C$13,3))</f>
        <v>12.972590044501489</v>
      </c>
      <c r="Q35" s="45">
        <f>(1-VLOOKUP($A35+Q$4-1,'Projection Scale G2 - M'!$A$25:$B$150,2,FALSE))^Assumptions!$F$6*'Base Rate'!Q35*IF(Assumptions!$F$8="No Adjustment",1,IF(Assumptions!$F$8="Married",'Marital Status'!CB34,IF(Assumptions!$F$8="Single",'Marital Status'!DI34,"ERROR")))*IF(Assumptions!$F$10="No Adjustment",1,IF(Assumptions!$F$10="Preferred",'Pref-Std'!CB34,IF(Assumptions!$F$10="Standard",'Pref-Std'!DI34,"ERROR")))*IF(Assumptions!$F$12="No Adjustment",1,VLOOKUP($A35+Q$4-1,'Valuation Margin'!$A$5:$C$13,3))</f>
        <v>15.478200134434505</v>
      </c>
      <c r="R35" s="45">
        <f>(1-VLOOKUP($A35+R$4-1,'Projection Scale G2 - M'!$A$25:$B$150,2,FALSE))^Assumptions!$F$6*'Base Rate'!R35*IF(Assumptions!$F$8="No Adjustment",1,IF(Assumptions!$F$8="Married",'Marital Status'!CC34,IF(Assumptions!$F$8="Single",'Marital Status'!DJ34,"ERROR")))*IF(Assumptions!$F$10="No Adjustment",1,IF(Assumptions!$F$10="Preferred",'Pref-Std'!CC34,IF(Assumptions!$F$10="Standard",'Pref-Std'!DJ34,"ERROR")))*IF(Assumptions!$F$12="No Adjustment",1,VLOOKUP($A35+R$4-1,'Valuation Margin'!$A$5:$C$13,3))</f>
        <v>17.999360792531053</v>
      </c>
      <c r="S35" s="45">
        <f>(1-VLOOKUP($A35+S$4-1,'Projection Scale G2 - M'!$A$25:$B$150,2,FALSE))^Assumptions!$F$6*'Base Rate'!S35*IF(Assumptions!$F$8="No Adjustment",1,IF(Assumptions!$F$8="Married",'Marital Status'!CD34,IF(Assumptions!$F$8="Single",'Marital Status'!DK34,"ERROR")))*IF(Assumptions!$F$10="No Adjustment",1,IF(Assumptions!$F$10="Preferred",'Pref-Std'!CD34,IF(Assumptions!$F$10="Standard",'Pref-Std'!DK34,"ERROR")))*IF(Assumptions!$F$12="No Adjustment",1,VLOOKUP($A35+S$4-1,'Valuation Margin'!$A$5:$C$13,3))</f>
        <v>20.817438831115499</v>
      </c>
      <c r="T35" s="45">
        <f>(1-VLOOKUP($A35+T$4-1,'Projection Scale G2 - M'!$A$25:$B$150,2,FALSE))^Assumptions!$F$6*'Base Rate'!T35*IF(Assumptions!$F$8="No Adjustment",1,IF(Assumptions!$F$8="Married",'Marital Status'!CE34,IF(Assumptions!$F$8="Single",'Marital Status'!DL34,"ERROR")))*IF(Assumptions!$F$10="No Adjustment",1,IF(Assumptions!$F$10="Preferred",'Pref-Std'!CE34,IF(Assumptions!$F$10="Standard",'Pref-Std'!DL34,"ERROR")))*IF(Assumptions!$F$12="No Adjustment",1,VLOOKUP($A35+T$4-1,'Valuation Margin'!$A$5:$C$13,3))</f>
        <v>23.93812426646225</v>
      </c>
      <c r="U35" s="46">
        <f>(1-VLOOKUP($A35+U$4-1,'Projection Scale G2 - M'!$A$25:$B$150,2,FALSE))^Assumptions!$F$6*'Base Rate'!U35*IF(Assumptions!$F$8="No Adjustment",1,IF(Assumptions!$F$8="Married",'Marital Status'!CF34,IF(Assumptions!$F$8="Single",'Marital Status'!DM34,"ERROR")))*IF(Assumptions!$F$10="No Adjustment",1,IF(Assumptions!$F$10="Preferred",'Pref-Std'!CF34,IF(Assumptions!$F$10="Standard",'Pref-Std'!DM34,"ERROR")))*IF(Assumptions!$F$12="No Adjustment",1,VLOOKUP($A35+U$4-1,'Valuation Margin'!$A$5:$C$13,3))</f>
        <v>27.425605849883429</v>
      </c>
      <c r="V35" s="45">
        <f>(1-VLOOKUP($A35+V$4-1,'Projection Scale G2 - M'!$A$25:$B$150,2,FALSE))^Assumptions!$F$6*'Base Rate'!V35*IF(Assumptions!$F$8="No Adjustment",1,IF(Assumptions!$F$8="Married",'Marital Status'!CG34,IF(Assumptions!$F$8="Single",'Marital Status'!DN34,"ERROR")))*IF(Assumptions!$F$10="No Adjustment",1,IF(Assumptions!$F$10="Preferred",'Pref-Std'!CG34,IF(Assumptions!$F$10="Standard",'Pref-Std'!DN34,"ERROR")))*IF(Assumptions!$F$12="No Adjustment",1,VLOOKUP($A35+V$4-1,'Valuation Margin'!$A$5:$C$13,3))</f>
        <v>31.354963066246647</v>
      </c>
      <c r="W35" s="45">
        <f>(1-VLOOKUP($A35+W$4-1,'Projection Scale G2 - M'!$A$25:$B$150,2,FALSE))^Assumptions!$F$6*'Base Rate'!W35*IF(Assumptions!$F$8="No Adjustment",1,IF(Assumptions!$F$8="Married",'Marital Status'!CH34,IF(Assumptions!$F$8="Single",'Marital Status'!DO34,"ERROR")))*IF(Assumptions!$F$10="No Adjustment",1,IF(Assumptions!$F$10="Preferred",'Pref-Std'!CH34,IF(Assumptions!$F$10="Standard",'Pref-Std'!DO34,"ERROR")))*IF(Assumptions!$F$12="No Adjustment",1,VLOOKUP($A35+W$4-1,'Valuation Margin'!$A$5:$C$13,3))</f>
        <v>35.401150103624126</v>
      </c>
      <c r="X35" s="45">
        <f>(1-VLOOKUP($A35+X$4-1,'Projection Scale G2 - M'!$A$25:$B$150,2,FALSE))^Assumptions!$F$6*'Base Rate'!X35*IF(Assumptions!$F$8="No Adjustment",1,IF(Assumptions!$F$8="Married",'Marital Status'!CI34,IF(Assumptions!$F$8="Single",'Marital Status'!DP34,"ERROR")))*IF(Assumptions!$F$10="No Adjustment",1,IF(Assumptions!$F$10="Preferred",'Pref-Std'!CI34,IF(Assumptions!$F$10="Standard",'Pref-Std'!DP34,"ERROR")))*IF(Assumptions!$F$12="No Adjustment",1,VLOOKUP($A35+X$4-1,'Valuation Margin'!$A$5:$C$13,3))</f>
        <v>39.934368965614141</v>
      </c>
      <c r="Y35" s="45">
        <f>(1-VLOOKUP($A35+Y$4-1,'Projection Scale G2 - M'!$A$25:$B$150,2,FALSE))^Assumptions!$F$6*'Base Rate'!Y35*IF(Assumptions!$F$8="No Adjustment",1,IF(Assumptions!$F$8="Married",'Marital Status'!CJ34,IF(Assumptions!$F$8="Single",'Marital Status'!DQ34,"ERROR")))*IF(Assumptions!$F$10="No Adjustment",1,IF(Assumptions!$F$10="Preferred",'Pref-Std'!CJ34,IF(Assumptions!$F$10="Standard",'Pref-Std'!DQ34,"ERROR")))*IF(Assumptions!$F$12="No Adjustment",1,VLOOKUP($A35+Y$4-1,'Valuation Margin'!$A$5:$C$13,3))</f>
        <v>44.488579612776412</v>
      </c>
      <c r="Z35" s="46">
        <f>(1-VLOOKUP($A35+Z$4-1,'Projection Scale G2 - M'!$A$25:$B$150,2,FALSE))^Assumptions!$F$6*'Base Rate'!Z35*IF(Assumptions!$F$8="No Adjustment",1,IF(Assumptions!$F$8="Married",'Marital Status'!CK34,IF(Assumptions!$F$8="Single",'Marital Status'!DR34,"ERROR")))*IF(Assumptions!$F$10="No Adjustment",1,IF(Assumptions!$F$10="Preferred",'Pref-Std'!CK34,IF(Assumptions!$F$10="Standard",'Pref-Std'!DR34,"ERROR")))*IF(Assumptions!$F$12="No Adjustment",1,VLOOKUP($A35+Z$4-1,'Valuation Margin'!$A$5:$C$13,3))</f>
        <v>50.011854004376076</v>
      </c>
      <c r="AA35" s="45">
        <f>(1-VLOOKUP($A35+AA$4-1,'Projection Scale G2 - M'!$A$25:$B$150,2,FALSE))^Assumptions!$F$6*'Base Rate'!AA35*IF(Assumptions!$F$8="No Adjustment",1,IF(Assumptions!$F$8="Married",'Marital Status'!CL34,IF(Assumptions!$F$8="Single",'Marital Status'!DS34,"ERROR")))*IF(Assumptions!$F$10="No Adjustment",1,IF(Assumptions!$F$10="Preferred",'Pref-Std'!CL34,IF(Assumptions!$F$10="Standard",'Pref-Std'!DS34,"ERROR")))*IF(Assumptions!$F$12="No Adjustment",1,VLOOKUP($A35+AA$4-1,'Valuation Margin'!$A$5:$C$13,3))</f>
        <v>56.10945641774331</v>
      </c>
      <c r="AB35" s="45">
        <f>(1-VLOOKUP($A35+AB$4-1,'Projection Scale G2 - M'!$A$25:$B$150,2,FALSE))^Assumptions!$F$6*'Base Rate'!AB35*IF(Assumptions!$F$8="No Adjustment",1,IF(Assumptions!$F$8="Married",'Marital Status'!CM34,IF(Assumptions!$F$8="Single",'Marital Status'!DT34,"ERROR")))*IF(Assumptions!$F$10="No Adjustment",1,IF(Assumptions!$F$10="Preferred",'Pref-Std'!CM34,IF(Assumptions!$F$10="Standard",'Pref-Std'!DT34,"ERROR")))*IF(Assumptions!$F$12="No Adjustment",1,VLOOKUP($A35+AB$4-1,'Valuation Margin'!$A$5:$C$13,3))</f>
        <v>63.39263441627989</v>
      </c>
      <c r="AC35" s="45">
        <f>(1-VLOOKUP($A35+AC$4-1,'Projection Scale G2 - M'!$A$25:$B$150,2,FALSE))^Assumptions!$F$6*'Base Rate'!AC35*IF(Assumptions!$F$8="No Adjustment",1,IF(Assumptions!$F$8="Married",'Marital Status'!CN34,IF(Assumptions!$F$8="Single",'Marital Status'!DU34,"ERROR")))*IF(Assumptions!$F$10="No Adjustment",1,IF(Assumptions!$F$10="Preferred",'Pref-Std'!CN34,IF(Assumptions!$F$10="Standard",'Pref-Std'!DU34,"ERROR")))*IF(Assumptions!$F$12="No Adjustment",1,VLOOKUP($A35+AC$4-1,'Valuation Margin'!$A$5:$C$13,3))</f>
        <v>71.588606321500905</v>
      </c>
      <c r="AD35" s="45">
        <f>(1-VLOOKUP($A35+AD$4-1,'Projection Scale G2 - M'!$A$25:$B$150,2,FALSE))^Assumptions!$F$6*'Base Rate'!AD35*IF(Assumptions!$F$8="No Adjustment",1,IF(Assumptions!$F$8="Married",'Marital Status'!CO34,IF(Assumptions!$F$8="Single",'Marital Status'!DV34,"ERROR")))*IF(Assumptions!$F$10="No Adjustment",1,IF(Assumptions!$F$10="Preferred",'Pref-Std'!CO34,IF(Assumptions!$F$10="Standard",'Pref-Std'!DV34,"ERROR")))*IF(Assumptions!$F$12="No Adjustment",1,VLOOKUP($A35+AD$4-1,'Valuation Margin'!$A$5:$C$13,3))</f>
        <v>79.89959863289755</v>
      </c>
      <c r="AE35" s="46">
        <f>(1-VLOOKUP($A35+AE$4-1,'Projection Scale G2 - M'!$A$25:$B$150,2,FALSE))^Assumptions!$F$6*'Base Rate'!AE35*IF(Assumptions!$F$8="No Adjustment",1,IF(Assumptions!$F$8="Married",'Marital Status'!CP34,IF(Assumptions!$F$8="Single",'Marital Status'!DW34,"ERROR")))*IF(Assumptions!$F$10="No Adjustment",1,IF(Assumptions!$F$10="Preferred",'Pref-Std'!CP34,IF(Assumptions!$F$10="Standard",'Pref-Std'!DW34,"ERROR")))*IF(Assumptions!$F$12="No Adjustment",1,VLOOKUP($A35+AE$4-1,'Valuation Margin'!$A$5:$C$13,3))</f>
        <v>89.977373204412473</v>
      </c>
      <c r="AF35" s="46">
        <f>(1-VLOOKUP($AG35,'Projection Scale G2 - M'!$A$25:$B$150,2,FALSE))^Assumptions!$F$6*'Base Rate'!AF35*IF(Assumptions!$F$8="No Adjustment",1,IF(Assumptions!$F$8="Married",'Marital Status'!CQ34,IF(Assumptions!$F$8="Single",'Marital Status'!DX34,"ERROR")))*IF(Assumptions!$F$10="No Adjustment",1,IF(Assumptions!$F$10="Preferred",'Pref-Std'!CQ34,IF(Assumptions!$F$10="Standard",'Pref-Std'!DX34,"ERROR")))*IF(Assumptions!$F$12="No Adjustment",1,VLOOKUP($AG35,'Valuation Margin'!$A$5:$C$13,3))</f>
        <v>101.04369957802682</v>
      </c>
      <c r="AG35" s="6">
        <f t="shared" si="3"/>
        <v>90</v>
      </c>
      <c r="AI35" s="58">
        <v>8.8376999999999997E-2</v>
      </c>
      <c r="AJ35" s="59">
        <f t="shared" si="4"/>
        <v>1.1433257474006453</v>
      </c>
      <c r="AL35" s="6">
        <f t="shared" si="5"/>
        <v>60</v>
      </c>
      <c r="AM35" s="44">
        <f>(1-VLOOKUP($AL35+AM$4-1,'Projection Scale G2 - F'!$A$25:$B$150,2,FALSE))^Assumptions!$F$6*'Base Rate'!AL35*IF(Assumptions!$F$8="No Adjustment",1,IF(Assumptions!$F$8="Married",'Marital Status'!BM34,IF(Assumptions!$F$8="Single",'Marital Status'!CT34,"ERROR")))*IF(Assumptions!$F$10="No Adjustment",1,IF(Assumptions!$F$10="Preferred",'Pref-Std'!BM34,IF(Assumptions!$F$10="Standard",'Pref-Std'!CT34,"ERROR")))*IF(Assumptions!$F$12="No Adjustment",1,VLOOKUP($AL35+AM$4-1,'Valuation Margin'!$A$5:$D$13,4))</f>
        <v>0.54041263872280665</v>
      </c>
      <c r="AN35" s="45">
        <f>(1-VLOOKUP($AL35+AN$4-1,'Projection Scale G2 - F'!$A$25:$B$150,2,FALSE))^Assumptions!$F$6*'Base Rate'!AM35*IF(Assumptions!$F$8="No Adjustment",1,IF(Assumptions!$F$8="Married",'Marital Status'!BN34,IF(Assumptions!$F$8="Single",'Marital Status'!CU34,"ERROR")))*IF(Assumptions!$F$10="No Adjustment",1,IF(Assumptions!$F$10="Preferred",'Pref-Std'!BN34,IF(Assumptions!$F$10="Standard",'Pref-Std'!CU34,"ERROR")))*IF(Assumptions!$F$12="No Adjustment",1,VLOOKUP($AL35+AN$4-1,'Valuation Margin'!$A$5:$D$13,4))</f>
        <v>0.82081166725595034</v>
      </c>
      <c r="AO35" s="45">
        <f>(1-VLOOKUP($AL35+AO$4-1,'Projection Scale G2 - F'!$A$25:$B$150,2,FALSE))^Assumptions!$F$6*'Base Rate'!AN35*IF(Assumptions!$F$8="No Adjustment",1,IF(Assumptions!$F$8="Married",'Marital Status'!BO34,IF(Assumptions!$F$8="Single",'Marital Status'!CV34,"ERROR")))*IF(Assumptions!$F$10="No Adjustment",1,IF(Assumptions!$F$10="Preferred",'Pref-Std'!BO34,IF(Assumptions!$F$10="Standard",'Pref-Std'!CV34,"ERROR")))*IF(Assumptions!$F$12="No Adjustment",1,VLOOKUP($AL35+AO$4-1,'Valuation Margin'!$A$5:$D$13,4))</f>
        <v>1.0885469463463489</v>
      </c>
      <c r="AP35" s="45">
        <f>(1-VLOOKUP($AL35+AP$4-1,'Projection Scale G2 - F'!$A$25:$B$150,2,FALSE))^Assumptions!$F$6*'Base Rate'!AO35*IF(Assumptions!$F$8="No Adjustment",1,IF(Assumptions!$F$8="Married",'Marital Status'!BP34,IF(Assumptions!$F$8="Single",'Marital Status'!CW34,"ERROR")))*IF(Assumptions!$F$10="No Adjustment",1,IF(Assumptions!$F$10="Preferred",'Pref-Std'!BP34,IF(Assumptions!$F$10="Standard",'Pref-Std'!CW34,"ERROR")))*IF(Assumptions!$F$12="No Adjustment",1,VLOOKUP($AL35+AP$4-1,'Valuation Margin'!$A$5:$D$13,4))</f>
        <v>1.3725470442417198</v>
      </c>
      <c r="AQ35" s="46">
        <f>(1-VLOOKUP($AL35+AQ$4-1,'Projection Scale G2 - F'!$A$25:$B$150,2,FALSE))^Assumptions!$F$6*'Base Rate'!AP35*IF(Assumptions!$F$8="No Adjustment",1,IF(Assumptions!$F$8="Married",'Marital Status'!BQ34,IF(Assumptions!$F$8="Single",'Marital Status'!CX34,"ERROR")))*IF(Assumptions!$F$10="No Adjustment",1,IF(Assumptions!$F$10="Preferred",'Pref-Std'!BQ34,IF(Assumptions!$F$10="Standard",'Pref-Std'!CX34,"ERROR")))*IF(Assumptions!$F$12="No Adjustment",1,VLOOKUP($AL35+AQ$4-1,'Valuation Margin'!$A$5:$D$13,4))</f>
        <v>1.6794800560474104</v>
      </c>
      <c r="AR35" s="45">
        <f>(1-VLOOKUP($AL35+AR$4-1,'Projection Scale G2 - F'!$A$25:$B$150,2,FALSE))^Assumptions!$F$6*'Base Rate'!AQ35*IF(Assumptions!$F$8="No Adjustment",1,IF(Assumptions!$F$8="Married",'Marital Status'!BR34,IF(Assumptions!$F$8="Single",'Marital Status'!CY34,"ERROR")))*IF(Assumptions!$F$10="No Adjustment",1,IF(Assumptions!$F$10="Preferred",'Pref-Std'!BR34,IF(Assumptions!$F$10="Standard",'Pref-Std'!CY34,"ERROR")))*IF(Assumptions!$F$12="No Adjustment",1,VLOOKUP($AL35+AR$4-1,'Valuation Margin'!$A$5:$D$13,4))</f>
        <v>2.0224612472441379</v>
      </c>
      <c r="AS35" s="45">
        <f>(1-VLOOKUP($AL35+AS$4-1,'Projection Scale G2 - F'!$A$25:$B$150,2,FALSE))^Assumptions!$F$6*'Base Rate'!AR35*IF(Assumptions!$F$8="No Adjustment",1,IF(Assumptions!$F$8="Married",'Marital Status'!BS34,IF(Assumptions!$F$8="Single",'Marital Status'!CZ34,"ERROR")))*IF(Assumptions!$F$10="No Adjustment",1,IF(Assumptions!$F$10="Preferred",'Pref-Std'!BS34,IF(Assumptions!$F$10="Standard",'Pref-Std'!CZ34,"ERROR")))*IF(Assumptions!$F$12="No Adjustment",1,VLOOKUP($AL35+AS$4-1,'Valuation Margin'!$A$5:$D$13,4))</f>
        <v>2.3984076688568345</v>
      </c>
      <c r="AT35" s="45">
        <f>(1-VLOOKUP($AL35+AT$4-1,'Projection Scale G2 - F'!$A$25:$B$150,2,FALSE))^Assumptions!$F$6*'Base Rate'!AS35*IF(Assumptions!$F$8="No Adjustment",1,IF(Assumptions!$F$8="Married",'Marital Status'!BT34,IF(Assumptions!$F$8="Single",'Marital Status'!DA34,"ERROR")))*IF(Assumptions!$F$10="No Adjustment",1,IF(Assumptions!$F$10="Preferred",'Pref-Std'!BT34,IF(Assumptions!$F$10="Standard",'Pref-Std'!DA34,"ERROR")))*IF(Assumptions!$F$12="No Adjustment",1,VLOOKUP($AL35+AT$4-1,'Valuation Margin'!$A$5:$D$13,4))</f>
        <v>2.8189742887051108</v>
      </c>
      <c r="AU35" s="45">
        <f>(1-VLOOKUP($AL35+AU$4-1,'Projection Scale G2 - F'!$A$25:$B$150,2,FALSE))^Assumptions!$F$6*'Base Rate'!AT35*IF(Assumptions!$F$8="No Adjustment",1,IF(Assumptions!$F$8="Married",'Marital Status'!BU34,IF(Assumptions!$F$8="Single",'Marital Status'!DB34,"ERROR")))*IF(Assumptions!$F$10="No Adjustment",1,IF(Assumptions!$F$10="Preferred",'Pref-Std'!BU34,IF(Assumptions!$F$10="Standard",'Pref-Std'!DB34,"ERROR")))*IF(Assumptions!$F$12="No Adjustment",1,VLOOKUP($AL35+AU$4-1,'Valuation Margin'!$A$5:$D$13,4))</f>
        <v>3.2784029022049275</v>
      </c>
      <c r="AV35" s="46">
        <f>(1-VLOOKUP($AL35+AV$4-1,'Projection Scale G2 - F'!$A$25:$B$150,2,FALSE))^Assumptions!$F$6*'Base Rate'!AU35*IF(Assumptions!$F$8="No Adjustment",1,IF(Assumptions!$F$8="Married",'Marital Status'!BV34,IF(Assumptions!$F$8="Single",'Marital Status'!DC34,"ERROR")))*IF(Assumptions!$F$10="No Adjustment",1,IF(Assumptions!$F$10="Preferred",'Pref-Std'!BV34,IF(Assumptions!$F$10="Standard",'Pref-Std'!DC34,"ERROR")))*IF(Assumptions!$F$12="No Adjustment",1,VLOOKUP($AL35+AV$4-1,'Valuation Margin'!$A$5:$D$13,4))</f>
        <v>3.7884831874032514</v>
      </c>
      <c r="AW35" s="45">
        <f>(1-VLOOKUP($AL35+AW$4-1,'Projection Scale G2 - F'!$A$25:$B$150,2,FALSE))^Assumptions!$F$6*'Base Rate'!AV35*IF(Assumptions!$F$8="No Adjustment",1,IF(Assumptions!$F$8="Married",'Marital Status'!BW34,IF(Assumptions!$F$8="Single",'Marital Status'!DD34,"ERROR")))*IF(Assumptions!$F$10="No Adjustment",1,IF(Assumptions!$F$10="Preferred",'Pref-Std'!BW34,IF(Assumptions!$F$10="Standard",'Pref-Std'!DD34,"ERROR")))*IF(Assumptions!$F$12="No Adjustment",1,VLOOKUP($AL35+AW$4-1,'Valuation Margin'!$A$5:$D$13,4))</f>
        <v>4.3729834079780137</v>
      </c>
      <c r="AX35" s="45">
        <f>(1-VLOOKUP($AL35+AX$4-1,'Projection Scale G2 - F'!$A$25:$B$150,2,FALSE))^Assumptions!$F$6*'Base Rate'!AW35*IF(Assumptions!$F$8="No Adjustment",1,IF(Assumptions!$F$8="Married",'Marital Status'!BX34,IF(Assumptions!$F$8="Single",'Marital Status'!DE34,"ERROR")))*IF(Assumptions!$F$10="No Adjustment",1,IF(Assumptions!$F$10="Preferred",'Pref-Std'!BX34,IF(Assumptions!$F$10="Standard",'Pref-Std'!DE34,"ERROR")))*IF(Assumptions!$F$12="No Adjustment",1,VLOOKUP($AL35+AX$4-1,'Valuation Margin'!$A$5:$D$13,4))</f>
        <v>5.1889710211588209</v>
      </c>
      <c r="AY35" s="45">
        <f>(1-VLOOKUP($AL35+AY$4-1,'Projection Scale G2 - F'!$A$25:$B$150,2,FALSE))^Assumptions!$F$6*'Base Rate'!AX35*IF(Assumptions!$F$8="No Adjustment",1,IF(Assumptions!$F$8="Married",'Marital Status'!BY34,IF(Assumptions!$F$8="Single",'Marital Status'!DF34,"ERROR")))*IF(Assumptions!$F$10="No Adjustment",1,IF(Assumptions!$F$10="Preferred",'Pref-Std'!BY34,IF(Assumptions!$F$10="Standard",'Pref-Std'!DF34,"ERROR")))*IF(Assumptions!$F$12="No Adjustment",1,VLOOKUP($AL35+AY$4-1,'Valuation Margin'!$A$5:$D$13,4))</f>
        <v>6.145559939171565</v>
      </c>
      <c r="AZ35" s="45">
        <f>(1-VLOOKUP($AL35+AZ$4-1,'Projection Scale G2 - F'!$A$25:$B$150,2,FALSE))^Assumptions!$F$6*'Base Rate'!AY35*IF(Assumptions!$F$8="No Adjustment",1,IF(Assumptions!$F$8="Married",'Marital Status'!BZ34,IF(Assumptions!$F$8="Single",'Marital Status'!DG34,"ERROR")))*IF(Assumptions!$F$10="No Adjustment",1,IF(Assumptions!$F$10="Preferred",'Pref-Std'!BZ34,IF(Assumptions!$F$10="Standard",'Pref-Std'!DG34,"ERROR")))*IF(Assumptions!$F$12="No Adjustment",1,VLOOKUP($AL35+AZ$4-1,'Valuation Margin'!$A$5:$D$13,4))</f>
        <v>7.2635491085658588</v>
      </c>
      <c r="BA35" s="46">
        <f>(1-VLOOKUP($AL35+BA$4-1,'Projection Scale G2 - F'!$A$25:$B$150,2,FALSE))^Assumptions!$F$6*'Base Rate'!AZ35*IF(Assumptions!$F$8="No Adjustment",1,IF(Assumptions!$F$8="Married",'Marital Status'!CA34,IF(Assumptions!$F$8="Single",'Marital Status'!DH34,"ERROR")))*IF(Assumptions!$F$10="No Adjustment",1,IF(Assumptions!$F$10="Preferred",'Pref-Std'!CA34,IF(Assumptions!$F$10="Standard",'Pref-Std'!DH34,"ERROR")))*IF(Assumptions!$F$12="No Adjustment",1,VLOOKUP($AL35+BA$4-1,'Valuation Margin'!$A$5:$D$13,4))</f>
        <v>8.5855291450143003</v>
      </c>
      <c r="BB35" s="45">
        <f>(1-VLOOKUP($AL35+BB$4-1,'Projection Scale G2 - F'!$A$25:$B$150,2,FALSE))^Assumptions!$F$6*'Base Rate'!BA35*IF(Assumptions!$F$8="No Adjustment",1,IF(Assumptions!$F$8="Married",'Marital Status'!CB34,IF(Assumptions!$F$8="Single",'Marital Status'!DI34,"ERROR")))*IF(Assumptions!$F$10="No Adjustment",1,IF(Assumptions!$F$10="Preferred",'Pref-Std'!CB34,IF(Assumptions!$F$10="Standard",'Pref-Std'!DI34,"ERROR")))*IF(Assumptions!$F$12="No Adjustment",1,VLOOKUP($AL35+BB$4-1,'Valuation Margin'!$A$5:$D$13,4))</f>
        <v>10.139256100154865</v>
      </c>
      <c r="BC35" s="45">
        <f>(1-VLOOKUP($AL35+BC$4-1,'Projection Scale G2 - F'!$A$25:$B$150,2,FALSE))^Assumptions!$F$6*'Base Rate'!BB35*IF(Assumptions!$F$8="No Adjustment",1,IF(Assumptions!$F$8="Married",'Marital Status'!CC34,IF(Assumptions!$F$8="Single",'Marital Status'!DJ34,"ERROR")))*IF(Assumptions!$F$10="No Adjustment",1,IF(Assumptions!$F$10="Preferred",'Pref-Std'!CC34,IF(Assumptions!$F$10="Standard",'Pref-Std'!DJ34,"ERROR")))*IF(Assumptions!$F$12="No Adjustment",1,VLOOKUP($AL35+BC$4-1,'Valuation Margin'!$A$5:$D$13,4))</f>
        <v>11.703829609064481</v>
      </c>
      <c r="BD35" s="45">
        <f>(1-VLOOKUP($AL35+BD$4-1,'Projection Scale G2 - F'!$A$25:$B$150,2,FALSE))^Assumptions!$F$6*'Base Rate'!BC35*IF(Assumptions!$F$8="No Adjustment",1,IF(Assumptions!$F$8="Married",'Marital Status'!CD34,IF(Assumptions!$F$8="Single",'Marital Status'!DK34,"ERROR")))*IF(Assumptions!$F$10="No Adjustment",1,IF(Assumptions!$F$10="Preferred",'Pref-Std'!CD34,IF(Assumptions!$F$10="Standard",'Pref-Std'!DK34,"ERROR")))*IF(Assumptions!$F$12="No Adjustment",1,VLOOKUP($AL35+BD$4-1,'Valuation Margin'!$A$5:$D$13,4))</f>
        <v>13.485872289024503</v>
      </c>
      <c r="BE35" s="45">
        <f>(1-VLOOKUP($AL35+BE$4-1,'Projection Scale G2 - F'!$A$25:$B$150,2,FALSE))^Assumptions!$F$6*'Base Rate'!BD35*IF(Assumptions!$F$8="No Adjustment",1,IF(Assumptions!$F$8="Married",'Marital Status'!CE34,IF(Assumptions!$F$8="Single",'Marital Status'!DL34,"ERROR")))*IF(Assumptions!$F$10="No Adjustment",1,IF(Assumptions!$F$10="Preferred",'Pref-Std'!CE34,IF(Assumptions!$F$10="Standard",'Pref-Std'!DL34,"ERROR")))*IF(Assumptions!$F$12="No Adjustment",1,VLOOKUP($AL35+BE$4-1,'Valuation Margin'!$A$5:$D$13,4))</f>
        <v>15.498978451370732</v>
      </c>
      <c r="BF35" s="46">
        <f>(1-VLOOKUP($AL35+BF$4-1,'Projection Scale G2 - F'!$A$25:$B$150,2,FALSE))^Assumptions!$F$6*'Base Rate'!BE35*IF(Assumptions!$F$8="No Adjustment",1,IF(Assumptions!$F$8="Married",'Marital Status'!CF34,IF(Assumptions!$F$8="Single",'Marital Status'!DM34,"ERROR")))*IF(Assumptions!$F$10="No Adjustment",1,IF(Assumptions!$F$10="Preferred",'Pref-Std'!CF34,IF(Assumptions!$F$10="Standard",'Pref-Std'!DM34,"ERROR")))*IF(Assumptions!$F$12="No Adjustment",1,VLOOKUP($AL35+BF$4-1,'Valuation Margin'!$A$5:$D$13,4))</f>
        <v>17.802759307167968</v>
      </c>
      <c r="BG35" s="45">
        <f>(1-VLOOKUP($AL35+BG$4-1,'Projection Scale G2 - F'!$A$25:$B$150,2,FALSE))^Assumptions!$F$6*'Base Rate'!BF35*IF(Assumptions!$F$8="No Adjustment",1,IF(Assumptions!$F$8="Married",'Marital Status'!CG34,IF(Assumptions!$F$8="Single",'Marital Status'!DN34,"ERROR")))*IF(Assumptions!$F$10="No Adjustment",1,IF(Assumptions!$F$10="Preferred",'Pref-Std'!CG34,IF(Assumptions!$F$10="Standard",'Pref-Std'!DN34,"ERROR")))*IF(Assumptions!$F$12="No Adjustment",1,VLOOKUP($AL35+BG$4-1,'Valuation Margin'!$A$5:$D$13,4))</f>
        <v>20.41928670028328</v>
      </c>
      <c r="BH35" s="45">
        <f>(1-VLOOKUP($AL35+BH$4-1,'Projection Scale G2 - F'!$A$25:$B$150,2,FALSE))^Assumptions!$F$6*'Base Rate'!BG35*IF(Assumptions!$F$8="No Adjustment",1,IF(Assumptions!$F$8="Married",'Marital Status'!CH34,IF(Assumptions!$F$8="Single",'Marital Status'!DO34,"ERROR")))*IF(Assumptions!$F$10="No Adjustment",1,IF(Assumptions!$F$10="Preferred",'Pref-Std'!CH34,IF(Assumptions!$F$10="Standard",'Pref-Std'!DO34,"ERROR")))*IF(Assumptions!$F$12="No Adjustment",1,VLOOKUP($AL35+BH$4-1,'Valuation Margin'!$A$5:$D$13,4))</f>
        <v>23.11093863378083</v>
      </c>
      <c r="BI35" s="45">
        <f>(1-VLOOKUP($AL35+BI$4-1,'Projection Scale G2 - F'!$A$25:$B$150,2,FALSE))^Assumptions!$F$6*'Base Rate'!BH35*IF(Assumptions!$F$8="No Adjustment",1,IF(Assumptions!$F$8="Married",'Marital Status'!CI34,IF(Assumptions!$F$8="Single",'Marital Status'!DP34,"ERROR")))*IF(Assumptions!$F$10="No Adjustment",1,IF(Assumptions!$F$10="Preferred",'Pref-Std'!CI34,IF(Assumptions!$F$10="Standard",'Pref-Std'!DP34,"ERROR")))*IF(Assumptions!$F$12="No Adjustment",1,VLOOKUP($AL35+BI$4-1,'Valuation Margin'!$A$5:$D$13,4))</f>
        <v>25.768221493826776</v>
      </c>
      <c r="BJ35" s="45">
        <f>(1-VLOOKUP($AL35+BJ$4-1,'Projection Scale G2 - F'!$A$25:$B$150,2,FALSE))^Assumptions!$F$6*'Base Rate'!BI35*IF(Assumptions!$F$8="No Adjustment",1,IF(Assumptions!$F$8="Married",'Marital Status'!CJ34,IF(Assumptions!$F$8="Single",'Marital Status'!DQ34,"ERROR")))*IF(Assumptions!$F$10="No Adjustment",1,IF(Assumptions!$F$10="Preferred",'Pref-Std'!CJ34,IF(Assumptions!$F$10="Standard",'Pref-Std'!DQ34,"ERROR")))*IF(Assumptions!$F$12="No Adjustment",1,VLOOKUP($AL35+BJ$4-1,'Valuation Margin'!$A$5:$D$13,4))</f>
        <v>28.901246510991005</v>
      </c>
      <c r="BK35" s="46">
        <f>(1-VLOOKUP($AL35+BK$4-1,'Projection Scale G2 - F'!$A$25:$B$150,2,FALSE))^Assumptions!$F$6*'Base Rate'!BJ35*IF(Assumptions!$F$8="No Adjustment",1,IF(Assumptions!$F$8="Married",'Marital Status'!CK34,IF(Assumptions!$F$8="Single",'Marital Status'!DR34,"ERROR")))*IF(Assumptions!$F$10="No Adjustment",1,IF(Assumptions!$F$10="Preferred",'Pref-Std'!CK34,IF(Assumptions!$F$10="Standard",'Pref-Std'!DR34,"ERROR")))*IF(Assumptions!$F$12="No Adjustment",1,VLOOKUP($AL35+BK$4-1,'Valuation Margin'!$A$5:$D$13,4))</f>
        <v>32.374526064963611</v>
      </c>
      <c r="BL35" s="45">
        <f>(1-VLOOKUP($AL35+BL$4-1,'Projection Scale G2 - F'!$A$25:$B$150,2,FALSE))^Assumptions!$F$6*'Base Rate'!BK35*IF(Assumptions!$F$8="No Adjustment",1,IF(Assumptions!$F$8="Married",'Marital Status'!CL34,IF(Assumptions!$F$8="Single",'Marital Status'!DS34,"ERROR")))*IF(Assumptions!$F$10="No Adjustment",1,IF(Assumptions!$F$10="Preferred",'Pref-Std'!CL34,IF(Assumptions!$F$10="Standard",'Pref-Std'!DS34,"ERROR")))*IF(Assumptions!$F$12="No Adjustment",1,VLOOKUP($AL35+BL$4-1,'Valuation Margin'!$A$5:$D$13,4))</f>
        <v>35.930819481656549</v>
      </c>
      <c r="BM35" s="45">
        <f>(1-VLOOKUP($AL35+BM$4-1,'Projection Scale G2 - F'!$A$25:$B$150,2,FALSE))^Assumptions!$F$6*'Base Rate'!BL35*IF(Assumptions!$F$8="No Adjustment",1,IF(Assumptions!$F$8="Married",'Marital Status'!CM34,IF(Assumptions!$F$8="Single",'Marital Status'!DT34,"ERROR")))*IF(Assumptions!$F$10="No Adjustment",1,IF(Assumptions!$F$10="Preferred",'Pref-Std'!CM34,IF(Assumptions!$F$10="Standard",'Pref-Std'!DT34,"ERROR")))*IF(Assumptions!$F$12="No Adjustment",1,VLOOKUP($AL35+BM$4-1,'Valuation Margin'!$A$5:$D$13,4))</f>
        <v>40.870526896044673</v>
      </c>
      <c r="BN35" s="45">
        <f>(1-VLOOKUP($AL35+BN$4-1,'Projection Scale G2 - F'!$A$25:$B$150,2,FALSE))^Assumptions!$F$6*'Base Rate'!BM35*IF(Assumptions!$F$8="No Adjustment",1,IF(Assumptions!$F$8="Married",'Marital Status'!CN34,IF(Assumptions!$F$8="Single",'Marital Status'!DU34,"ERROR")))*IF(Assumptions!$F$10="No Adjustment",1,IF(Assumptions!$F$10="Preferred",'Pref-Std'!CN34,IF(Assumptions!$F$10="Standard",'Pref-Std'!DU34,"ERROR")))*IF(Assumptions!$F$12="No Adjustment",1,VLOOKUP($AL35+BN$4-1,'Valuation Margin'!$A$5:$D$13,4))</f>
        <v>46.714742795441701</v>
      </c>
      <c r="BO35" s="45">
        <f>(1-VLOOKUP($AL35+BO$4-1,'Projection Scale G2 - F'!$A$25:$B$150,2,FALSE))^Assumptions!$F$6*'Base Rate'!BN35*IF(Assumptions!$F$8="No Adjustment",1,IF(Assumptions!$F$8="Married",'Marital Status'!CO34,IF(Assumptions!$F$8="Single",'Marital Status'!DV34,"ERROR")))*IF(Assumptions!$F$10="No Adjustment",1,IF(Assumptions!$F$10="Preferred",'Pref-Std'!CO34,IF(Assumptions!$F$10="Standard",'Pref-Std'!DV34,"ERROR")))*IF(Assumptions!$F$12="No Adjustment",1,VLOOKUP($AL35+BO$4-1,'Valuation Margin'!$A$5:$D$13,4))</f>
        <v>53.591732161385643</v>
      </c>
      <c r="BP35" s="46">
        <f>(1-VLOOKUP($AL35+BP$4-1,'Projection Scale G2 - F'!$A$25:$B$150,2,FALSE))^Assumptions!$F$6*'Base Rate'!BO35*IF(Assumptions!$F$8="No Adjustment",1,IF(Assumptions!$F$8="Married",'Marital Status'!CP34,IF(Assumptions!$F$8="Single",'Marital Status'!DW34,"ERROR")))*IF(Assumptions!$F$10="No Adjustment",1,IF(Assumptions!$F$10="Preferred",'Pref-Std'!CP34,IF(Assumptions!$F$10="Standard",'Pref-Std'!DW34,"ERROR")))*IF(Assumptions!$F$12="No Adjustment",1,VLOOKUP($AL35+BP$4-1,'Valuation Margin'!$A$5:$D$13,4))</f>
        <v>60.806164005278063</v>
      </c>
      <c r="BQ35" s="46">
        <f>(1-VLOOKUP($BR35,'Projection Scale G2 - F'!$A$25:$B$150,2,FALSE))^Assumptions!$F$6*'Base Rate'!BP35*IF(Assumptions!$F$8="No Adjustment",1,IF(Assumptions!$F$8="Married",'Marital Status'!CQ34,IF(Assumptions!$F$8="Single",'Marital Status'!DX34,"ERROR")))*IF(Assumptions!$F$10="No Adjustment",1,IF(Assumptions!$F$10="Preferred",'Pref-Std'!CQ34,IF(Assumptions!$F$10="Standard",'Pref-Std'!DX34,"ERROR")))*IF(Assumptions!$F$12="No Adjustment",1,VLOOKUP($BR35,'Valuation Margin'!$A$5:$D$13,4))</f>
        <v>69.679217287343192</v>
      </c>
      <c r="BR35" s="6">
        <f t="shared" si="6"/>
        <v>90</v>
      </c>
      <c r="BT35" s="58">
        <v>0.10999299999999999</v>
      </c>
      <c r="BU35" s="59">
        <f t="shared" si="7"/>
        <v>0.63348774274129438</v>
      </c>
      <c r="BV35" s="59">
        <f t="shared" si="8"/>
        <v>0.760947243906132</v>
      </c>
      <c r="BW35" s="57">
        <f t="shared" si="9"/>
        <v>0.24999999999999989</v>
      </c>
    </row>
    <row r="36" spans="1:75" x14ac:dyDescent="0.3">
      <c r="A36" s="6">
        <f t="shared" si="2"/>
        <v>61</v>
      </c>
      <c r="B36" s="44">
        <f>(1-VLOOKUP($A36+B$4-1,'Projection Scale G2 - M'!$A$25:$B$150,2,FALSE))^Assumptions!$F$6*'Base Rate'!B36*IF(Assumptions!$F$8="No Adjustment",1,IF(Assumptions!$F$8="Married",'Marital Status'!BM35,IF(Assumptions!$F$8="Single",'Marital Status'!CT35,"ERROR")))*IF(Assumptions!$F$10="No Adjustment",1,IF(Assumptions!$F$10="Preferred",'Pref-Std'!BM35,IF(Assumptions!$F$10="Standard",'Pref-Std'!CT35,"ERROR")))*IF(Assumptions!$F$12="No Adjustment",1,VLOOKUP($A36+B$4-1,'Valuation Margin'!$A$5:$C$13,3))</f>
        <v>0.80525270267231996</v>
      </c>
      <c r="C36" s="45">
        <f>(1-VLOOKUP($A36+C$4-1,'Projection Scale G2 - M'!$A$25:$B$150,2,FALSE))^Assumptions!$F$6*'Base Rate'!C36*IF(Assumptions!$F$8="No Adjustment",1,IF(Assumptions!$F$8="Married",'Marital Status'!BN35,IF(Assumptions!$F$8="Single",'Marital Status'!CU35,"ERROR")))*IF(Assumptions!$F$10="No Adjustment",1,IF(Assumptions!$F$10="Preferred",'Pref-Std'!BN35,IF(Assumptions!$F$10="Standard",'Pref-Std'!CU35,"ERROR")))*IF(Assumptions!$F$12="No Adjustment",1,VLOOKUP($A36+C$4-1,'Valuation Margin'!$A$5:$C$13,3))</f>
        <v>1.2408506809944053</v>
      </c>
      <c r="D36" s="45">
        <f>(1-VLOOKUP($A36+D$4-1,'Projection Scale G2 - M'!$A$25:$B$150,2,FALSE))^Assumptions!$F$6*'Base Rate'!D36*IF(Assumptions!$F$8="No Adjustment",1,IF(Assumptions!$F$8="Married",'Marital Status'!BO35,IF(Assumptions!$F$8="Single",'Marital Status'!CV35,"ERROR")))*IF(Assumptions!$F$10="No Adjustment",1,IF(Assumptions!$F$10="Preferred",'Pref-Std'!BO35,IF(Assumptions!$F$10="Standard",'Pref-Std'!CV35,"ERROR")))*IF(Assumptions!$F$12="No Adjustment",1,VLOOKUP($A36+D$4-1,'Valuation Margin'!$A$5:$C$13,3))</f>
        <v>1.6526538031244795</v>
      </c>
      <c r="E36" s="45">
        <f>(1-VLOOKUP($A36+E$4-1,'Projection Scale G2 - M'!$A$25:$B$150,2,FALSE))^Assumptions!$F$6*'Base Rate'!E36*IF(Assumptions!$F$8="No Adjustment",1,IF(Assumptions!$F$8="Married",'Marital Status'!BP35,IF(Assumptions!$F$8="Single",'Marital Status'!CW35,"ERROR")))*IF(Assumptions!$F$10="No Adjustment",1,IF(Assumptions!$F$10="Preferred",'Pref-Std'!BP35,IF(Assumptions!$F$10="Standard",'Pref-Std'!CW35,"ERROR")))*IF(Assumptions!$F$12="No Adjustment",1,VLOOKUP($A36+E$4-1,'Valuation Margin'!$A$5:$C$13,3))</f>
        <v>2.0739132277559627</v>
      </c>
      <c r="F36" s="46">
        <f>(1-VLOOKUP($A36+F$4-1,'Projection Scale G2 - M'!$A$25:$B$150,2,FALSE))^Assumptions!$F$6*'Base Rate'!F36*IF(Assumptions!$F$8="No Adjustment",1,IF(Assumptions!$F$8="Married",'Marital Status'!BQ35,IF(Assumptions!$F$8="Single",'Marital Status'!CX35,"ERROR")))*IF(Assumptions!$F$10="No Adjustment",1,IF(Assumptions!$F$10="Preferred",'Pref-Std'!BQ35,IF(Assumptions!$F$10="Standard",'Pref-Std'!CX35,"ERROR")))*IF(Assumptions!$F$12="No Adjustment",1,VLOOKUP($A36+F$4-1,'Valuation Margin'!$A$5:$C$13,3))</f>
        <v>2.5341935062949439</v>
      </c>
      <c r="G36" s="45">
        <f>(1-VLOOKUP($A36+G$4-1,'Projection Scale G2 - M'!$A$25:$B$150,2,FALSE))^Assumptions!$F$6*'Base Rate'!G36*IF(Assumptions!$F$8="No Adjustment",1,IF(Assumptions!$F$8="Married",'Marital Status'!BR35,IF(Assumptions!$F$8="Single",'Marital Status'!CY35,"ERROR")))*IF(Assumptions!$F$10="No Adjustment",1,IF(Assumptions!$F$10="Preferred",'Pref-Std'!BR35,IF(Assumptions!$F$10="Standard",'Pref-Std'!CY35,"ERROR")))*IF(Assumptions!$F$12="No Adjustment",1,VLOOKUP($A36+G$4-1,'Valuation Margin'!$A$5:$C$13,3))</f>
        <v>3.0490449667792543</v>
      </c>
      <c r="H36" s="45">
        <f>(1-VLOOKUP($A36+H$4-1,'Projection Scale G2 - M'!$A$25:$B$150,2,FALSE))^Assumptions!$F$6*'Base Rate'!H36*IF(Assumptions!$F$8="No Adjustment",1,IF(Assumptions!$F$8="Married",'Marital Status'!BS35,IF(Assumptions!$F$8="Single",'Marital Status'!CZ35,"ERROR")))*IF(Assumptions!$F$10="No Adjustment",1,IF(Assumptions!$F$10="Preferred",'Pref-Std'!BS35,IF(Assumptions!$F$10="Standard",'Pref-Std'!CZ35,"ERROR")))*IF(Assumptions!$F$12="No Adjustment",1,VLOOKUP($A36+H$4-1,'Valuation Margin'!$A$5:$C$13,3))</f>
        <v>3.636031918050199</v>
      </c>
      <c r="I36" s="45">
        <f>(1-VLOOKUP($A36+I$4-1,'Projection Scale G2 - M'!$A$25:$B$150,2,FALSE))^Assumptions!$F$6*'Base Rate'!I36*IF(Assumptions!$F$8="No Adjustment",1,IF(Assumptions!$F$8="Married",'Marital Status'!BT35,IF(Assumptions!$F$8="Single",'Marital Status'!DA35,"ERROR")))*IF(Assumptions!$F$10="No Adjustment",1,IF(Assumptions!$F$10="Preferred",'Pref-Std'!BT35,IF(Assumptions!$F$10="Standard",'Pref-Std'!DA35,"ERROR")))*IF(Assumptions!$F$12="No Adjustment",1,VLOOKUP($A36+I$4-1,'Valuation Margin'!$A$5:$C$13,3))</f>
        <v>4.3173493618205896</v>
      </c>
      <c r="J36" s="45">
        <f>(1-VLOOKUP($A36+J$4-1,'Projection Scale G2 - M'!$A$25:$B$150,2,FALSE))^Assumptions!$F$6*'Base Rate'!J36*IF(Assumptions!$F$8="No Adjustment",1,IF(Assumptions!$F$8="Married",'Marital Status'!BU35,IF(Assumptions!$F$8="Single",'Marital Status'!DB35,"ERROR")))*IF(Assumptions!$F$10="No Adjustment",1,IF(Assumptions!$F$10="Preferred",'Pref-Std'!BU35,IF(Assumptions!$F$10="Standard",'Pref-Std'!DB35,"ERROR")))*IF(Assumptions!$F$12="No Adjustment",1,VLOOKUP($A36+J$4-1,'Valuation Margin'!$A$5:$C$13,3))</f>
        <v>5.1124376621162959</v>
      </c>
      <c r="K36" s="46">
        <f>(1-VLOOKUP($A36+K$4-1,'Projection Scale G2 - M'!$A$25:$B$150,2,FALSE))^Assumptions!$F$6*'Base Rate'!K36*IF(Assumptions!$F$8="No Adjustment",1,IF(Assumptions!$F$8="Married",'Marital Status'!BV35,IF(Assumptions!$F$8="Single",'Marital Status'!DC35,"ERROR")))*IF(Assumptions!$F$10="No Adjustment",1,IF(Assumptions!$F$10="Preferred",'Pref-Std'!BV35,IF(Assumptions!$F$10="Standard",'Pref-Std'!DC35,"ERROR")))*IF(Assumptions!$F$12="No Adjustment",1,VLOOKUP($A36+K$4-1,'Valuation Margin'!$A$5:$C$13,3))</f>
        <v>6.0319987583399515</v>
      </c>
      <c r="L36" s="45">
        <f>(1-VLOOKUP($A36+L$4-1,'Projection Scale G2 - M'!$A$25:$B$150,2,FALSE))^Assumptions!$F$6*'Base Rate'!L36*IF(Assumptions!$F$8="No Adjustment",1,IF(Assumptions!$F$8="Married",'Marital Status'!BW35,IF(Assumptions!$F$8="Single",'Marital Status'!DD35,"ERROR")))*IF(Assumptions!$F$10="No Adjustment",1,IF(Assumptions!$F$10="Preferred",'Pref-Std'!BW35,IF(Assumptions!$F$10="Standard",'Pref-Std'!DD35,"ERROR")))*IF(Assumptions!$F$12="No Adjustment",1,VLOOKUP($A36+L$4-1,'Valuation Margin'!$A$5:$C$13,3))</f>
        <v>7.3068788311025346</v>
      </c>
      <c r="M36" s="45">
        <f>(1-VLOOKUP($A36+M$4-1,'Projection Scale G2 - M'!$A$25:$B$150,2,FALSE))^Assumptions!$F$6*'Base Rate'!M36*IF(Assumptions!$F$8="No Adjustment",1,IF(Assumptions!$F$8="Married",'Marital Status'!BX35,IF(Assumptions!$F$8="Single",'Marital Status'!DE35,"ERROR")))*IF(Assumptions!$F$10="No Adjustment",1,IF(Assumptions!$F$10="Preferred",'Pref-Std'!BX35,IF(Assumptions!$F$10="Standard",'Pref-Std'!DE35,"ERROR")))*IF(Assumptions!$F$12="No Adjustment",1,VLOOKUP($A36+M$4-1,'Valuation Margin'!$A$5:$C$13,3))</f>
        <v>8.8242603193628621</v>
      </c>
      <c r="N36" s="45">
        <f>(1-VLOOKUP($A36+N$4-1,'Projection Scale G2 - M'!$A$25:$B$150,2,FALSE))^Assumptions!$F$6*'Base Rate'!N36*IF(Assumptions!$F$8="No Adjustment",1,IF(Assumptions!$F$8="Married",'Marital Status'!BY35,IF(Assumptions!$F$8="Single",'Marital Status'!DF35,"ERROR")))*IF(Assumptions!$F$10="No Adjustment",1,IF(Assumptions!$F$10="Preferred",'Pref-Std'!BY35,IF(Assumptions!$F$10="Standard",'Pref-Std'!DF35,"ERROR")))*IF(Assumptions!$F$12="No Adjustment",1,VLOOKUP($A36+N$4-1,'Valuation Margin'!$A$5:$C$13,3))</f>
        <v>10.617339431534853</v>
      </c>
      <c r="O36" s="45">
        <f>(1-VLOOKUP($A36+O$4-1,'Projection Scale G2 - M'!$A$25:$B$150,2,FALSE))^Assumptions!$F$6*'Base Rate'!O36*IF(Assumptions!$F$8="No Adjustment",1,IF(Assumptions!$F$8="Married",'Marital Status'!BZ35,IF(Assumptions!$F$8="Single",'Marital Status'!DG35,"ERROR")))*IF(Assumptions!$F$10="No Adjustment",1,IF(Assumptions!$F$10="Preferred",'Pref-Std'!BZ35,IF(Assumptions!$F$10="Standard",'Pref-Std'!DG35,"ERROR")))*IF(Assumptions!$F$12="No Adjustment",1,VLOOKUP($A36+O$4-1,'Valuation Margin'!$A$5:$C$13,3))</f>
        <v>12.740248109758063</v>
      </c>
      <c r="P36" s="46">
        <f>(1-VLOOKUP($A36+P$4-1,'Projection Scale G2 - M'!$A$25:$B$150,2,FALSE))^Assumptions!$F$6*'Base Rate'!P36*IF(Assumptions!$F$8="No Adjustment",1,IF(Assumptions!$F$8="Married",'Marital Status'!CA35,IF(Assumptions!$F$8="Single",'Marital Status'!DH35,"ERROR")))*IF(Assumptions!$F$10="No Adjustment",1,IF(Assumptions!$F$10="Preferred",'Pref-Std'!CA35,IF(Assumptions!$F$10="Standard",'Pref-Std'!DH35,"ERROR")))*IF(Assumptions!$F$12="No Adjustment",1,VLOOKUP($A36+P$4-1,'Valuation Margin'!$A$5:$C$13,3))</f>
        <v>15.240566873153437</v>
      </c>
      <c r="Q36" s="45">
        <f>(1-VLOOKUP($A36+Q$4-1,'Projection Scale G2 - M'!$A$25:$B$150,2,FALSE))^Assumptions!$F$6*'Base Rate'!Q36*IF(Assumptions!$F$8="No Adjustment",1,IF(Assumptions!$F$8="Married",'Marital Status'!CB35,IF(Assumptions!$F$8="Single",'Marital Status'!DI35,"ERROR")))*IF(Assumptions!$F$10="No Adjustment",1,IF(Assumptions!$F$10="Preferred",'Pref-Std'!CB35,IF(Assumptions!$F$10="Standard",'Pref-Std'!DI35,"ERROR")))*IF(Assumptions!$F$12="No Adjustment",1,VLOOKUP($A36+Q$4-1,'Valuation Margin'!$A$5:$C$13,3))</f>
        <v>17.76397134904024</v>
      </c>
      <c r="R36" s="45">
        <f>(1-VLOOKUP($A36+R$4-1,'Projection Scale G2 - M'!$A$25:$B$150,2,FALSE))^Assumptions!$F$6*'Base Rate'!R36*IF(Assumptions!$F$8="No Adjustment",1,IF(Assumptions!$F$8="Married",'Marital Status'!CC35,IF(Assumptions!$F$8="Single",'Marital Status'!DJ35,"ERROR")))*IF(Assumptions!$F$10="No Adjustment",1,IF(Assumptions!$F$10="Preferred",'Pref-Std'!CC35,IF(Assumptions!$F$10="Standard",'Pref-Std'!DJ35,"ERROR")))*IF(Assumptions!$F$12="No Adjustment",1,VLOOKUP($A36+R$4-1,'Valuation Margin'!$A$5:$C$13,3))</f>
        <v>20.587646516574573</v>
      </c>
      <c r="S36" s="45">
        <f>(1-VLOOKUP($A36+S$4-1,'Projection Scale G2 - M'!$A$25:$B$150,2,FALSE))^Assumptions!$F$6*'Base Rate'!S36*IF(Assumptions!$F$8="No Adjustment",1,IF(Assumptions!$F$8="Married",'Marital Status'!CD35,IF(Assumptions!$F$8="Single",'Marital Status'!DK35,"ERROR")))*IF(Assumptions!$F$10="No Adjustment",1,IF(Assumptions!$F$10="Preferred",'Pref-Std'!CD35,IF(Assumptions!$F$10="Standard",'Pref-Std'!DK35,"ERROR")))*IF(Assumptions!$F$12="No Adjustment",1,VLOOKUP($A36+S$4-1,'Valuation Margin'!$A$5:$C$13,3))</f>
        <v>23.717929235010818</v>
      </c>
      <c r="T36" s="45">
        <f>(1-VLOOKUP($A36+T$4-1,'Projection Scale G2 - M'!$A$25:$B$150,2,FALSE))^Assumptions!$F$6*'Base Rate'!T36*IF(Assumptions!$F$8="No Adjustment",1,IF(Assumptions!$F$8="Married",'Marital Status'!CE35,IF(Assumptions!$F$8="Single",'Marital Status'!DL35,"ERROR")))*IF(Assumptions!$F$10="No Adjustment",1,IF(Assumptions!$F$10="Preferred",'Pref-Std'!CE35,IF(Assumptions!$F$10="Standard",'Pref-Std'!DL35,"ERROR")))*IF(Assumptions!$F$12="No Adjustment",1,VLOOKUP($A36+T$4-1,'Valuation Margin'!$A$5:$C$13,3))</f>
        <v>27.219132656581657</v>
      </c>
      <c r="U36" s="46">
        <f>(1-VLOOKUP($A36+U$4-1,'Projection Scale G2 - M'!$A$25:$B$150,2,FALSE))^Assumptions!$F$6*'Base Rate'!U36*IF(Assumptions!$F$8="No Adjustment",1,IF(Assumptions!$F$8="Married",'Marital Status'!CF35,IF(Assumptions!$F$8="Single",'Marital Status'!DM35,"ERROR")))*IF(Assumptions!$F$10="No Adjustment",1,IF(Assumptions!$F$10="Preferred",'Pref-Std'!CF35,IF(Assumptions!$F$10="Standard",'Pref-Std'!DM35,"ERROR")))*IF(Assumptions!$F$12="No Adjustment",1,VLOOKUP($A36+U$4-1,'Valuation Margin'!$A$5:$C$13,3))</f>
        <v>31.166688950670636</v>
      </c>
      <c r="V36" s="45">
        <f>(1-VLOOKUP($A36+V$4-1,'Projection Scale G2 - M'!$A$25:$B$150,2,FALSE))^Assumptions!$F$6*'Base Rate'!V36*IF(Assumptions!$F$8="No Adjustment",1,IF(Assumptions!$F$8="Married",'Marital Status'!CG35,IF(Assumptions!$F$8="Single",'Marital Status'!DN35,"ERROR")))*IF(Assumptions!$F$10="No Adjustment",1,IF(Assumptions!$F$10="Preferred",'Pref-Std'!CG35,IF(Assumptions!$F$10="Standard",'Pref-Std'!DN35,"ERROR")))*IF(Assumptions!$F$12="No Adjustment",1,VLOOKUP($A36+V$4-1,'Valuation Margin'!$A$5:$C$13,3))</f>
        <v>35.238042929960905</v>
      </c>
      <c r="W36" s="45">
        <f>(1-VLOOKUP($A36+W$4-1,'Projection Scale G2 - M'!$A$25:$B$150,2,FALSE))^Assumptions!$F$6*'Base Rate'!W36*IF(Assumptions!$F$8="No Adjustment",1,IF(Assumptions!$F$8="Married",'Marital Status'!CH35,IF(Assumptions!$F$8="Single",'Marital Status'!DO35,"ERROR")))*IF(Assumptions!$F$10="No Adjustment",1,IF(Assumptions!$F$10="Preferred",'Pref-Std'!CH35,IF(Assumptions!$F$10="Standard",'Pref-Std'!DO35,"ERROR")))*IF(Assumptions!$F$12="No Adjustment",1,VLOOKUP($A36+W$4-1,'Valuation Margin'!$A$5:$C$13,3))</f>
        <v>39.801756672067583</v>
      </c>
      <c r="X36" s="45">
        <f>(1-VLOOKUP($A36+X$4-1,'Projection Scale G2 - M'!$A$25:$B$150,2,FALSE))^Assumptions!$F$6*'Base Rate'!X36*IF(Assumptions!$F$8="No Adjustment",1,IF(Assumptions!$F$8="Married",'Marital Status'!CI35,IF(Assumptions!$F$8="Single",'Marital Status'!DP35,"ERROR")))*IF(Assumptions!$F$10="No Adjustment",1,IF(Assumptions!$F$10="Preferred",'Pref-Std'!CI35,IF(Assumptions!$F$10="Standard",'Pref-Std'!DP35,"ERROR")))*IF(Assumptions!$F$12="No Adjustment",1,VLOOKUP($A36+X$4-1,'Valuation Margin'!$A$5:$C$13,3))</f>
        <v>44.393764119264155</v>
      </c>
      <c r="Y36" s="45">
        <f>(1-VLOOKUP($A36+Y$4-1,'Projection Scale G2 - M'!$A$25:$B$150,2,FALSE))^Assumptions!$F$6*'Base Rate'!Y36*IF(Assumptions!$F$8="No Adjustment",1,IF(Assumptions!$F$8="Married",'Marital Status'!CJ35,IF(Assumptions!$F$8="Single",'Marital Status'!DQ35,"ERROR")))*IF(Assumptions!$F$10="No Adjustment",1,IF(Assumptions!$F$10="Preferred",'Pref-Std'!CJ35,IF(Assumptions!$F$10="Standard",'Pref-Std'!DQ35,"ERROR")))*IF(Assumptions!$F$12="No Adjustment",1,VLOOKUP($A36+Y$4-1,'Valuation Margin'!$A$5:$C$13,3))</f>
        <v>49.96046626380064</v>
      </c>
      <c r="Z36" s="46">
        <f>(1-VLOOKUP($A36+Z$4-1,'Projection Scale G2 - M'!$A$25:$B$150,2,FALSE))^Assumptions!$F$6*'Base Rate'!Z36*IF(Assumptions!$F$8="No Adjustment",1,IF(Assumptions!$F$8="Married",'Marital Status'!CK35,IF(Assumptions!$F$8="Single",'Marital Status'!DR35,"ERROR")))*IF(Assumptions!$F$10="No Adjustment",1,IF(Assumptions!$F$10="Preferred",'Pref-Std'!CK35,IF(Assumptions!$F$10="Standard",'Pref-Std'!DR35,"ERROR")))*IF(Assumptions!$F$12="No Adjustment",1,VLOOKUP($A36+Z$4-1,'Valuation Margin'!$A$5:$C$13,3))</f>
        <v>56.10945641774331</v>
      </c>
      <c r="AA36" s="45">
        <f>(1-VLOOKUP($A36+AA$4-1,'Projection Scale G2 - M'!$A$25:$B$150,2,FALSE))^Assumptions!$F$6*'Base Rate'!AA36*IF(Assumptions!$F$8="No Adjustment",1,IF(Assumptions!$F$8="Married",'Marital Status'!CL35,IF(Assumptions!$F$8="Single",'Marital Status'!DS35,"ERROR")))*IF(Assumptions!$F$10="No Adjustment",1,IF(Assumptions!$F$10="Preferred",'Pref-Std'!CL35,IF(Assumptions!$F$10="Standard",'Pref-Std'!DS35,"ERROR")))*IF(Assumptions!$F$12="No Adjustment",1,VLOOKUP($A36+AA$4-1,'Valuation Margin'!$A$5:$C$13,3))</f>
        <v>63.39263441627989</v>
      </c>
      <c r="AB36" s="45">
        <f>(1-VLOOKUP($A36+AB$4-1,'Projection Scale G2 - M'!$A$25:$B$150,2,FALSE))^Assumptions!$F$6*'Base Rate'!AB36*IF(Assumptions!$F$8="No Adjustment",1,IF(Assumptions!$F$8="Married",'Marital Status'!CM35,IF(Assumptions!$F$8="Single",'Marital Status'!DT35,"ERROR")))*IF(Assumptions!$F$10="No Adjustment",1,IF(Assumptions!$F$10="Preferred",'Pref-Std'!CM35,IF(Assumptions!$F$10="Standard",'Pref-Std'!DT35,"ERROR")))*IF(Assumptions!$F$12="No Adjustment",1,VLOOKUP($A36+AB$4-1,'Valuation Margin'!$A$5:$C$13,3))</f>
        <v>71.588606321500905</v>
      </c>
      <c r="AC36" s="45">
        <f>(1-VLOOKUP($A36+AC$4-1,'Projection Scale G2 - M'!$A$25:$B$150,2,FALSE))^Assumptions!$F$6*'Base Rate'!AC36*IF(Assumptions!$F$8="No Adjustment",1,IF(Assumptions!$F$8="Married",'Marital Status'!CN35,IF(Assumptions!$F$8="Single",'Marital Status'!DU35,"ERROR")))*IF(Assumptions!$F$10="No Adjustment",1,IF(Assumptions!$F$10="Preferred",'Pref-Std'!CN35,IF(Assumptions!$F$10="Standard",'Pref-Std'!DU35,"ERROR")))*IF(Assumptions!$F$12="No Adjustment",1,VLOOKUP($A36+AC$4-1,'Valuation Margin'!$A$5:$C$13,3))</f>
        <v>79.89959863289755</v>
      </c>
      <c r="AD36" s="45">
        <f>(1-VLOOKUP($A36+AD$4-1,'Projection Scale G2 - M'!$A$25:$B$150,2,FALSE))^Assumptions!$F$6*'Base Rate'!AD36*IF(Assumptions!$F$8="No Adjustment",1,IF(Assumptions!$F$8="Married",'Marital Status'!CO35,IF(Assumptions!$F$8="Single",'Marital Status'!DV35,"ERROR")))*IF(Assumptions!$F$10="No Adjustment",1,IF(Assumptions!$F$10="Preferred",'Pref-Std'!CO35,IF(Assumptions!$F$10="Standard",'Pref-Std'!DV35,"ERROR")))*IF(Assumptions!$F$12="No Adjustment",1,VLOOKUP($A36+AD$4-1,'Valuation Margin'!$A$5:$C$13,3))</f>
        <v>89.977373204412473</v>
      </c>
      <c r="AE36" s="46">
        <f>(1-VLOOKUP($A36+AE$4-1,'Projection Scale G2 - M'!$A$25:$B$150,2,FALSE))^Assumptions!$F$6*'Base Rate'!AE36*IF(Assumptions!$F$8="No Adjustment",1,IF(Assumptions!$F$8="Married",'Marital Status'!CP35,IF(Assumptions!$F$8="Single",'Marital Status'!DW35,"ERROR")))*IF(Assumptions!$F$10="No Adjustment",1,IF(Assumptions!$F$10="Preferred",'Pref-Std'!CP35,IF(Assumptions!$F$10="Standard",'Pref-Std'!DW35,"ERROR")))*IF(Assumptions!$F$12="No Adjustment",1,VLOOKUP($A36+AE$4-1,'Valuation Margin'!$A$5:$C$13,3))</f>
        <v>101.04369957802682</v>
      </c>
      <c r="AF36" s="46">
        <f>(1-VLOOKUP($AG36,'Projection Scale G2 - M'!$A$25:$B$150,2,FALSE))^Assumptions!$F$6*'Base Rate'!AF36*IF(Assumptions!$F$8="No Adjustment",1,IF(Assumptions!$F$8="Married",'Marital Status'!CQ35,IF(Assumptions!$F$8="Single",'Marital Status'!DX35,"ERROR")))*IF(Assumptions!$F$10="No Adjustment",1,IF(Assumptions!$F$10="Preferred",'Pref-Std'!CQ35,IF(Assumptions!$F$10="Standard",'Pref-Std'!DX35,"ERROR")))*IF(Assumptions!$F$12="No Adjustment",1,VLOOKUP($AG36,'Valuation Margin'!$A$5:$C$13,3))</f>
        <v>111.95698562363773</v>
      </c>
      <c r="AG36" s="6">
        <f t="shared" si="3"/>
        <v>91</v>
      </c>
      <c r="AI36" s="58">
        <v>9.7490999999999994E-2</v>
      </c>
      <c r="AJ36" s="59">
        <f t="shared" si="4"/>
        <v>1.1483827801913791</v>
      </c>
      <c r="AL36" s="6">
        <f t="shared" si="5"/>
        <v>61</v>
      </c>
      <c r="AM36" s="44">
        <f>(1-VLOOKUP($AL36+AM$4-1,'Projection Scale G2 - F'!$A$25:$B$150,2,FALSE))^Assumptions!$F$6*'Base Rate'!AL36*IF(Assumptions!$F$8="No Adjustment",1,IF(Assumptions!$F$8="Married",'Marital Status'!BM35,IF(Assumptions!$F$8="Single",'Marital Status'!CT35,"ERROR")))*IF(Assumptions!$F$10="No Adjustment",1,IF(Assumptions!$F$10="Preferred",'Pref-Std'!BM35,IF(Assumptions!$F$10="Standard",'Pref-Std'!CT35,"ERROR")))*IF(Assumptions!$F$12="No Adjustment",1,VLOOKUP($AL36+AM$4-1,'Valuation Margin'!$A$5:$D$13,4))</f>
        <v>0.59836212367313268</v>
      </c>
      <c r="AN36" s="45">
        <f>(1-VLOOKUP($AL36+AN$4-1,'Projection Scale G2 - F'!$A$25:$B$150,2,FALSE))^Assumptions!$F$6*'Base Rate'!AM36*IF(Assumptions!$F$8="No Adjustment",1,IF(Assumptions!$F$8="Married",'Marital Status'!BN35,IF(Assumptions!$F$8="Single",'Marital Status'!CU35,"ERROR")))*IF(Assumptions!$F$10="No Adjustment",1,IF(Assumptions!$F$10="Preferred",'Pref-Std'!BN35,IF(Assumptions!$F$10="Standard",'Pref-Std'!CU35,"ERROR")))*IF(Assumptions!$F$12="No Adjustment",1,VLOOKUP($AL36+AN$4-1,'Valuation Margin'!$A$5:$D$13,4))</f>
        <v>0.90852772305374541</v>
      </c>
      <c r="AO36" s="45">
        <f>(1-VLOOKUP($AL36+AO$4-1,'Projection Scale G2 - F'!$A$25:$B$150,2,FALSE))^Assumptions!$F$6*'Base Rate'!AN36*IF(Assumptions!$F$8="No Adjustment",1,IF(Assumptions!$F$8="Married",'Marital Status'!BO35,IF(Assumptions!$F$8="Single",'Marital Status'!CV35,"ERROR")))*IF(Assumptions!$F$10="No Adjustment",1,IF(Assumptions!$F$10="Preferred",'Pref-Std'!BO35,IF(Assumptions!$F$10="Standard",'Pref-Std'!CV35,"ERROR")))*IF(Assumptions!$F$12="No Adjustment",1,VLOOKUP($AL36+AO$4-1,'Valuation Margin'!$A$5:$D$13,4))</f>
        <v>1.2115832448593851</v>
      </c>
      <c r="AP36" s="45">
        <f>(1-VLOOKUP($AL36+AP$4-1,'Projection Scale G2 - F'!$A$25:$B$150,2,FALSE))^Assumptions!$F$6*'Base Rate'!AO36*IF(Assumptions!$F$8="No Adjustment",1,IF(Assumptions!$F$8="Married",'Marital Status'!BP35,IF(Assumptions!$F$8="Single",'Marital Status'!CW35,"ERROR")))*IF(Assumptions!$F$10="No Adjustment",1,IF(Assumptions!$F$10="Preferred",'Pref-Std'!BP35,IF(Assumptions!$F$10="Standard",'Pref-Std'!CW35,"ERROR")))*IF(Assumptions!$F$12="No Adjustment",1,VLOOKUP($AL36+AP$4-1,'Valuation Margin'!$A$5:$D$13,4))</f>
        <v>1.5292629102386139</v>
      </c>
      <c r="AQ36" s="46">
        <f>(1-VLOOKUP($AL36+AQ$4-1,'Projection Scale G2 - F'!$A$25:$B$150,2,FALSE))^Assumptions!$F$6*'Base Rate'!AP36*IF(Assumptions!$F$8="No Adjustment",1,IF(Assumptions!$F$8="Married",'Marital Status'!BQ35,IF(Assumptions!$F$8="Single",'Marital Status'!CX35,"ERROR")))*IF(Assumptions!$F$10="No Adjustment",1,IF(Assumptions!$F$10="Preferred",'Pref-Std'!BQ35,IF(Assumptions!$F$10="Standard",'Pref-Std'!CX35,"ERROR")))*IF(Assumptions!$F$12="No Adjustment",1,VLOOKUP($AL36+AQ$4-1,'Valuation Margin'!$A$5:$D$13,4))</f>
        <v>1.8784825148058921</v>
      </c>
      <c r="AR36" s="45">
        <f>(1-VLOOKUP($AL36+AR$4-1,'Projection Scale G2 - F'!$A$25:$B$150,2,FALSE))^Assumptions!$F$6*'Base Rate'!AQ36*IF(Assumptions!$F$8="No Adjustment",1,IF(Assumptions!$F$8="Married",'Marital Status'!BR35,IF(Assumptions!$F$8="Single",'Marital Status'!CY35,"ERROR")))*IF(Assumptions!$F$10="No Adjustment",1,IF(Assumptions!$F$10="Preferred",'Pref-Std'!BR35,IF(Assumptions!$F$10="Standard",'Pref-Std'!CY35,"ERROR")))*IF(Assumptions!$F$12="No Adjustment",1,VLOOKUP($AL36+AR$4-1,'Valuation Margin'!$A$5:$D$13,4))</f>
        <v>2.2587173700546197</v>
      </c>
      <c r="AS36" s="45">
        <f>(1-VLOOKUP($AL36+AS$4-1,'Projection Scale G2 - F'!$A$25:$B$150,2,FALSE))^Assumptions!$F$6*'Base Rate'!AR36*IF(Assumptions!$F$8="No Adjustment",1,IF(Assumptions!$F$8="Married",'Marital Status'!BS35,IF(Assumptions!$F$8="Single",'Marital Status'!CZ35,"ERROR")))*IF(Assumptions!$F$10="No Adjustment",1,IF(Assumptions!$F$10="Preferred",'Pref-Std'!BS35,IF(Assumptions!$F$10="Standard",'Pref-Std'!CZ35,"ERROR")))*IF(Assumptions!$F$12="No Adjustment",1,VLOOKUP($AL36+AS$4-1,'Valuation Margin'!$A$5:$D$13,4))</f>
        <v>2.6821115444976917</v>
      </c>
      <c r="AT36" s="45">
        <f>(1-VLOOKUP($AL36+AT$4-1,'Projection Scale G2 - F'!$A$25:$B$150,2,FALSE))^Assumptions!$F$6*'Base Rate'!AS36*IF(Assumptions!$F$8="No Adjustment",1,IF(Assumptions!$F$8="Married",'Marital Status'!BT35,IF(Assumptions!$F$8="Single",'Marital Status'!DA35,"ERROR")))*IF(Assumptions!$F$10="No Adjustment",1,IF(Assumptions!$F$10="Preferred",'Pref-Std'!BT35,IF(Assumptions!$F$10="Standard",'Pref-Std'!DA35,"ERROR")))*IF(Assumptions!$F$12="No Adjustment",1,VLOOKUP($AL36+AT$4-1,'Valuation Margin'!$A$5:$D$13,4))</f>
        <v>3.14398059639701</v>
      </c>
      <c r="AU36" s="45">
        <f>(1-VLOOKUP($AL36+AU$4-1,'Projection Scale G2 - F'!$A$25:$B$150,2,FALSE))^Assumptions!$F$6*'Base Rate'!AT36*IF(Assumptions!$F$8="No Adjustment",1,IF(Assumptions!$F$8="Married",'Marital Status'!BU35,IF(Assumptions!$F$8="Single",'Marital Status'!DB35,"ERROR")))*IF(Assumptions!$F$10="No Adjustment",1,IF(Assumptions!$F$10="Preferred",'Pref-Std'!BU35,IF(Assumptions!$F$10="Standard",'Pref-Std'!DB35,"ERROR")))*IF(Assumptions!$F$12="No Adjustment",1,VLOOKUP($AL36+AU$4-1,'Valuation Margin'!$A$5:$D$13,4))</f>
        <v>3.6560986737478589</v>
      </c>
      <c r="AV36" s="46">
        <f>(1-VLOOKUP($AL36+AV$4-1,'Projection Scale G2 - F'!$A$25:$B$150,2,FALSE))^Assumptions!$F$6*'Base Rate'!AU36*IF(Assumptions!$F$8="No Adjustment",1,IF(Assumptions!$F$8="Married",'Marital Status'!BV35,IF(Assumptions!$F$8="Single",'Marital Status'!DC35,"ERROR")))*IF(Assumptions!$F$10="No Adjustment",1,IF(Assumptions!$F$10="Preferred",'Pref-Std'!BV35,IF(Assumptions!$F$10="Standard",'Pref-Std'!DC35,"ERROR")))*IF(Assumptions!$F$12="No Adjustment",1,VLOOKUP($AL36+AV$4-1,'Valuation Margin'!$A$5:$D$13,4))</f>
        <v>4.2419516787657479</v>
      </c>
      <c r="AW36" s="45">
        <f>(1-VLOOKUP($AL36+AW$4-1,'Projection Scale G2 - F'!$A$25:$B$150,2,FALSE))^Assumptions!$F$6*'Base Rate'!AV36*IF(Assumptions!$F$8="No Adjustment",1,IF(Assumptions!$F$8="Married",'Marital Status'!BW35,IF(Assumptions!$F$8="Single",'Marital Status'!DD35,"ERROR")))*IF(Assumptions!$F$10="No Adjustment",1,IF(Assumptions!$F$10="Preferred",'Pref-Std'!BW35,IF(Assumptions!$F$10="Standard",'Pref-Std'!DD35,"ERROR")))*IF(Assumptions!$F$12="No Adjustment",1,VLOOKUP($AL36+AW$4-1,'Valuation Margin'!$A$5:$D$13,4))</f>
        <v>5.0551444272499237</v>
      </c>
      <c r="AX36" s="45">
        <f>(1-VLOOKUP($AL36+AX$4-1,'Projection Scale G2 - F'!$A$25:$B$150,2,FALSE))^Assumptions!$F$6*'Base Rate'!AW36*IF(Assumptions!$F$8="No Adjustment",1,IF(Assumptions!$F$8="Married",'Marital Status'!BX35,IF(Assumptions!$F$8="Single",'Marital Status'!DE35,"ERROR")))*IF(Assumptions!$F$10="No Adjustment",1,IF(Assumptions!$F$10="Preferred",'Pref-Std'!BX35,IF(Assumptions!$F$10="Standard",'Pref-Std'!DE35,"ERROR")))*IF(Assumptions!$F$12="No Adjustment",1,VLOOKUP($AL36+AX$4-1,'Valuation Margin'!$A$5:$D$13,4))</f>
        <v>6.0089010005681995</v>
      </c>
      <c r="AY36" s="45">
        <f>(1-VLOOKUP($AL36+AY$4-1,'Projection Scale G2 - F'!$A$25:$B$150,2,FALSE))^Assumptions!$F$6*'Base Rate'!AX36*IF(Assumptions!$F$8="No Adjustment",1,IF(Assumptions!$F$8="Married",'Marital Status'!BY35,IF(Assumptions!$F$8="Single",'Marital Status'!DF35,"ERROR")))*IF(Assumptions!$F$10="No Adjustment",1,IF(Assumptions!$F$10="Preferred",'Pref-Std'!BY35,IF(Assumptions!$F$10="Standard",'Pref-Std'!DF35,"ERROR")))*IF(Assumptions!$F$12="No Adjustment",1,VLOOKUP($AL36+AY$4-1,'Valuation Margin'!$A$5:$D$13,4))</f>
        <v>7.1243042964138006</v>
      </c>
      <c r="AZ36" s="45">
        <f>(1-VLOOKUP($AL36+AZ$4-1,'Projection Scale G2 - F'!$A$25:$B$150,2,FALSE))^Assumptions!$F$6*'Base Rate'!AY36*IF(Assumptions!$F$8="No Adjustment",1,IF(Assumptions!$F$8="Married",'Marital Status'!BZ35,IF(Assumptions!$F$8="Single",'Marital Status'!DG35,"ERROR")))*IF(Assumptions!$F$10="No Adjustment",1,IF(Assumptions!$F$10="Preferred",'Pref-Std'!BZ35,IF(Assumptions!$F$10="Standard",'Pref-Std'!DG35,"ERROR")))*IF(Assumptions!$F$12="No Adjustment",1,VLOOKUP($AL36+AZ$4-1,'Valuation Margin'!$A$5:$D$13,4))</f>
        <v>8.4439239259103172</v>
      </c>
      <c r="BA36" s="46">
        <f>(1-VLOOKUP($AL36+BA$4-1,'Projection Scale G2 - F'!$A$25:$B$150,2,FALSE))^Assumptions!$F$6*'Base Rate'!AZ36*IF(Assumptions!$F$8="No Adjustment",1,IF(Assumptions!$F$8="Married",'Marital Status'!CA35,IF(Assumptions!$F$8="Single",'Marital Status'!DH35,"ERROR")))*IF(Assumptions!$F$10="No Adjustment",1,IF(Assumptions!$F$10="Preferred",'Pref-Std'!CA35,IF(Assumptions!$F$10="Standard",'Pref-Std'!DH35,"ERROR")))*IF(Assumptions!$F$12="No Adjustment",1,VLOOKUP($AL36+BA$4-1,'Valuation Margin'!$A$5:$D$13,4))</f>
        <v>9.9959507030585399</v>
      </c>
      <c r="BB36" s="45">
        <f>(1-VLOOKUP($AL36+BB$4-1,'Projection Scale G2 - F'!$A$25:$B$150,2,FALSE))^Assumptions!$F$6*'Base Rate'!BA36*IF(Assumptions!$F$8="No Adjustment",1,IF(Assumptions!$F$8="Married",'Marital Status'!CB35,IF(Assumptions!$F$8="Single",'Marital Status'!DI35,"ERROR")))*IF(Assumptions!$F$10="No Adjustment",1,IF(Assumptions!$F$10="Preferred",'Pref-Std'!CB35,IF(Assumptions!$F$10="Standard",'Pref-Std'!DI35,"ERROR")))*IF(Assumptions!$F$12="No Adjustment",1,VLOOKUP($AL36+BB$4-1,'Valuation Margin'!$A$5:$D$13,4))</f>
        <v>11.562967002731796</v>
      </c>
      <c r="BC36" s="45">
        <f>(1-VLOOKUP($AL36+BC$4-1,'Projection Scale G2 - F'!$A$25:$B$150,2,FALSE))^Assumptions!$F$6*'Base Rate'!BB36*IF(Assumptions!$F$8="No Adjustment",1,IF(Assumptions!$F$8="Married",'Marital Status'!CC35,IF(Assumptions!$F$8="Single",'Marital Status'!DJ35,"ERROR")))*IF(Assumptions!$F$10="No Adjustment",1,IF(Assumptions!$F$10="Preferred",'Pref-Std'!CC35,IF(Assumptions!$F$10="Standard",'Pref-Std'!DJ35,"ERROR")))*IF(Assumptions!$F$12="No Adjustment",1,VLOOKUP($AL36+BC$4-1,'Valuation Margin'!$A$5:$D$13,4))</f>
        <v>13.348909778754567</v>
      </c>
      <c r="BD36" s="45">
        <f>(1-VLOOKUP($AL36+BD$4-1,'Projection Scale G2 - F'!$A$25:$B$150,2,FALSE))^Assumptions!$F$6*'Base Rate'!BC36*IF(Assumptions!$F$8="No Adjustment",1,IF(Assumptions!$F$8="Married",'Marital Status'!CD35,IF(Assumptions!$F$8="Single",'Marital Status'!DK35,"ERROR")))*IF(Assumptions!$F$10="No Adjustment",1,IF(Assumptions!$F$10="Preferred",'Pref-Std'!CD35,IF(Assumptions!$F$10="Standard",'Pref-Std'!DK35,"ERROR")))*IF(Assumptions!$F$12="No Adjustment",1,VLOOKUP($AL36+BD$4-1,'Valuation Margin'!$A$5:$D$13,4))</f>
        <v>15.367843328955198</v>
      </c>
      <c r="BE36" s="45">
        <f>(1-VLOOKUP($AL36+BE$4-1,'Projection Scale G2 - F'!$A$25:$B$150,2,FALSE))^Assumptions!$F$6*'Base Rate'!BD36*IF(Assumptions!$F$8="No Adjustment",1,IF(Assumptions!$F$8="Married",'Marital Status'!CE35,IF(Assumptions!$F$8="Single",'Marital Status'!DL35,"ERROR")))*IF(Assumptions!$F$10="No Adjustment",1,IF(Assumptions!$F$10="Preferred",'Pref-Std'!CE35,IF(Assumptions!$F$10="Standard",'Pref-Std'!DL35,"ERROR")))*IF(Assumptions!$F$12="No Adjustment",1,VLOOKUP($AL36+BE$4-1,'Valuation Margin'!$A$5:$D$13,4))</f>
        <v>17.679510133187176</v>
      </c>
      <c r="BF36" s="46">
        <f>(1-VLOOKUP($AL36+BF$4-1,'Projection Scale G2 - F'!$A$25:$B$150,2,FALSE))^Assumptions!$F$6*'Base Rate'!BE36*IF(Assumptions!$F$8="No Adjustment",1,IF(Assumptions!$F$8="Married",'Marital Status'!CF35,IF(Assumptions!$F$8="Single",'Marital Status'!DM35,"ERROR")))*IF(Assumptions!$F$10="No Adjustment",1,IF(Assumptions!$F$10="Preferred",'Pref-Std'!CF35,IF(Assumptions!$F$10="Standard",'Pref-Std'!DM35,"ERROR")))*IF(Assumptions!$F$12="No Adjustment",1,VLOOKUP($AL36+BF$4-1,'Valuation Margin'!$A$5:$D$13,4))</f>
        <v>20.30656416751075</v>
      </c>
      <c r="BG36" s="45">
        <f>(1-VLOOKUP($AL36+BG$4-1,'Projection Scale G2 - F'!$A$25:$B$150,2,FALSE))^Assumptions!$F$6*'Base Rate'!BF36*IF(Assumptions!$F$8="No Adjustment",1,IF(Assumptions!$F$8="Married",'Marital Status'!CG35,IF(Assumptions!$F$8="Single",'Marital Status'!DN35,"ERROR")))*IF(Assumptions!$F$10="No Adjustment",1,IF(Assumptions!$F$10="Preferred",'Pref-Std'!CG35,IF(Assumptions!$F$10="Standard",'Pref-Std'!DN35,"ERROR")))*IF(Assumptions!$F$12="No Adjustment",1,VLOOKUP($AL36+BG$4-1,'Valuation Margin'!$A$5:$D$13,4))</f>
        <v>23.013066058402366</v>
      </c>
      <c r="BH36" s="45">
        <f>(1-VLOOKUP($AL36+BH$4-1,'Projection Scale G2 - F'!$A$25:$B$150,2,FALSE))^Assumptions!$F$6*'Base Rate'!BG36*IF(Assumptions!$F$8="No Adjustment",1,IF(Assumptions!$F$8="Married",'Marital Status'!CH35,IF(Assumptions!$F$8="Single",'Marital Status'!DO35,"ERROR")))*IF(Assumptions!$F$10="No Adjustment",1,IF(Assumptions!$F$10="Preferred",'Pref-Std'!CH35,IF(Assumptions!$F$10="Standard",'Pref-Std'!DO35,"ERROR")))*IF(Assumptions!$F$12="No Adjustment",1,VLOOKUP($AL36+BH$4-1,'Valuation Margin'!$A$5:$D$13,4))</f>
        <v>25.689586506305233</v>
      </c>
      <c r="BI36" s="45">
        <f>(1-VLOOKUP($AL36+BI$4-1,'Projection Scale G2 - F'!$A$25:$B$150,2,FALSE))^Assumptions!$F$6*'Base Rate'!BH36*IF(Assumptions!$F$8="No Adjustment",1,IF(Assumptions!$F$8="Married",'Marital Status'!CI35,IF(Assumptions!$F$8="Single",'Marital Status'!DP35,"ERROR")))*IF(Assumptions!$F$10="No Adjustment",1,IF(Assumptions!$F$10="Preferred",'Pref-Std'!CI35,IF(Assumptions!$F$10="Standard",'Pref-Std'!DP35,"ERROR")))*IF(Assumptions!$F$12="No Adjustment",1,VLOOKUP($AL36+BI$4-1,'Valuation Margin'!$A$5:$D$13,4))</f>
        <v>28.844654805745709</v>
      </c>
      <c r="BJ36" s="45">
        <f>(1-VLOOKUP($AL36+BJ$4-1,'Projection Scale G2 - F'!$A$25:$B$150,2,FALSE))^Assumptions!$F$6*'Base Rate'!BI36*IF(Assumptions!$F$8="No Adjustment",1,IF(Assumptions!$F$8="Married",'Marital Status'!CJ35,IF(Assumptions!$F$8="Single",'Marital Status'!DQ35,"ERROR")))*IF(Assumptions!$F$10="No Adjustment",1,IF(Assumptions!$F$10="Preferred",'Pref-Std'!CJ35,IF(Assumptions!$F$10="Standard",'Pref-Std'!DQ35,"ERROR")))*IF(Assumptions!$F$12="No Adjustment",1,VLOOKUP($AL36+BJ$4-1,'Valuation Margin'!$A$5:$D$13,4))</f>
        <v>32.343969086710779</v>
      </c>
      <c r="BK36" s="46">
        <f>(1-VLOOKUP($AL36+BK$4-1,'Projection Scale G2 - F'!$A$25:$B$150,2,FALSE))^Assumptions!$F$6*'Base Rate'!BJ36*IF(Assumptions!$F$8="No Adjustment",1,IF(Assumptions!$F$8="Married",'Marital Status'!CK35,IF(Assumptions!$F$8="Single",'Marital Status'!DR35,"ERROR")))*IF(Assumptions!$F$10="No Adjustment",1,IF(Assumptions!$F$10="Preferred",'Pref-Std'!CK35,IF(Assumptions!$F$10="Standard",'Pref-Std'!DR35,"ERROR")))*IF(Assumptions!$F$12="No Adjustment",1,VLOOKUP($AL36+BK$4-1,'Valuation Margin'!$A$5:$D$13,4))</f>
        <v>35.930819481656549</v>
      </c>
      <c r="BL36" s="45">
        <f>(1-VLOOKUP($AL36+BL$4-1,'Projection Scale G2 - F'!$A$25:$B$150,2,FALSE))^Assumptions!$F$6*'Base Rate'!BK36*IF(Assumptions!$F$8="No Adjustment",1,IF(Assumptions!$F$8="Married",'Marital Status'!CL35,IF(Assumptions!$F$8="Single",'Marital Status'!DS35,"ERROR")))*IF(Assumptions!$F$10="No Adjustment",1,IF(Assumptions!$F$10="Preferred",'Pref-Std'!CL35,IF(Assumptions!$F$10="Standard",'Pref-Std'!DS35,"ERROR")))*IF(Assumptions!$F$12="No Adjustment",1,VLOOKUP($AL36+BL$4-1,'Valuation Margin'!$A$5:$D$13,4))</f>
        <v>40.870526896044673</v>
      </c>
      <c r="BM36" s="45">
        <f>(1-VLOOKUP($AL36+BM$4-1,'Projection Scale G2 - F'!$A$25:$B$150,2,FALSE))^Assumptions!$F$6*'Base Rate'!BL36*IF(Assumptions!$F$8="No Adjustment",1,IF(Assumptions!$F$8="Married",'Marital Status'!CM35,IF(Assumptions!$F$8="Single",'Marital Status'!DT35,"ERROR")))*IF(Assumptions!$F$10="No Adjustment",1,IF(Assumptions!$F$10="Preferred",'Pref-Std'!CM35,IF(Assumptions!$F$10="Standard",'Pref-Std'!DT35,"ERROR")))*IF(Assumptions!$F$12="No Adjustment",1,VLOOKUP($AL36+BM$4-1,'Valuation Margin'!$A$5:$D$13,4))</f>
        <v>46.714742795441701</v>
      </c>
      <c r="BN36" s="45">
        <f>(1-VLOOKUP($AL36+BN$4-1,'Projection Scale G2 - F'!$A$25:$B$150,2,FALSE))^Assumptions!$F$6*'Base Rate'!BM36*IF(Assumptions!$F$8="No Adjustment",1,IF(Assumptions!$F$8="Married",'Marital Status'!CN35,IF(Assumptions!$F$8="Single",'Marital Status'!DU35,"ERROR")))*IF(Assumptions!$F$10="No Adjustment",1,IF(Assumptions!$F$10="Preferred",'Pref-Std'!CN35,IF(Assumptions!$F$10="Standard",'Pref-Std'!DU35,"ERROR")))*IF(Assumptions!$F$12="No Adjustment",1,VLOOKUP($AL36+BN$4-1,'Valuation Margin'!$A$5:$D$13,4))</f>
        <v>53.591732161385643</v>
      </c>
      <c r="BO36" s="45">
        <f>(1-VLOOKUP($AL36+BO$4-1,'Projection Scale G2 - F'!$A$25:$B$150,2,FALSE))^Assumptions!$F$6*'Base Rate'!BN36*IF(Assumptions!$F$8="No Adjustment",1,IF(Assumptions!$F$8="Married",'Marital Status'!CO35,IF(Assumptions!$F$8="Single",'Marital Status'!DV35,"ERROR")))*IF(Assumptions!$F$10="No Adjustment",1,IF(Assumptions!$F$10="Preferred",'Pref-Std'!CO35,IF(Assumptions!$F$10="Standard",'Pref-Std'!DV35,"ERROR")))*IF(Assumptions!$F$12="No Adjustment",1,VLOOKUP($AL36+BO$4-1,'Valuation Margin'!$A$5:$D$13,4))</f>
        <v>60.806164005278063</v>
      </c>
      <c r="BP36" s="46">
        <f>(1-VLOOKUP($AL36+BP$4-1,'Projection Scale G2 - F'!$A$25:$B$150,2,FALSE))^Assumptions!$F$6*'Base Rate'!BO36*IF(Assumptions!$F$8="No Adjustment",1,IF(Assumptions!$F$8="Married",'Marital Status'!CP35,IF(Assumptions!$F$8="Single",'Marital Status'!DW35,"ERROR")))*IF(Assumptions!$F$10="No Adjustment",1,IF(Assumptions!$F$10="Preferred",'Pref-Std'!CP35,IF(Assumptions!$F$10="Standard",'Pref-Std'!DW35,"ERROR")))*IF(Assumptions!$F$12="No Adjustment",1,VLOOKUP($AL36+BP$4-1,'Valuation Margin'!$A$5:$D$13,4))</f>
        <v>69.679217287343192</v>
      </c>
      <c r="BQ36" s="46">
        <f>(1-VLOOKUP($BR36,'Projection Scale G2 - F'!$A$25:$B$150,2,FALSE))^Assumptions!$F$6*'Base Rate'!BP36*IF(Assumptions!$F$8="No Adjustment",1,IF(Assumptions!$F$8="Married",'Marital Status'!CQ35,IF(Assumptions!$F$8="Single",'Marital Status'!DX35,"ERROR")))*IF(Assumptions!$F$10="No Adjustment",1,IF(Assumptions!$F$10="Preferred",'Pref-Std'!CQ35,IF(Assumptions!$F$10="Standard",'Pref-Std'!DX35,"ERROR")))*IF(Assumptions!$F$12="No Adjustment",1,VLOOKUP($BR36,'Valuation Margin'!$A$5:$D$13,4))</f>
        <v>78.93664714696483</v>
      </c>
      <c r="BR36" s="6">
        <f t="shared" si="6"/>
        <v>91</v>
      </c>
      <c r="BT36" s="58">
        <v>0.12311900000000001</v>
      </c>
      <c r="BU36" s="59">
        <f t="shared" si="7"/>
        <v>0.64114106796647818</v>
      </c>
      <c r="BV36" s="59">
        <f t="shared" si="8"/>
        <v>0.76541528746157883</v>
      </c>
      <c r="BW36" s="57">
        <f t="shared" si="9"/>
        <v>0.24499999999999988</v>
      </c>
    </row>
    <row r="37" spans="1:75" x14ac:dyDescent="0.3">
      <c r="A37" s="6">
        <f t="shared" si="2"/>
        <v>62</v>
      </c>
      <c r="B37" s="44">
        <f>(1-VLOOKUP($A37+B$4-1,'Projection Scale G2 - M'!$A$25:$B$150,2,FALSE))^Assumptions!$F$6*'Base Rate'!B37*IF(Assumptions!$F$8="No Adjustment",1,IF(Assumptions!$F$8="Married",'Marital Status'!BM36,IF(Assumptions!$F$8="Single",'Marital Status'!CT36,"ERROR")))*IF(Assumptions!$F$10="No Adjustment",1,IF(Assumptions!$F$10="Preferred",'Pref-Std'!BM36,IF(Assumptions!$F$10="Standard",'Pref-Std'!CT36,"ERROR")))*IF(Assumptions!$F$12="No Adjustment",1,VLOOKUP($A37+B$4-1,'Valuation Margin'!$A$5:$C$13,3))</f>
        <v>0.87773862517146484</v>
      </c>
      <c r="C37" s="45">
        <f>(1-VLOOKUP($A37+C$4-1,'Projection Scale G2 - M'!$A$25:$B$150,2,FALSE))^Assumptions!$F$6*'Base Rate'!C37*IF(Assumptions!$F$8="No Adjustment",1,IF(Assumptions!$F$8="Married",'Marital Status'!BN36,IF(Assumptions!$F$8="Single",'Marital Status'!CU36,"ERROR")))*IF(Assumptions!$F$10="No Adjustment",1,IF(Assumptions!$F$10="Preferred",'Pref-Std'!BN36,IF(Assumptions!$F$10="Standard",'Pref-Std'!CU36,"ERROR")))*IF(Assumptions!$F$12="No Adjustment",1,VLOOKUP($A37+C$4-1,'Valuation Margin'!$A$5:$C$13,3))</f>
        <v>1.3557271960377422</v>
      </c>
      <c r="D37" s="45">
        <f>(1-VLOOKUP($A37+D$4-1,'Projection Scale G2 - M'!$A$25:$B$150,2,FALSE))^Assumptions!$F$6*'Base Rate'!D37*IF(Assumptions!$F$8="No Adjustment",1,IF(Assumptions!$F$8="Married",'Marital Status'!BO36,IF(Assumptions!$F$8="Single",'Marital Status'!CV36,"ERROR")))*IF(Assumptions!$F$10="No Adjustment",1,IF(Assumptions!$F$10="Preferred",'Pref-Std'!BO36,IF(Assumptions!$F$10="Standard",'Pref-Std'!CV36,"ERROR")))*IF(Assumptions!$F$12="No Adjustment",1,VLOOKUP($A37+D$4-1,'Valuation Margin'!$A$5:$C$13,3))</f>
        <v>1.8090986613149798</v>
      </c>
      <c r="E37" s="45">
        <f>(1-VLOOKUP($A37+E$4-1,'Projection Scale G2 - M'!$A$25:$B$150,2,FALSE))^Assumptions!$F$6*'Base Rate'!E37*IF(Assumptions!$F$8="No Adjustment",1,IF(Assumptions!$F$8="Married",'Marital Status'!BP36,IF(Assumptions!$F$8="Single",'Marital Status'!CW36,"ERROR")))*IF(Assumptions!$F$10="No Adjustment",1,IF(Assumptions!$F$10="Preferred",'Pref-Std'!BP36,IF(Assumptions!$F$10="Standard",'Pref-Std'!CW36,"ERROR")))*IF(Assumptions!$F$12="No Adjustment",1,VLOOKUP($A37+E$4-1,'Valuation Margin'!$A$5:$C$13,3))</f>
        <v>2.2872456559191519</v>
      </c>
      <c r="F37" s="46">
        <f>(1-VLOOKUP($A37+F$4-1,'Projection Scale G2 - M'!$A$25:$B$150,2,FALSE))^Assumptions!$F$6*'Base Rate'!F37*IF(Assumptions!$F$8="No Adjustment",1,IF(Assumptions!$F$8="Married",'Marital Status'!BQ36,IF(Assumptions!$F$8="Single",'Marital Status'!CX36,"ERROR")))*IF(Assumptions!$F$10="No Adjustment",1,IF(Assumptions!$F$10="Preferred",'Pref-Std'!BQ36,IF(Assumptions!$F$10="Standard",'Pref-Std'!CX36,"ERROR")))*IF(Assumptions!$F$12="No Adjustment",1,VLOOKUP($A37+F$4-1,'Valuation Margin'!$A$5:$C$13,3))</f>
        <v>2.8126335776272469</v>
      </c>
      <c r="G37" s="45">
        <f>(1-VLOOKUP($A37+G$4-1,'Projection Scale G2 - M'!$A$25:$B$150,2,FALSE))^Assumptions!$F$6*'Base Rate'!G37*IF(Assumptions!$F$8="No Adjustment",1,IF(Assumptions!$F$8="Married",'Marital Status'!BR36,IF(Assumptions!$F$8="Single",'Marital Status'!CY36,"ERROR")))*IF(Assumptions!$F$10="No Adjustment",1,IF(Assumptions!$F$10="Preferred",'Pref-Std'!BR36,IF(Assumptions!$F$10="Standard",'Pref-Std'!CY36,"ERROR")))*IF(Assumptions!$F$12="No Adjustment",1,VLOOKUP($A37+G$4-1,'Valuation Margin'!$A$5:$C$13,3))</f>
        <v>3.4056108835541776</v>
      </c>
      <c r="H37" s="45">
        <f>(1-VLOOKUP($A37+H$4-1,'Projection Scale G2 - M'!$A$25:$B$150,2,FALSE))^Assumptions!$F$6*'Base Rate'!H37*IF(Assumptions!$F$8="No Adjustment",1,IF(Assumptions!$F$8="Married",'Marital Status'!BS36,IF(Assumptions!$F$8="Single",'Marital Status'!CZ36,"ERROR")))*IF(Assumptions!$F$10="No Adjustment",1,IF(Assumptions!$F$10="Preferred",'Pref-Std'!BS36,IF(Assumptions!$F$10="Standard",'Pref-Std'!CZ36,"ERROR")))*IF(Assumptions!$F$12="No Adjustment",1,VLOOKUP($A37+H$4-1,'Valuation Margin'!$A$5:$C$13,3))</f>
        <v>4.0896473738446435</v>
      </c>
      <c r="I37" s="45">
        <f>(1-VLOOKUP($A37+I$4-1,'Projection Scale G2 - M'!$A$25:$B$150,2,FALSE))^Assumptions!$F$6*'Base Rate'!I37*IF(Assumptions!$F$8="No Adjustment",1,IF(Assumptions!$F$8="Married",'Marital Status'!BT36,IF(Assumptions!$F$8="Single",'Marital Status'!DA36,"ERROR")))*IF(Assumptions!$F$10="No Adjustment",1,IF(Assumptions!$F$10="Preferred",'Pref-Std'!BT36,IF(Assumptions!$F$10="Standard",'Pref-Std'!DA36,"ERROR")))*IF(Assumptions!$F$12="No Adjustment",1,VLOOKUP($A37+I$4-1,'Valuation Margin'!$A$5:$C$13,3))</f>
        <v>4.8852179983968202</v>
      </c>
      <c r="J37" s="45">
        <f>(1-VLOOKUP($A37+J$4-1,'Projection Scale G2 - M'!$A$25:$B$150,2,FALSE))^Assumptions!$F$6*'Base Rate'!J37*IF(Assumptions!$F$8="No Adjustment",1,IF(Assumptions!$F$8="Married",'Marital Status'!BU36,IF(Assumptions!$F$8="Single",'Marital Status'!DB36,"ERROR")))*IF(Assumptions!$F$10="No Adjustment",1,IF(Assumptions!$F$10="Preferred",'Pref-Std'!BU36,IF(Assumptions!$F$10="Standard",'Pref-Std'!DB36,"ERROR")))*IF(Assumptions!$F$12="No Adjustment",1,VLOOKUP($A37+J$4-1,'Valuation Margin'!$A$5:$C$13,3))</f>
        <v>5.8041564244568704</v>
      </c>
      <c r="K37" s="46">
        <f>(1-VLOOKUP($A37+K$4-1,'Projection Scale G2 - M'!$A$25:$B$150,2,FALSE))^Assumptions!$F$6*'Base Rate'!K37*IF(Assumptions!$F$8="No Adjustment",1,IF(Assumptions!$F$8="Married",'Marital Status'!BV36,IF(Assumptions!$F$8="Single",'Marital Status'!DC36,"ERROR")))*IF(Assumptions!$F$10="No Adjustment",1,IF(Assumptions!$F$10="Preferred",'Pref-Std'!BV36,IF(Assumptions!$F$10="Standard",'Pref-Std'!DC36,"ERROR")))*IF(Assumptions!$F$12="No Adjustment",1,VLOOKUP($A37+K$4-1,'Valuation Margin'!$A$5:$C$13,3))</f>
        <v>7.0710278811875558</v>
      </c>
      <c r="L37" s="45">
        <f>(1-VLOOKUP($A37+L$4-1,'Projection Scale G2 - M'!$A$25:$B$150,2,FALSE))^Assumptions!$F$6*'Base Rate'!L37*IF(Assumptions!$F$8="No Adjustment",1,IF(Assumptions!$F$8="Married",'Marital Status'!BW36,IF(Assumptions!$F$8="Single",'Marital Status'!DD36,"ERROR")))*IF(Assumptions!$F$10="No Adjustment",1,IF(Assumptions!$F$10="Preferred",'Pref-Std'!BW36,IF(Assumptions!$F$10="Standard",'Pref-Std'!DD36,"ERROR")))*IF(Assumptions!$F$12="No Adjustment",1,VLOOKUP($A37+L$4-1,'Valuation Margin'!$A$5:$C$13,3))</f>
        <v>8.5801290590772332</v>
      </c>
      <c r="M37" s="45">
        <f>(1-VLOOKUP($A37+M$4-1,'Projection Scale G2 - M'!$A$25:$B$150,2,FALSE))^Assumptions!$F$6*'Base Rate'!M37*IF(Assumptions!$F$8="No Adjustment",1,IF(Assumptions!$F$8="Married",'Marital Status'!BX36,IF(Assumptions!$F$8="Single",'Marital Status'!DE36,"ERROR")))*IF(Assumptions!$F$10="No Adjustment",1,IF(Assumptions!$F$10="Preferred",'Pref-Std'!BX36,IF(Assumptions!$F$10="Standard",'Pref-Std'!DE36,"ERROR")))*IF(Assumptions!$F$12="No Adjustment",1,VLOOKUP($A37+M$4-1,'Valuation Margin'!$A$5:$C$13,3))</f>
        <v>10.365361520367143</v>
      </c>
      <c r="N37" s="45">
        <f>(1-VLOOKUP($A37+N$4-1,'Projection Scale G2 - M'!$A$25:$B$150,2,FALSE))^Assumptions!$F$6*'Base Rate'!N37*IF(Assumptions!$F$8="No Adjustment",1,IF(Assumptions!$F$8="Married",'Marital Status'!BY36,IF(Assumptions!$F$8="Single",'Marital Status'!DF36,"ERROR")))*IF(Assumptions!$F$10="No Adjustment",1,IF(Assumptions!$F$10="Preferred",'Pref-Std'!BY36,IF(Assumptions!$F$10="Standard",'Pref-Std'!DF36,"ERROR")))*IF(Assumptions!$F$12="No Adjustment",1,VLOOKUP($A37+N$4-1,'Valuation Margin'!$A$5:$C$13,3))</f>
        <v>12.481196413829666</v>
      </c>
      <c r="O37" s="45">
        <f>(1-VLOOKUP($A37+O$4-1,'Projection Scale G2 - M'!$A$25:$B$150,2,FALSE))^Assumptions!$F$6*'Base Rate'!O37*IF(Assumptions!$F$8="No Adjustment",1,IF(Assumptions!$F$8="Married",'Marital Status'!BZ36,IF(Assumptions!$F$8="Single",'Marital Status'!DG36,"ERROR")))*IF(Assumptions!$F$10="No Adjustment",1,IF(Assumptions!$F$10="Preferred",'Pref-Std'!BZ36,IF(Assumptions!$F$10="Standard",'Pref-Std'!DG36,"ERROR")))*IF(Assumptions!$F$12="No Adjustment",1,VLOOKUP($A37+O$4-1,'Valuation Margin'!$A$5:$C$13,3))</f>
        <v>14.975962186638695</v>
      </c>
      <c r="P37" s="46">
        <f>(1-VLOOKUP($A37+P$4-1,'Projection Scale G2 - M'!$A$25:$B$150,2,FALSE))^Assumptions!$F$6*'Base Rate'!P37*IF(Assumptions!$F$8="No Adjustment",1,IF(Assumptions!$F$8="Married",'Marital Status'!CA36,IF(Assumptions!$F$8="Single",'Marital Status'!DH36,"ERROR")))*IF(Assumptions!$F$10="No Adjustment",1,IF(Assumptions!$F$10="Preferred",'Pref-Std'!CA36,IF(Assumptions!$F$10="Standard",'Pref-Std'!DH36,"ERROR")))*IF(Assumptions!$F$12="No Adjustment",1,VLOOKUP($A37+P$4-1,'Valuation Margin'!$A$5:$C$13,3))</f>
        <v>17.502150331710137</v>
      </c>
      <c r="Q37" s="45">
        <f>(1-VLOOKUP($A37+Q$4-1,'Projection Scale G2 - M'!$A$25:$B$150,2,FALSE))^Assumptions!$F$6*'Base Rate'!Q37*IF(Assumptions!$F$8="No Adjustment",1,IF(Assumptions!$F$8="Married",'Marital Status'!CB36,IF(Assumptions!$F$8="Single",'Marital Status'!DI36,"ERROR")))*IF(Assumptions!$F$10="No Adjustment",1,IF(Assumptions!$F$10="Preferred",'Pref-Std'!CB36,IF(Assumptions!$F$10="Standard",'Pref-Std'!DI36,"ERROR")))*IF(Assumptions!$F$12="No Adjustment",1,VLOOKUP($A37+Q$4-1,'Valuation Margin'!$A$5:$C$13,3))</f>
        <v>20.332283895350759</v>
      </c>
      <c r="R37" s="45">
        <f>(1-VLOOKUP($A37+R$4-1,'Projection Scale G2 - M'!$A$25:$B$150,2,FALSE))^Assumptions!$F$6*'Base Rate'!R37*IF(Assumptions!$F$8="No Adjustment",1,IF(Assumptions!$F$8="Married",'Marital Status'!CC36,IF(Assumptions!$F$8="Single",'Marital Status'!DJ36,"ERROR")))*IF(Assumptions!$F$10="No Adjustment",1,IF(Assumptions!$F$10="Preferred",'Pref-Std'!CC36,IF(Assumptions!$F$10="Standard",'Pref-Std'!DJ36,"ERROR")))*IF(Assumptions!$F$12="No Adjustment",1,VLOOKUP($A37+R$4-1,'Valuation Margin'!$A$5:$C$13,3))</f>
        <v>23.473419344029328</v>
      </c>
      <c r="S37" s="45">
        <f>(1-VLOOKUP($A37+S$4-1,'Projection Scale G2 - M'!$A$25:$B$150,2,FALSE))^Assumptions!$F$6*'Base Rate'!S37*IF(Assumptions!$F$8="No Adjustment",1,IF(Assumptions!$F$8="Married",'Marital Status'!CD36,IF(Assumptions!$F$8="Single",'Marital Status'!DK36,"ERROR")))*IF(Assumptions!$F$10="No Adjustment",1,IF(Assumptions!$F$10="Preferred",'Pref-Std'!CD36,IF(Assumptions!$F$10="Standard",'Pref-Std'!DK36,"ERROR")))*IF(Assumptions!$F$12="No Adjustment",1,VLOOKUP($A37+S$4-1,'Valuation Margin'!$A$5:$C$13,3))</f>
        <v>26.990008252903237</v>
      </c>
      <c r="T37" s="45">
        <f>(1-VLOOKUP($A37+T$4-1,'Projection Scale G2 - M'!$A$25:$B$150,2,FALSE))^Assumptions!$F$6*'Base Rate'!T37*IF(Assumptions!$F$8="No Adjustment",1,IF(Assumptions!$F$8="Married",'Marital Status'!CE36,IF(Assumptions!$F$8="Single",'Marital Status'!DL36,"ERROR")))*IF(Assumptions!$F$10="No Adjustment",1,IF(Assumptions!$F$10="Preferred",'Pref-Std'!CE36,IF(Assumptions!$F$10="Standard",'Pref-Std'!DL36,"ERROR")))*IF(Assumptions!$F$12="No Adjustment",1,VLOOKUP($A37+T$4-1,'Valuation Margin'!$A$5:$C$13,3))</f>
        <v>30.957874786409828</v>
      </c>
      <c r="U37" s="46">
        <f>(1-VLOOKUP($A37+U$4-1,'Projection Scale G2 - M'!$A$25:$B$150,2,FALSE))^Assumptions!$F$6*'Base Rate'!U37*IF(Assumptions!$F$8="No Adjustment",1,IF(Assumptions!$F$8="Married",'Marital Status'!CF36,IF(Assumptions!$F$8="Single",'Marital Status'!DM36,"ERROR")))*IF(Assumptions!$F$10="No Adjustment",1,IF(Assumptions!$F$10="Preferred",'Pref-Std'!CF36,IF(Assumptions!$F$10="Standard",'Pref-Std'!DM36,"ERROR")))*IF(Assumptions!$F$12="No Adjustment",1,VLOOKUP($A37+U$4-1,'Valuation Margin'!$A$5:$C$13,3))</f>
        <v>35.0572256251467</v>
      </c>
      <c r="V37" s="45">
        <f>(1-VLOOKUP($A37+V$4-1,'Projection Scale G2 - M'!$A$25:$B$150,2,FALSE))^Assumptions!$F$6*'Base Rate'!V37*IF(Assumptions!$F$8="No Adjustment",1,IF(Assumptions!$F$8="Married",'Marital Status'!CG36,IF(Assumptions!$F$8="Single",'Marital Status'!DN36,"ERROR")))*IF(Assumptions!$F$10="No Adjustment",1,IF(Assumptions!$F$10="Preferred",'Pref-Std'!CG36,IF(Assumptions!$F$10="Standard",'Pref-Std'!DN36,"ERROR")))*IF(Assumptions!$F$12="No Adjustment",1,VLOOKUP($A37+V$4-1,'Valuation Margin'!$A$5:$C$13,3))</f>
        <v>39.654803621519449</v>
      </c>
      <c r="W37" s="45">
        <f>(1-VLOOKUP($A37+W$4-1,'Projection Scale G2 - M'!$A$25:$B$150,2,FALSE))^Assumptions!$F$6*'Base Rate'!W37*IF(Assumptions!$F$8="No Adjustment",1,IF(Assumptions!$F$8="Married",'Marital Status'!CH36,IF(Assumptions!$F$8="Single",'Marital Status'!DO36,"ERROR")))*IF(Assumptions!$F$10="No Adjustment",1,IF(Assumptions!$F$10="Preferred",'Pref-Std'!CH36,IF(Assumptions!$F$10="Standard",'Pref-Std'!DO36,"ERROR")))*IF(Assumptions!$F$12="No Adjustment",1,VLOOKUP($A37+W$4-1,'Valuation Margin'!$A$5:$C$13,3))</f>
        <v>44.288730642531483</v>
      </c>
      <c r="X37" s="45">
        <f>(1-VLOOKUP($A37+X$4-1,'Projection Scale G2 - M'!$A$25:$B$150,2,FALSE))^Assumptions!$F$6*'Base Rate'!X37*IF(Assumptions!$F$8="No Adjustment",1,IF(Assumptions!$F$8="Married",'Marital Status'!CI36,IF(Assumptions!$F$8="Single",'Marital Status'!DP36,"ERROR")))*IF(Assumptions!$F$10="No Adjustment",1,IF(Assumptions!$F$10="Preferred",'Pref-Std'!CI36,IF(Assumptions!$F$10="Standard",'Pref-Std'!DP36,"ERROR")))*IF(Assumptions!$F$12="No Adjustment",1,VLOOKUP($A37+X$4-1,'Valuation Margin'!$A$5:$C$13,3))</f>
        <v>49.903556926103306</v>
      </c>
      <c r="Y37" s="45">
        <f>(1-VLOOKUP($A37+Y$4-1,'Projection Scale G2 - M'!$A$25:$B$150,2,FALSE))^Assumptions!$F$6*'Base Rate'!Y37*IF(Assumptions!$F$8="No Adjustment",1,IF(Assumptions!$F$8="Married",'Marital Status'!CJ36,IF(Assumptions!$F$8="Single",'Marital Status'!DQ36,"ERROR")))*IF(Assumptions!$F$10="No Adjustment",1,IF(Assumptions!$F$10="Preferred",'Pref-Std'!CJ36,IF(Assumptions!$F$10="Standard",'Pref-Std'!DQ36,"ERROR")))*IF(Assumptions!$F$12="No Adjustment",1,VLOOKUP($A37+Y$4-1,'Valuation Margin'!$A$5:$C$13,3))</f>
        <v>56.10945641774331</v>
      </c>
      <c r="Z37" s="46">
        <f>(1-VLOOKUP($A37+Z$4-1,'Projection Scale G2 - M'!$A$25:$B$150,2,FALSE))^Assumptions!$F$6*'Base Rate'!Z37*IF(Assumptions!$F$8="No Adjustment",1,IF(Assumptions!$F$8="Married",'Marital Status'!CK36,IF(Assumptions!$F$8="Single",'Marital Status'!DR36,"ERROR")))*IF(Assumptions!$F$10="No Adjustment",1,IF(Assumptions!$F$10="Preferred",'Pref-Std'!CK36,IF(Assumptions!$F$10="Standard",'Pref-Std'!DR36,"ERROR")))*IF(Assumptions!$F$12="No Adjustment",1,VLOOKUP($A37+Z$4-1,'Valuation Margin'!$A$5:$C$13,3))</f>
        <v>63.39263441627989</v>
      </c>
      <c r="AA37" s="45">
        <f>(1-VLOOKUP($A37+AA$4-1,'Projection Scale G2 - M'!$A$25:$B$150,2,FALSE))^Assumptions!$F$6*'Base Rate'!AA37*IF(Assumptions!$F$8="No Adjustment",1,IF(Assumptions!$F$8="Married",'Marital Status'!CL36,IF(Assumptions!$F$8="Single",'Marital Status'!DS36,"ERROR")))*IF(Assumptions!$F$10="No Adjustment",1,IF(Assumptions!$F$10="Preferred",'Pref-Std'!CL36,IF(Assumptions!$F$10="Standard",'Pref-Std'!DS36,"ERROR")))*IF(Assumptions!$F$12="No Adjustment",1,VLOOKUP($A37+AA$4-1,'Valuation Margin'!$A$5:$C$13,3))</f>
        <v>71.588606321500905</v>
      </c>
      <c r="AB37" s="45">
        <f>(1-VLOOKUP($A37+AB$4-1,'Projection Scale G2 - M'!$A$25:$B$150,2,FALSE))^Assumptions!$F$6*'Base Rate'!AB37*IF(Assumptions!$F$8="No Adjustment",1,IF(Assumptions!$F$8="Married",'Marital Status'!CM36,IF(Assumptions!$F$8="Single",'Marital Status'!DT36,"ERROR")))*IF(Assumptions!$F$10="No Adjustment",1,IF(Assumptions!$F$10="Preferred",'Pref-Std'!CM36,IF(Assumptions!$F$10="Standard",'Pref-Std'!DT36,"ERROR")))*IF(Assumptions!$F$12="No Adjustment",1,VLOOKUP($A37+AB$4-1,'Valuation Margin'!$A$5:$C$13,3))</f>
        <v>79.89959863289755</v>
      </c>
      <c r="AC37" s="45">
        <f>(1-VLOOKUP($A37+AC$4-1,'Projection Scale G2 - M'!$A$25:$B$150,2,FALSE))^Assumptions!$F$6*'Base Rate'!AC37*IF(Assumptions!$F$8="No Adjustment",1,IF(Assumptions!$F$8="Married",'Marital Status'!CN36,IF(Assumptions!$F$8="Single",'Marital Status'!DU36,"ERROR")))*IF(Assumptions!$F$10="No Adjustment",1,IF(Assumptions!$F$10="Preferred",'Pref-Std'!CN36,IF(Assumptions!$F$10="Standard",'Pref-Std'!DU36,"ERROR")))*IF(Assumptions!$F$12="No Adjustment",1,VLOOKUP($A37+AC$4-1,'Valuation Margin'!$A$5:$C$13,3))</f>
        <v>89.977373204412473</v>
      </c>
      <c r="AD37" s="45">
        <f>(1-VLOOKUP($A37+AD$4-1,'Projection Scale G2 - M'!$A$25:$B$150,2,FALSE))^Assumptions!$F$6*'Base Rate'!AD37*IF(Assumptions!$F$8="No Adjustment",1,IF(Assumptions!$F$8="Married",'Marital Status'!CO36,IF(Assumptions!$F$8="Single",'Marital Status'!DV36,"ERROR")))*IF(Assumptions!$F$10="No Adjustment",1,IF(Assumptions!$F$10="Preferred",'Pref-Std'!CO36,IF(Assumptions!$F$10="Standard",'Pref-Std'!DV36,"ERROR")))*IF(Assumptions!$F$12="No Adjustment",1,VLOOKUP($A37+AD$4-1,'Valuation Margin'!$A$5:$C$13,3))</f>
        <v>101.04369957802682</v>
      </c>
      <c r="AE37" s="46">
        <f>(1-VLOOKUP($A37+AE$4-1,'Projection Scale G2 - M'!$A$25:$B$150,2,FALSE))^Assumptions!$F$6*'Base Rate'!AE37*IF(Assumptions!$F$8="No Adjustment",1,IF(Assumptions!$F$8="Married",'Marital Status'!CP36,IF(Assumptions!$F$8="Single",'Marital Status'!DW36,"ERROR")))*IF(Assumptions!$F$10="No Adjustment",1,IF(Assumptions!$F$10="Preferred",'Pref-Std'!CP36,IF(Assumptions!$F$10="Standard",'Pref-Std'!DW36,"ERROR")))*IF(Assumptions!$F$12="No Adjustment",1,VLOOKUP($A37+AE$4-1,'Valuation Margin'!$A$5:$C$13,3))</f>
        <v>111.95698562363773</v>
      </c>
      <c r="AF37" s="46">
        <f>(1-VLOOKUP($AG37,'Projection Scale G2 - M'!$A$25:$B$150,2,FALSE))^Assumptions!$F$6*'Base Rate'!AF37*IF(Assumptions!$F$8="No Adjustment",1,IF(Assumptions!$F$8="Married",'Marital Status'!CQ36,IF(Assumptions!$F$8="Single",'Marital Status'!DX36,"ERROR")))*IF(Assumptions!$F$10="No Adjustment",1,IF(Assumptions!$F$10="Preferred",'Pref-Std'!CQ36,IF(Assumptions!$F$10="Standard",'Pref-Std'!DX36,"ERROR")))*IF(Assumptions!$F$12="No Adjustment",1,VLOOKUP($AG37,'Valuation Margin'!$A$5:$C$13,3))</f>
        <v>125.24064345118697</v>
      </c>
      <c r="AG37" s="6">
        <f t="shared" si="3"/>
        <v>92</v>
      </c>
      <c r="AI37" s="58">
        <v>0.107269</v>
      </c>
      <c r="AJ37" s="59">
        <f t="shared" si="4"/>
        <v>1.1675380906989621</v>
      </c>
      <c r="AL37" s="6">
        <f t="shared" si="5"/>
        <v>62</v>
      </c>
      <c r="AM37" s="44">
        <f>(1-VLOOKUP($AL37+AM$4-1,'Projection Scale G2 - F'!$A$25:$B$150,2,FALSE))^Assumptions!$F$6*'Base Rate'!AL37*IF(Assumptions!$F$8="No Adjustment",1,IF(Assumptions!$F$8="Married",'Marital Status'!BM36,IF(Assumptions!$F$8="Single",'Marital Status'!CT36,"ERROR")))*IF(Assumptions!$F$10="No Adjustment",1,IF(Assumptions!$F$10="Preferred",'Pref-Std'!BM36,IF(Assumptions!$F$10="Standard",'Pref-Std'!CT36,"ERROR")))*IF(Assumptions!$F$12="No Adjustment",1,VLOOKUP($AL37+AM$4-1,'Valuation Margin'!$A$5:$D$13,4))</f>
        <v>0.6617022583862795</v>
      </c>
      <c r="AN37" s="45">
        <f>(1-VLOOKUP($AL37+AN$4-1,'Projection Scale G2 - F'!$A$25:$B$150,2,FALSE))^Assumptions!$F$6*'Base Rate'!AM37*IF(Assumptions!$F$8="No Adjustment",1,IF(Assumptions!$F$8="Married",'Marital Status'!BN36,IF(Assumptions!$F$8="Single",'Marital Status'!CU36,"ERROR")))*IF(Assumptions!$F$10="No Adjustment",1,IF(Assumptions!$F$10="Preferred",'Pref-Std'!BN36,IF(Assumptions!$F$10="Standard",'Pref-Std'!CU36,"ERROR")))*IF(Assumptions!$F$12="No Adjustment",1,VLOOKUP($AL37+AN$4-1,'Valuation Margin'!$A$5:$D$13,4))</f>
        <v>1.0114639591035959</v>
      </c>
      <c r="AO37" s="45">
        <f>(1-VLOOKUP($AL37+AO$4-1,'Projection Scale G2 - F'!$A$25:$B$150,2,FALSE))^Assumptions!$F$6*'Base Rate'!AN37*IF(Assumptions!$F$8="No Adjustment",1,IF(Assumptions!$F$8="Married",'Marital Status'!BO36,IF(Assumptions!$F$8="Single",'Marital Status'!CV36,"ERROR")))*IF(Assumptions!$F$10="No Adjustment",1,IF(Assumptions!$F$10="Preferred",'Pref-Std'!BO36,IF(Assumptions!$F$10="Standard",'Pref-Std'!CV36,"ERROR")))*IF(Assumptions!$F$12="No Adjustment",1,VLOOKUP($AL37+AO$4-1,'Valuation Margin'!$A$5:$D$13,4))</f>
        <v>1.3508115064604054</v>
      </c>
      <c r="AP37" s="45">
        <f>(1-VLOOKUP($AL37+AP$4-1,'Projection Scale G2 - F'!$A$25:$B$150,2,FALSE))^Assumptions!$F$6*'Base Rate'!AO37*IF(Assumptions!$F$8="No Adjustment",1,IF(Assumptions!$F$8="Married",'Marital Status'!BP36,IF(Assumptions!$F$8="Single",'Marital Status'!CW36,"ERROR")))*IF(Assumptions!$F$10="No Adjustment",1,IF(Assumptions!$F$10="Preferred",'Pref-Std'!BP36,IF(Assumptions!$F$10="Standard",'Pref-Std'!CW36,"ERROR")))*IF(Assumptions!$F$12="No Adjustment",1,VLOOKUP($AL37+AP$4-1,'Valuation Margin'!$A$5:$D$13,4))</f>
        <v>1.7119313408805488</v>
      </c>
      <c r="AQ37" s="46">
        <f>(1-VLOOKUP($AL37+AQ$4-1,'Projection Scale G2 - F'!$A$25:$B$150,2,FALSE))^Assumptions!$F$6*'Base Rate'!AP37*IF(Assumptions!$F$8="No Adjustment",1,IF(Assumptions!$F$8="Married",'Marital Status'!BQ36,IF(Assumptions!$F$8="Single",'Marital Status'!CX36,"ERROR")))*IF(Assumptions!$F$10="No Adjustment",1,IF(Assumptions!$F$10="Preferred",'Pref-Std'!BQ36,IF(Assumptions!$F$10="Standard",'Pref-Std'!CX36,"ERROR")))*IF(Assumptions!$F$12="No Adjustment",1,VLOOKUP($AL37+AQ$4-1,'Valuation Margin'!$A$5:$D$13,4))</f>
        <v>2.0999364425937541</v>
      </c>
      <c r="AR37" s="45">
        <f>(1-VLOOKUP($AL37+AR$4-1,'Projection Scale G2 - F'!$A$25:$B$150,2,FALSE))^Assumptions!$F$6*'Base Rate'!AQ37*IF(Assumptions!$F$8="No Adjustment",1,IF(Assumptions!$F$8="Married",'Marital Status'!BR36,IF(Assumptions!$F$8="Single",'Marital Status'!CY36,"ERROR")))*IF(Assumptions!$F$10="No Adjustment",1,IF(Assumptions!$F$10="Preferred",'Pref-Std'!BR36,IF(Assumptions!$F$10="Standard",'Pref-Std'!CY36,"ERROR")))*IF(Assumptions!$F$12="No Adjustment",1,VLOOKUP($AL37+AR$4-1,'Valuation Margin'!$A$5:$D$13,4))</f>
        <v>2.5284741404354922</v>
      </c>
      <c r="AS37" s="45">
        <f>(1-VLOOKUP($AL37+AS$4-1,'Projection Scale G2 - F'!$A$25:$B$150,2,FALSE))^Assumptions!$F$6*'Base Rate'!AR37*IF(Assumptions!$F$8="No Adjustment",1,IF(Assumptions!$F$8="Married",'Marital Status'!BS36,IF(Assumptions!$F$8="Single",'Marital Status'!CZ36,"ERROR")))*IF(Assumptions!$F$10="No Adjustment",1,IF(Assumptions!$F$10="Preferred",'Pref-Std'!BS36,IF(Assumptions!$F$10="Standard",'Pref-Std'!CZ36,"ERROR")))*IF(Assumptions!$F$12="No Adjustment",1,VLOOKUP($AL37+AS$4-1,'Valuation Margin'!$A$5:$D$13,4))</f>
        <v>2.9944890906049069</v>
      </c>
      <c r="AT37" s="45">
        <f>(1-VLOOKUP($AL37+AT$4-1,'Projection Scale G2 - F'!$A$25:$B$150,2,FALSE))^Assumptions!$F$6*'Base Rate'!AS37*IF(Assumptions!$F$8="No Adjustment",1,IF(Assumptions!$F$8="Married",'Marital Status'!BT36,IF(Assumptions!$F$8="Single",'Marital Status'!DA36,"ERROR")))*IF(Assumptions!$F$10="No Adjustment",1,IF(Assumptions!$F$10="Preferred",'Pref-Std'!BT36,IF(Assumptions!$F$10="Standard",'Pref-Std'!DA36,"ERROR")))*IF(Assumptions!$F$12="No Adjustment",1,VLOOKUP($AL37+AT$4-1,'Valuation Margin'!$A$5:$D$13,4))</f>
        <v>3.5099448839641298</v>
      </c>
      <c r="AU37" s="45">
        <f>(1-VLOOKUP($AL37+AU$4-1,'Projection Scale G2 - F'!$A$25:$B$150,2,FALSE))^Assumptions!$F$6*'Base Rate'!AT37*IF(Assumptions!$F$8="No Adjustment",1,IF(Assumptions!$F$8="Married",'Marital Status'!BU36,IF(Assumptions!$F$8="Single",'Marital Status'!DB36,"ERROR")))*IF(Assumptions!$F$10="No Adjustment",1,IF(Assumptions!$F$10="Preferred",'Pref-Std'!BU36,IF(Assumptions!$F$10="Standard",'Pref-Std'!DB36,"ERROR")))*IF(Assumptions!$F$12="No Adjustment",1,VLOOKUP($AL37+AU$4-1,'Valuation Margin'!$A$5:$D$13,4))</f>
        <v>4.0981383227654726</v>
      </c>
      <c r="AV37" s="46">
        <f>(1-VLOOKUP($AL37+AV$4-1,'Projection Scale G2 - F'!$A$25:$B$150,2,FALSE))^Assumptions!$F$6*'Base Rate'!AU37*IF(Assumptions!$F$8="No Adjustment",1,IF(Assumptions!$F$8="Married",'Marital Status'!BV36,IF(Assumptions!$F$8="Single",'Marital Status'!DC36,"ERROR")))*IF(Assumptions!$F$10="No Adjustment",1,IF(Assumptions!$F$10="Preferred",'Pref-Std'!BV36,IF(Assumptions!$F$10="Standard",'Pref-Std'!DC36,"ERROR")))*IF(Assumptions!$F$12="No Adjustment",1,VLOOKUP($AL37+AV$4-1,'Valuation Margin'!$A$5:$D$13,4))</f>
        <v>4.9089719375605503</v>
      </c>
      <c r="AW37" s="45">
        <f>(1-VLOOKUP($AL37+AW$4-1,'Projection Scale G2 - F'!$A$25:$B$150,2,FALSE))^Assumptions!$F$6*'Base Rate'!AV37*IF(Assumptions!$F$8="No Adjustment",1,IF(Assumptions!$F$8="Married",'Marital Status'!BW36,IF(Assumptions!$F$8="Single",'Marital Status'!DD36,"ERROR")))*IF(Assumptions!$F$10="No Adjustment",1,IF(Assumptions!$F$10="Preferred",'Pref-Std'!BW36,IF(Assumptions!$F$10="Standard",'Pref-Std'!DD36,"ERROR")))*IF(Assumptions!$F$12="No Adjustment",1,VLOOKUP($AL37+AW$4-1,'Valuation Margin'!$A$5:$D$13,4))</f>
        <v>5.8602393861358486</v>
      </c>
      <c r="AX37" s="45">
        <f>(1-VLOOKUP($AL37+AX$4-1,'Projection Scale G2 - F'!$A$25:$B$150,2,FALSE))^Assumptions!$F$6*'Base Rate'!AW37*IF(Assumptions!$F$8="No Adjustment",1,IF(Assumptions!$F$8="Married",'Marital Status'!BX36,IF(Assumptions!$F$8="Single",'Marital Status'!DE36,"ERROR")))*IF(Assumptions!$F$10="No Adjustment",1,IF(Assumptions!$F$10="Preferred",'Pref-Std'!BX36,IF(Assumptions!$F$10="Standard",'Pref-Std'!DE36,"ERROR")))*IF(Assumptions!$F$12="No Adjustment",1,VLOOKUP($AL37+AX$4-1,'Valuation Margin'!$A$5:$D$13,4))</f>
        <v>6.9733531630227779</v>
      </c>
      <c r="AY37" s="45">
        <f>(1-VLOOKUP($AL37+AY$4-1,'Projection Scale G2 - F'!$A$25:$B$150,2,FALSE))^Assumptions!$F$6*'Base Rate'!AX37*IF(Assumptions!$F$8="No Adjustment",1,IF(Assumptions!$F$8="Married",'Marital Status'!BY36,IF(Assumptions!$F$8="Single",'Marital Status'!DF36,"ERROR")))*IF(Assumptions!$F$10="No Adjustment",1,IF(Assumptions!$F$10="Preferred",'Pref-Std'!BY36,IF(Assumptions!$F$10="Standard",'Pref-Std'!DF36,"ERROR")))*IF(Assumptions!$F$12="No Adjustment",1,VLOOKUP($AL37+AY$4-1,'Valuation Margin'!$A$5:$D$13,4))</f>
        <v>8.290872785516882</v>
      </c>
      <c r="AZ37" s="45">
        <f>(1-VLOOKUP($AL37+AZ$4-1,'Projection Scale G2 - F'!$A$25:$B$150,2,FALSE))^Assumptions!$F$6*'Base Rate'!AY37*IF(Assumptions!$F$8="No Adjustment",1,IF(Assumptions!$F$8="Married",'Marital Status'!BZ36,IF(Assumptions!$F$8="Single",'Marital Status'!DG36,"ERROR")))*IF(Assumptions!$F$10="No Adjustment",1,IF(Assumptions!$F$10="Preferred",'Pref-Std'!BZ36,IF(Assumptions!$F$10="Standard",'Pref-Std'!DG36,"ERROR")))*IF(Assumptions!$F$12="No Adjustment",1,VLOOKUP($AL37+AZ$4-1,'Valuation Margin'!$A$5:$D$13,4))</f>
        <v>9.8414670246000835</v>
      </c>
      <c r="BA37" s="46">
        <f>(1-VLOOKUP($AL37+BA$4-1,'Projection Scale G2 - F'!$A$25:$B$150,2,FALSE))^Assumptions!$F$6*'Base Rate'!AZ37*IF(Assumptions!$F$8="No Adjustment",1,IF(Assumptions!$F$8="Married",'Marital Status'!CA36,IF(Assumptions!$F$8="Single",'Marital Status'!DH36,"ERROR")))*IF(Assumptions!$F$10="No Adjustment",1,IF(Assumptions!$F$10="Preferred",'Pref-Std'!CA36,IF(Assumptions!$F$10="Standard",'Pref-Std'!DH36,"ERROR")))*IF(Assumptions!$F$12="No Adjustment",1,VLOOKUP($AL37+BA$4-1,'Valuation Margin'!$A$5:$D$13,4))</f>
        <v>11.411467595859746</v>
      </c>
      <c r="BB37" s="45">
        <f>(1-VLOOKUP($AL37+BB$4-1,'Projection Scale G2 - F'!$A$25:$B$150,2,FALSE))^Assumptions!$F$6*'Base Rate'!BA37*IF(Assumptions!$F$8="No Adjustment",1,IF(Assumptions!$F$8="Married",'Marital Status'!CB36,IF(Assumptions!$F$8="Single",'Marital Status'!DI36,"ERROR")))*IF(Assumptions!$F$10="No Adjustment",1,IF(Assumptions!$F$10="Preferred",'Pref-Std'!CB36,IF(Assumptions!$F$10="Standard",'Pref-Std'!DI36,"ERROR")))*IF(Assumptions!$F$12="No Adjustment",1,VLOOKUP($AL37+BB$4-1,'Valuation Margin'!$A$5:$D$13,4))</f>
        <v>13.201908434807299</v>
      </c>
      <c r="BC37" s="45">
        <f>(1-VLOOKUP($AL37+BC$4-1,'Projection Scale G2 - F'!$A$25:$B$150,2,FALSE))^Assumptions!$F$6*'Base Rate'!BB37*IF(Assumptions!$F$8="No Adjustment",1,IF(Assumptions!$F$8="Married",'Marital Status'!CC36,IF(Assumptions!$F$8="Single",'Marital Status'!DJ36,"ERROR")))*IF(Assumptions!$F$10="No Adjustment",1,IF(Assumptions!$F$10="Preferred",'Pref-Std'!CC36,IF(Assumptions!$F$10="Standard",'Pref-Std'!DJ36,"ERROR")))*IF(Assumptions!$F$12="No Adjustment",1,VLOOKUP($AL37+BC$4-1,'Valuation Margin'!$A$5:$D$13,4))</f>
        <v>15.227356946378178</v>
      </c>
      <c r="BD37" s="45">
        <f>(1-VLOOKUP($AL37+BD$4-1,'Projection Scale G2 - F'!$A$25:$B$150,2,FALSE))^Assumptions!$F$6*'Base Rate'!BC37*IF(Assumptions!$F$8="No Adjustment",1,IF(Assumptions!$F$8="Married",'Marital Status'!CD36,IF(Assumptions!$F$8="Single",'Marital Status'!DK36,"ERROR")))*IF(Assumptions!$F$10="No Adjustment",1,IF(Assumptions!$F$10="Preferred",'Pref-Std'!CD36,IF(Assumptions!$F$10="Standard",'Pref-Std'!DK36,"ERROR")))*IF(Assumptions!$F$12="No Adjustment",1,VLOOKUP($AL37+BD$4-1,'Valuation Margin'!$A$5:$D$13,4))</f>
        <v>17.547693005243733</v>
      </c>
      <c r="BE37" s="45">
        <f>(1-VLOOKUP($AL37+BE$4-1,'Projection Scale G2 - F'!$A$25:$B$150,2,FALSE))^Assumptions!$F$6*'Base Rate'!BD37*IF(Assumptions!$F$8="No Adjustment",1,IF(Assumptions!$F$8="Married",'Marital Status'!CE36,IF(Assumptions!$F$8="Single",'Marital Status'!DL36,"ERROR")))*IF(Assumptions!$F$10="No Adjustment",1,IF(Assumptions!$F$10="Preferred",'Pref-Std'!CE36,IF(Assumptions!$F$10="Standard",'Pref-Std'!DL36,"ERROR")))*IF(Assumptions!$F$12="No Adjustment",1,VLOOKUP($AL37+BE$4-1,'Valuation Margin'!$A$5:$D$13,4))</f>
        <v>20.186189014740336</v>
      </c>
      <c r="BF37" s="46">
        <f>(1-VLOOKUP($AL37+BF$4-1,'Projection Scale G2 - F'!$A$25:$B$150,2,FALSE))^Assumptions!$F$6*'Base Rate'!BE37*IF(Assumptions!$F$8="No Adjustment",1,IF(Assumptions!$F$8="Married",'Marital Status'!CF36,IF(Assumptions!$F$8="Single",'Marital Status'!DM36,"ERROR")))*IF(Assumptions!$F$10="No Adjustment",1,IF(Assumptions!$F$10="Preferred",'Pref-Std'!CF36,IF(Assumptions!$F$10="Standard",'Pref-Std'!DM36,"ERROR")))*IF(Assumptions!$F$12="No Adjustment",1,VLOOKUP($AL37+BF$4-1,'Valuation Margin'!$A$5:$D$13,4))</f>
        <v>22.908694568273042</v>
      </c>
      <c r="BG37" s="45">
        <f>(1-VLOOKUP($AL37+BG$4-1,'Projection Scale G2 - F'!$A$25:$B$150,2,FALSE))^Assumptions!$F$6*'Base Rate'!BF37*IF(Assumptions!$F$8="No Adjustment",1,IF(Assumptions!$F$8="Married",'Marital Status'!CG36,IF(Assumptions!$F$8="Single",'Marital Status'!DN36,"ERROR")))*IF(Assumptions!$F$10="No Adjustment",1,IF(Assumptions!$F$10="Preferred",'Pref-Std'!CG36,IF(Assumptions!$F$10="Standard",'Pref-Std'!DN36,"ERROR")))*IF(Assumptions!$F$12="No Adjustment",1,VLOOKUP($AL37+BG$4-1,'Valuation Margin'!$A$5:$D$13,4))</f>
        <v>25.605837359390804</v>
      </c>
      <c r="BH37" s="45">
        <f>(1-VLOOKUP($AL37+BH$4-1,'Projection Scale G2 - F'!$A$25:$B$150,2,FALSE))^Assumptions!$F$6*'Base Rate'!BG37*IF(Assumptions!$F$8="No Adjustment",1,IF(Assumptions!$F$8="Married",'Marital Status'!CH36,IF(Assumptions!$F$8="Single",'Marital Status'!DO36,"ERROR")))*IF(Assumptions!$F$10="No Adjustment",1,IF(Assumptions!$F$10="Preferred",'Pref-Std'!CH36,IF(Assumptions!$F$10="Standard",'Pref-Std'!DO36,"ERROR")))*IF(Assumptions!$F$12="No Adjustment",1,VLOOKUP($AL37+BH$4-1,'Valuation Margin'!$A$5:$D$13,4))</f>
        <v>28.784453795099992</v>
      </c>
      <c r="BI37" s="45">
        <f>(1-VLOOKUP($AL37+BI$4-1,'Projection Scale G2 - F'!$A$25:$B$150,2,FALSE))^Assumptions!$F$6*'Base Rate'!BH37*IF(Assumptions!$F$8="No Adjustment",1,IF(Assumptions!$F$8="Married",'Marital Status'!CI36,IF(Assumptions!$F$8="Single",'Marital Status'!DP36,"ERROR")))*IF(Assumptions!$F$10="No Adjustment",1,IF(Assumptions!$F$10="Preferred",'Pref-Std'!CI36,IF(Assumptions!$F$10="Standard",'Pref-Std'!DP36,"ERROR")))*IF(Assumptions!$F$12="No Adjustment",1,VLOOKUP($AL37+BI$4-1,'Valuation Margin'!$A$5:$D$13,4))</f>
        <v>32.311498855309935</v>
      </c>
      <c r="BJ37" s="45">
        <f>(1-VLOOKUP($AL37+BJ$4-1,'Projection Scale G2 - F'!$A$25:$B$150,2,FALSE))^Assumptions!$F$6*'Base Rate'!BI37*IF(Assumptions!$F$8="No Adjustment",1,IF(Assumptions!$F$8="Married",'Marital Status'!CJ36,IF(Assumptions!$F$8="Single",'Marital Status'!DQ36,"ERROR")))*IF(Assumptions!$F$10="No Adjustment",1,IF(Assumptions!$F$10="Preferred",'Pref-Std'!CJ36,IF(Assumptions!$F$10="Standard",'Pref-Std'!DQ36,"ERROR")))*IF(Assumptions!$F$12="No Adjustment",1,VLOOKUP($AL37+BJ$4-1,'Valuation Margin'!$A$5:$D$13,4))</f>
        <v>35.930819481656542</v>
      </c>
      <c r="BK37" s="46">
        <f>(1-VLOOKUP($AL37+BK$4-1,'Projection Scale G2 - F'!$A$25:$B$150,2,FALSE))^Assumptions!$F$6*'Base Rate'!BJ37*IF(Assumptions!$F$8="No Adjustment",1,IF(Assumptions!$F$8="Married",'Marital Status'!CK36,IF(Assumptions!$F$8="Single",'Marital Status'!DR36,"ERROR")))*IF(Assumptions!$F$10="No Adjustment",1,IF(Assumptions!$F$10="Preferred",'Pref-Std'!CK36,IF(Assumptions!$F$10="Standard",'Pref-Std'!DR36,"ERROR")))*IF(Assumptions!$F$12="No Adjustment",1,VLOOKUP($AL37+BK$4-1,'Valuation Margin'!$A$5:$D$13,4))</f>
        <v>40.870526896044673</v>
      </c>
      <c r="BL37" s="45">
        <f>(1-VLOOKUP($AL37+BL$4-1,'Projection Scale G2 - F'!$A$25:$B$150,2,FALSE))^Assumptions!$F$6*'Base Rate'!BK37*IF(Assumptions!$F$8="No Adjustment",1,IF(Assumptions!$F$8="Married",'Marital Status'!CL36,IF(Assumptions!$F$8="Single",'Marital Status'!DS36,"ERROR")))*IF(Assumptions!$F$10="No Adjustment",1,IF(Assumptions!$F$10="Preferred",'Pref-Std'!CL36,IF(Assumptions!$F$10="Standard",'Pref-Std'!DS36,"ERROR")))*IF(Assumptions!$F$12="No Adjustment",1,VLOOKUP($AL37+BL$4-1,'Valuation Margin'!$A$5:$D$13,4))</f>
        <v>46.714742795441701</v>
      </c>
      <c r="BM37" s="45">
        <f>(1-VLOOKUP($AL37+BM$4-1,'Projection Scale G2 - F'!$A$25:$B$150,2,FALSE))^Assumptions!$F$6*'Base Rate'!BL37*IF(Assumptions!$F$8="No Adjustment",1,IF(Assumptions!$F$8="Married",'Marital Status'!CM36,IF(Assumptions!$F$8="Single",'Marital Status'!DT36,"ERROR")))*IF(Assumptions!$F$10="No Adjustment",1,IF(Assumptions!$F$10="Preferred",'Pref-Std'!CM36,IF(Assumptions!$F$10="Standard",'Pref-Std'!DT36,"ERROR")))*IF(Assumptions!$F$12="No Adjustment",1,VLOOKUP($AL37+BM$4-1,'Valuation Margin'!$A$5:$D$13,4))</f>
        <v>53.591732161385643</v>
      </c>
      <c r="BN37" s="45">
        <f>(1-VLOOKUP($AL37+BN$4-1,'Projection Scale G2 - F'!$A$25:$B$150,2,FALSE))^Assumptions!$F$6*'Base Rate'!BM37*IF(Assumptions!$F$8="No Adjustment",1,IF(Assumptions!$F$8="Married",'Marital Status'!CN36,IF(Assumptions!$F$8="Single",'Marital Status'!DU36,"ERROR")))*IF(Assumptions!$F$10="No Adjustment",1,IF(Assumptions!$F$10="Preferred",'Pref-Std'!CN36,IF(Assumptions!$F$10="Standard",'Pref-Std'!DU36,"ERROR")))*IF(Assumptions!$F$12="No Adjustment",1,VLOOKUP($AL37+BN$4-1,'Valuation Margin'!$A$5:$D$13,4))</f>
        <v>60.806164005278063</v>
      </c>
      <c r="BO37" s="45">
        <f>(1-VLOOKUP($AL37+BO$4-1,'Projection Scale G2 - F'!$A$25:$B$150,2,FALSE))^Assumptions!$F$6*'Base Rate'!BN37*IF(Assumptions!$F$8="No Adjustment",1,IF(Assumptions!$F$8="Married",'Marital Status'!CO36,IF(Assumptions!$F$8="Single",'Marital Status'!DV36,"ERROR")))*IF(Assumptions!$F$10="No Adjustment",1,IF(Assumptions!$F$10="Preferred",'Pref-Std'!CO36,IF(Assumptions!$F$10="Standard",'Pref-Std'!DV36,"ERROR")))*IF(Assumptions!$F$12="No Adjustment",1,VLOOKUP($AL37+BO$4-1,'Valuation Margin'!$A$5:$D$13,4))</f>
        <v>69.679217287343192</v>
      </c>
      <c r="BP37" s="46">
        <f>(1-VLOOKUP($AL37+BP$4-1,'Projection Scale G2 - F'!$A$25:$B$150,2,FALSE))^Assumptions!$F$6*'Base Rate'!BO37*IF(Assumptions!$F$8="No Adjustment",1,IF(Assumptions!$F$8="Married",'Marital Status'!CP36,IF(Assumptions!$F$8="Single",'Marital Status'!DW36,"ERROR")))*IF(Assumptions!$F$10="No Adjustment",1,IF(Assumptions!$F$10="Preferred",'Pref-Std'!CP36,IF(Assumptions!$F$10="Standard",'Pref-Std'!DW36,"ERROR")))*IF(Assumptions!$F$12="No Adjustment",1,VLOOKUP($AL37+BP$4-1,'Valuation Margin'!$A$5:$D$13,4))</f>
        <v>78.93664714696483</v>
      </c>
      <c r="BQ37" s="46">
        <f>(1-VLOOKUP($BR37,'Projection Scale G2 - F'!$A$25:$B$150,2,FALSE))^Assumptions!$F$6*'Base Rate'!BP37*IF(Assumptions!$F$8="No Adjustment",1,IF(Assumptions!$F$8="Married",'Marital Status'!CQ36,IF(Assumptions!$F$8="Single",'Marital Status'!DX36,"ERROR")))*IF(Assumptions!$F$10="No Adjustment",1,IF(Assumptions!$F$10="Preferred",'Pref-Std'!CQ36,IF(Assumptions!$F$10="Standard",'Pref-Std'!DX36,"ERROR")))*IF(Assumptions!$F$12="No Adjustment",1,VLOOKUP($BR37,'Valuation Margin'!$A$5:$D$13,4))</f>
        <v>90.52070826831546</v>
      </c>
      <c r="BR37" s="6">
        <f t="shared" si="6"/>
        <v>92</v>
      </c>
      <c r="BT37" s="58">
        <v>0.13716800000000001</v>
      </c>
      <c r="BU37" s="59">
        <f t="shared" si="7"/>
        <v>0.65992584471826843</v>
      </c>
      <c r="BV37" s="59">
        <f t="shared" si="8"/>
        <v>0.78175278375363488</v>
      </c>
      <c r="BW37" s="57">
        <f t="shared" si="9"/>
        <v>0.23999999999999988</v>
      </c>
    </row>
    <row r="38" spans="1:75" x14ac:dyDescent="0.3">
      <c r="A38" s="6">
        <f t="shared" si="2"/>
        <v>63</v>
      </c>
      <c r="B38" s="44">
        <f>(1-VLOOKUP($A38+B$4-1,'Projection Scale G2 - M'!$A$25:$B$150,2,FALSE))^Assumptions!$F$6*'Base Rate'!B38*IF(Assumptions!$F$8="No Adjustment",1,IF(Assumptions!$F$8="Married",'Marital Status'!BM37,IF(Assumptions!$F$8="Single",'Marital Status'!CT37,"ERROR")))*IF(Assumptions!$F$10="No Adjustment",1,IF(Assumptions!$F$10="Preferred",'Pref-Std'!BM37,IF(Assumptions!$F$10="Standard",'Pref-Std'!CT37,"ERROR")))*IF(Assumptions!$F$12="No Adjustment",1,VLOOKUP($A38+B$4-1,'Valuation Margin'!$A$5:$C$13,3))</f>
        <v>0.95022454767060982</v>
      </c>
      <c r="C38" s="45">
        <f>(1-VLOOKUP($A38+C$4-1,'Projection Scale G2 - M'!$A$25:$B$150,2,FALSE))^Assumptions!$F$6*'Base Rate'!C38*IF(Assumptions!$F$8="No Adjustment",1,IF(Assumptions!$F$8="Married",'Marital Status'!BN37,IF(Assumptions!$F$8="Single",'Marital Status'!CU37,"ERROR")))*IF(Assumptions!$F$10="No Adjustment",1,IF(Assumptions!$F$10="Preferred",'Pref-Std'!BN37,IF(Assumptions!$F$10="Standard",'Pref-Std'!CU37,"ERROR")))*IF(Assumptions!$F$12="No Adjustment",1,VLOOKUP($A38+C$4-1,'Valuation Margin'!$A$5:$C$13,3))</f>
        <v>1.4752017875002517</v>
      </c>
      <c r="D38" s="45">
        <f>(1-VLOOKUP($A38+D$4-1,'Projection Scale G2 - M'!$A$25:$B$150,2,FALSE))^Assumptions!$F$6*'Base Rate'!D38*IF(Assumptions!$F$8="No Adjustment",1,IF(Assumptions!$F$8="Married",'Marital Status'!BO37,IF(Assumptions!$F$8="Single",'Marital Status'!CV37,"ERROR")))*IF(Assumptions!$F$10="No Adjustment",1,IF(Assumptions!$F$10="Preferred",'Pref-Std'!BO37,IF(Assumptions!$F$10="Standard",'Pref-Std'!CV37,"ERROR")))*IF(Assumptions!$F$12="No Adjustment",1,VLOOKUP($A38+D$4-1,'Valuation Margin'!$A$5:$C$13,3))</f>
        <v>1.9863541987883804</v>
      </c>
      <c r="E38" s="45">
        <f>(1-VLOOKUP($A38+E$4-1,'Projection Scale G2 - M'!$A$25:$B$150,2,FALSE))^Assumptions!$F$6*'Base Rate'!E38*IF(Assumptions!$F$8="No Adjustment",1,IF(Assumptions!$F$8="Married",'Marital Status'!BP37,IF(Assumptions!$F$8="Single",'Marital Status'!CW37,"ERROR")))*IF(Assumptions!$F$10="No Adjustment",1,IF(Assumptions!$F$10="Preferred",'Pref-Std'!BP37,IF(Assumptions!$F$10="Standard",'Pref-Std'!CW37,"ERROR")))*IF(Assumptions!$F$12="No Adjustment",1,VLOOKUP($A38+E$4-1,'Valuation Margin'!$A$5:$C$13,3))</f>
        <v>2.5297843126454014</v>
      </c>
      <c r="F38" s="46">
        <f>(1-VLOOKUP($A38+F$4-1,'Projection Scale G2 - M'!$A$25:$B$150,2,FALSE))^Assumptions!$F$6*'Base Rate'!F38*IF(Assumptions!$F$8="No Adjustment",1,IF(Assumptions!$F$8="Married",'Marital Status'!BQ37,IF(Assumptions!$F$8="Single",'Marital Status'!CX37,"ERROR")))*IF(Assumptions!$F$10="No Adjustment",1,IF(Assumptions!$F$10="Preferred",'Pref-Std'!BQ37,IF(Assumptions!$F$10="Standard",'Pref-Std'!CX37,"ERROR")))*IF(Assumptions!$F$12="No Adjustment",1,VLOOKUP($A38+F$4-1,'Valuation Margin'!$A$5:$C$13,3))</f>
        <v>3.1328945644133097</v>
      </c>
      <c r="G38" s="45">
        <f>(1-VLOOKUP($A38+G$4-1,'Projection Scale G2 - M'!$A$25:$B$150,2,FALSE))^Assumptions!$F$6*'Base Rate'!G38*IF(Assumptions!$F$8="No Adjustment",1,IF(Assumptions!$F$8="Married",'Marital Status'!BR37,IF(Assumptions!$F$8="Single",'Marital Status'!CY37,"ERROR")))*IF(Assumptions!$F$10="No Adjustment",1,IF(Assumptions!$F$10="Preferred",'Pref-Std'!BR37,IF(Assumptions!$F$10="Standard",'Pref-Std'!CY37,"ERROR")))*IF(Assumptions!$F$12="No Adjustment",1,VLOOKUP($A38+G$4-1,'Valuation Margin'!$A$5:$C$13,3))</f>
        <v>3.8219830231331513</v>
      </c>
      <c r="H38" s="45">
        <f>(1-VLOOKUP($A38+H$4-1,'Projection Scale G2 - M'!$A$25:$B$150,2,FALSE))^Assumptions!$F$6*'Base Rate'!H38*IF(Assumptions!$F$8="No Adjustment",1,IF(Assumptions!$F$8="Married",'Marital Status'!BS37,IF(Assumptions!$F$8="Single",'Marital Status'!CZ37,"ERROR")))*IF(Assumptions!$F$10="No Adjustment",1,IF(Assumptions!$F$10="Preferred",'Pref-Std'!BS37,IF(Assumptions!$F$10="Standard",'Pref-Std'!CZ37,"ERROR")))*IF(Assumptions!$F$12="No Adjustment",1,VLOOKUP($A38+H$4-1,'Valuation Margin'!$A$5:$C$13,3))</f>
        <v>4.6193115806300025</v>
      </c>
      <c r="I38" s="45">
        <f>(1-VLOOKUP($A38+I$4-1,'Projection Scale G2 - M'!$A$25:$B$150,2,FALSE))^Assumptions!$F$6*'Base Rate'!I38*IF(Assumptions!$F$8="No Adjustment",1,IF(Assumptions!$F$8="Married",'Marital Status'!BT37,IF(Assumptions!$F$8="Single",'Marital Status'!DA37,"ERROR")))*IF(Assumptions!$F$10="No Adjustment",1,IF(Assumptions!$F$10="Preferred",'Pref-Std'!BT37,IF(Assumptions!$F$10="Standard",'Pref-Std'!DA37,"ERROR")))*IF(Assumptions!$F$12="No Adjustment",1,VLOOKUP($A38+I$4-1,'Valuation Margin'!$A$5:$C$13,3))</f>
        <v>5.5383144438288223</v>
      </c>
      <c r="J38" s="45">
        <f>(1-VLOOKUP($A38+J$4-1,'Projection Scale G2 - M'!$A$25:$B$150,2,FALSE))^Assumptions!$F$6*'Base Rate'!J38*IF(Assumptions!$F$8="No Adjustment",1,IF(Assumptions!$F$8="Married",'Marital Status'!BU37,IF(Assumptions!$F$8="Single",'Marital Status'!DB37,"ERROR")))*IF(Assumptions!$F$10="No Adjustment",1,IF(Assumptions!$F$10="Preferred",'Pref-Std'!BU37,IF(Assumptions!$F$10="Standard",'Pref-Std'!DB37,"ERROR")))*IF(Assumptions!$F$12="No Adjustment",1,VLOOKUP($A38+J$4-1,'Valuation Margin'!$A$5:$C$13,3))</f>
        <v>6.7963891180621845</v>
      </c>
      <c r="K38" s="46">
        <f>(1-VLOOKUP($A38+K$4-1,'Projection Scale G2 - M'!$A$25:$B$150,2,FALSE))^Assumptions!$F$6*'Base Rate'!K38*IF(Assumptions!$F$8="No Adjustment",1,IF(Assumptions!$F$8="Married",'Marital Status'!BV37,IF(Assumptions!$F$8="Single",'Marital Status'!DC37,"ERROR")))*IF(Assumptions!$F$10="No Adjustment",1,IF(Assumptions!$F$10="Preferred",'Pref-Std'!BV37,IF(Assumptions!$F$10="Standard",'Pref-Std'!DC37,"ERROR")))*IF(Assumptions!$F$12="No Adjustment",1,VLOOKUP($A38+K$4-1,'Valuation Margin'!$A$5:$C$13,3))</f>
        <v>8.2962211782657054</v>
      </c>
      <c r="L38" s="45">
        <f>(1-VLOOKUP($A38+L$4-1,'Projection Scale G2 - M'!$A$25:$B$150,2,FALSE))^Assumptions!$F$6*'Base Rate'!L38*IF(Assumptions!$F$8="No Adjustment",1,IF(Assumptions!$F$8="Married",'Marital Status'!BW37,IF(Assumptions!$F$8="Single",'Marital Status'!DD37,"ERROR")))*IF(Assumptions!$F$10="No Adjustment",1,IF(Assumptions!$F$10="Preferred",'Pref-Std'!BW37,IF(Assumptions!$F$10="Standard",'Pref-Std'!DD37,"ERROR")))*IF(Assumptions!$F$12="No Adjustment",1,VLOOKUP($A38+L$4-1,'Valuation Margin'!$A$5:$C$13,3))</f>
        <v>10.072572448374778</v>
      </c>
      <c r="M38" s="45">
        <f>(1-VLOOKUP($A38+M$4-1,'Projection Scale G2 - M'!$A$25:$B$150,2,FALSE))^Assumptions!$F$6*'Base Rate'!M38*IF(Assumptions!$F$8="No Adjustment",1,IF(Assumptions!$F$8="Married",'Marital Status'!BX37,IF(Assumptions!$F$8="Single",'Marital Status'!DE37,"ERROR")))*IF(Assumptions!$F$10="No Adjustment",1,IF(Assumptions!$F$10="Preferred",'Pref-Std'!BX37,IF(Assumptions!$F$10="Standard",'Pref-Std'!DE37,"ERROR")))*IF(Assumptions!$F$12="No Adjustment",1,VLOOKUP($A38+M$4-1,'Valuation Margin'!$A$5:$C$13,3))</f>
        <v>12.180333987434132</v>
      </c>
      <c r="N38" s="45">
        <f>(1-VLOOKUP($A38+N$4-1,'Projection Scale G2 - M'!$A$25:$B$150,2,FALSE))^Assumptions!$F$6*'Base Rate'!N38*IF(Assumptions!$F$8="No Adjustment",1,IF(Assumptions!$F$8="Married",'Marital Status'!BY37,IF(Assumptions!$F$8="Single",'Marital Status'!DF37,"ERROR")))*IF(Assumptions!$F$10="No Adjustment",1,IF(Assumptions!$F$10="Preferred",'Pref-Std'!BY37,IF(Assumptions!$F$10="Standard",'Pref-Std'!DF37,"ERROR")))*IF(Assumptions!$F$12="No Adjustment",1,VLOOKUP($A38+N$4-1,'Valuation Margin'!$A$5:$C$13,3))</f>
        <v>14.668721188179106</v>
      </c>
      <c r="O38" s="45">
        <f>(1-VLOOKUP($A38+O$4-1,'Projection Scale G2 - M'!$A$25:$B$150,2,FALSE))^Assumptions!$F$6*'Base Rate'!O38*IF(Assumptions!$F$8="No Adjustment",1,IF(Assumptions!$F$8="Married",'Marital Status'!BZ37,IF(Assumptions!$F$8="Single",'Marital Status'!DG37,"ERROR")))*IF(Assumptions!$F$10="No Adjustment",1,IF(Assumptions!$F$10="Preferred",'Pref-Std'!BZ37,IF(Assumptions!$F$10="Standard",'Pref-Std'!DG37,"ERROR")))*IF(Assumptions!$F$12="No Adjustment",1,VLOOKUP($A38+O$4-1,'Valuation Margin'!$A$5:$C$13,3))</f>
        <v>17.198153455165393</v>
      </c>
      <c r="P38" s="46">
        <f>(1-VLOOKUP($A38+P$4-1,'Projection Scale G2 - M'!$A$25:$B$150,2,FALSE))^Assumptions!$F$6*'Base Rate'!P38*IF(Assumptions!$F$8="No Adjustment",1,IF(Assumptions!$F$8="Married",'Marital Status'!CA37,IF(Assumptions!$F$8="Single",'Marital Status'!DH37,"ERROR")))*IF(Assumptions!$F$10="No Adjustment",1,IF(Assumptions!$F$10="Preferred",'Pref-Std'!CA37,IF(Assumptions!$F$10="Standard",'Pref-Std'!DH37,"ERROR")))*IF(Assumptions!$F$12="No Adjustment",1,VLOOKUP($A38+P$4-1,'Valuation Margin'!$A$5:$C$13,3))</f>
        <v>20.035754712833885</v>
      </c>
      <c r="Q38" s="45">
        <f>(1-VLOOKUP($A38+Q$4-1,'Projection Scale G2 - M'!$A$25:$B$150,2,FALSE))^Assumptions!$F$6*'Base Rate'!Q38*IF(Assumptions!$F$8="No Adjustment",1,IF(Assumptions!$F$8="Married",'Marital Status'!CB37,IF(Assumptions!$F$8="Single",'Marital Status'!DI37,"ERROR")))*IF(Assumptions!$F$10="No Adjustment",1,IF(Assumptions!$F$10="Preferred",'Pref-Std'!CB37,IF(Assumptions!$F$10="Standard",'Pref-Std'!DI37,"ERROR")))*IF(Assumptions!$F$12="No Adjustment",1,VLOOKUP($A38+Q$4-1,'Valuation Margin'!$A$5:$C$13,3))</f>
        <v>23.189431605967187</v>
      </c>
      <c r="R38" s="45">
        <f>(1-VLOOKUP($A38+R$4-1,'Projection Scale G2 - M'!$A$25:$B$150,2,FALSE))^Assumptions!$F$6*'Base Rate'!R38*IF(Assumptions!$F$8="No Adjustment",1,IF(Assumptions!$F$8="Married",'Marital Status'!CC37,IF(Assumptions!$F$8="Single",'Marital Status'!DJ37,"ERROR")))*IF(Assumptions!$F$10="No Adjustment",1,IF(Assumptions!$F$10="Preferred",'Pref-Std'!CC37,IF(Assumptions!$F$10="Standard",'Pref-Std'!DJ37,"ERROR")))*IF(Assumptions!$F$12="No Adjustment",1,VLOOKUP($A38+R$4-1,'Valuation Margin'!$A$5:$C$13,3))</f>
        <v>26.723810796588957</v>
      </c>
      <c r="S38" s="45">
        <f>(1-VLOOKUP($A38+S$4-1,'Projection Scale G2 - M'!$A$25:$B$150,2,FALSE))^Assumptions!$F$6*'Base Rate'!S38*IF(Assumptions!$F$8="No Adjustment",1,IF(Assumptions!$F$8="Married",'Marital Status'!CD37,IF(Assumptions!$F$8="Single",'Marital Status'!DK37,"ERROR")))*IF(Assumptions!$F$10="No Adjustment",1,IF(Assumptions!$F$10="Preferred",'Pref-Std'!CD37,IF(Assumptions!$F$10="Standard",'Pref-Std'!DK37,"ERROR")))*IF(Assumptions!$F$12="No Adjustment",1,VLOOKUP($A38+S$4-1,'Valuation Margin'!$A$5:$C$13,3))</f>
        <v>30.715185963503671</v>
      </c>
      <c r="T38" s="45">
        <f>(1-VLOOKUP($A38+T$4-1,'Projection Scale G2 - M'!$A$25:$B$150,2,FALSE))^Assumptions!$F$6*'Base Rate'!T38*IF(Assumptions!$F$8="No Adjustment",1,IF(Assumptions!$F$8="Married",'Marital Status'!CE37,IF(Assumptions!$F$8="Single",'Marital Status'!DL37,"ERROR")))*IF(Assumptions!$F$10="No Adjustment",1,IF(Assumptions!$F$10="Preferred",'Pref-Std'!CE37,IF(Assumptions!$F$10="Standard",'Pref-Std'!DL37,"ERROR")))*IF(Assumptions!$F$12="No Adjustment",1,VLOOKUP($A38+T$4-1,'Valuation Margin'!$A$5:$C$13,3))</f>
        <v>34.846988965865464</v>
      </c>
      <c r="U38" s="46">
        <f>(1-VLOOKUP($A38+U$4-1,'Projection Scale G2 - M'!$A$25:$B$150,2,FALSE))^Assumptions!$F$6*'Base Rate'!U38*IF(Assumptions!$F$8="No Adjustment",1,IF(Assumptions!$F$8="Married",'Marital Status'!CF37,IF(Assumptions!$F$8="Single",'Marital Status'!DM37,"ERROR")))*IF(Assumptions!$F$10="No Adjustment",1,IF(Assumptions!$F$10="Preferred",'Pref-Std'!CF37,IF(Assumptions!$F$10="Standard",'Pref-Std'!DM37,"ERROR")))*IF(Assumptions!$F$12="No Adjustment",1,VLOOKUP($A38+U$4-1,'Valuation Margin'!$A$5:$C$13,3))</f>
        <v>39.483864280171062</v>
      </c>
      <c r="V38" s="45">
        <f>(1-VLOOKUP($A38+V$4-1,'Projection Scale G2 - M'!$A$25:$B$150,2,FALSE))^Assumptions!$F$6*'Base Rate'!V38*IF(Assumptions!$F$8="No Adjustment",1,IF(Assumptions!$F$8="Married",'Marital Status'!CG37,IF(Assumptions!$F$8="Single",'Marital Status'!DN37,"ERROR")))*IF(Assumptions!$F$10="No Adjustment",1,IF(Assumptions!$F$10="Preferred",'Pref-Std'!CG37,IF(Assumptions!$F$10="Standard",'Pref-Std'!DN37,"ERROR")))*IF(Assumptions!$F$12="No Adjustment",1,VLOOKUP($A38+V$4-1,'Valuation Margin'!$A$5:$C$13,3))</f>
        <v>44.166494813324718</v>
      </c>
      <c r="W38" s="45">
        <f>(1-VLOOKUP($A38+W$4-1,'Projection Scale G2 - M'!$A$25:$B$150,2,FALSE))^Assumptions!$F$6*'Base Rate'!W38*IF(Assumptions!$F$8="No Adjustment",1,IF(Assumptions!$F$8="Married",'Marital Status'!CH37,IF(Assumptions!$F$8="Single",'Marital Status'!DO37,"ERROR")))*IF(Assumptions!$F$10="No Adjustment",1,IF(Assumptions!$F$10="Preferred",'Pref-Std'!CH37,IF(Assumptions!$F$10="Standard",'Pref-Std'!DO37,"ERROR")))*IF(Assumptions!$F$12="No Adjustment",1,VLOOKUP($A38+W$4-1,'Valuation Margin'!$A$5:$C$13,3))</f>
        <v>49.837293944482177</v>
      </c>
      <c r="X38" s="45">
        <f>(1-VLOOKUP($A38+X$4-1,'Projection Scale G2 - M'!$A$25:$B$150,2,FALSE))^Assumptions!$F$6*'Base Rate'!X38*IF(Assumptions!$F$8="No Adjustment",1,IF(Assumptions!$F$8="Married",'Marital Status'!CI37,IF(Assumptions!$F$8="Single",'Marital Status'!DP37,"ERROR")))*IF(Assumptions!$F$10="No Adjustment",1,IF(Assumptions!$F$10="Preferred",'Pref-Std'!CI37,IF(Assumptions!$F$10="Standard",'Pref-Std'!DP37,"ERROR")))*IF(Assumptions!$F$12="No Adjustment",1,VLOOKUP($A38+X$4-1,'Valuation Margin'!$A$5:$C$13,3))</f>
        <v>56.10945641774331</v>
      </c>
      <c r="Y38" s="45">
        <f>(1-VLOOKUP($A38+Y$4-1,'Projection Scale G2 - M'!$A$25:$B$150,2,FALSE))^Assumptions!$F$6*'Base Rate'!Y38*IF(Assumptions!$F$8="No Adjustment",1,IF(Assumptions!$F$8="Married",'Marital Status'!CJ37,IF(Assumptions!$F$8="Single",'Marital Status'!DQ37,"ERROR")))*IF(Assumptions!$F$10="No Adjustment",1,IF(Assumptions!$F$10="Preferred",'Pref-Std'!CJ37,IF(Assumptions!$F$10="Standard",'Pref-Std'!DQ37,"ERROR")))*IF(Assumptions!$F$12="No Adjustment",1,VLOOKUP($A38+Y$4-1,'Valuation Margin'!$A$5:$C$13,3))</f>
        <v>63.39263441627989</v>
      </c>
      <c r="Z38" s="46">
        <f>(1-VLOOKUP($A38+Z$4-1,'Projection Scale G2 - M'!$A$25:$B$150,2,FALSE))^Assumptions!$F$6*'Base Rate'!Z38*IF(Assumptions!$F$8="No Adjustment",1,IF(Assumptions!$F$8="Married",'Marital Status'!CK37,IF(Assumptions!$F$8="Single",'Marital Status'!DR37,"ERROR")))*IF(Assumptions!$F$10="No Adjustment",1,IF(Assumptions!$F$10="Preferred",'Pref-Std'!CK37,IF(Assumptions!$F$10="Standard",'Pref-Std'!DR37,"ERROR")))*IF(Assumptions!$F$12="No Adjustment",1,VLOOKUP($A38+Z$4-1,'Valuation Margin'!$A$5:$C$13,3))</f>
        <v>71.588606321500905</v>
      </c>
      <c r="AA38" s="45">
        <f>(1-VLOOKUP($A38+AA$4-1,'Projection Scale G2 - M'!$A$25:$B$150,2,FALSE))^Assumptions!$F$6*'Base Rate'!AA38*IF(Assumptions!$F$8="No Adjustment",1,IF(Assumptions!$F$8="Married",'Marital Status'!CL37,IF(Assumptions!$F$8="Single",'Marital Status'!DS37,"ERROR")))*IF(Assumptions!$F$10="No Adjustment",1,IF(Assumptions!$F$10="Preferred",'Pref-Std'!CL37,IF(Assumptions!$F$10="Standard",'Pref-Std'!DS37,"ERROR")))*IF(Assumptions!$F$12="No Adjustment",1,VLOOKUP($A38+AA$4-1,'Valuation Margin'!$A$5:$C$13,3))</f>
        <v>79.89959863289755</v>
      </c>
      <c r="AB38" s="45">
        <f>(1-VLOOKUP($A38+AB$4-1,'Projection Scale G2 - M'!$A$25:$B$150,2,FALSE))^Assumptions!$F$6*'Base Rate'!AB38*IF(Assumptions!$F$8="No Adjustment",1,IF(Assumptions!$F$8="Married",'Marital Status'!CM37,IF(Assumptions!$F$8="Single",'Marital Status'!DT37,"ERROR")))*IF(Assumptions!$F$10="No Adjustment",1,IF(Assumptions!$F$10="Preferred",'Pref-Std'!CM37,IF(Assumptions!$F$10="Standard",'Pref-Std'!DT37,"ERROR")))*IF(Assumptions!$F$12="No Adjustment",1,VLOOKUP($A38+AB$4-1,'Valuation Margin'!$A$5:$C$13,3))</f>
        <v>89.977373204412473</v>
      </c>
      <c r="AC38" s="45">
        <f>(1-VLOOKUP($A38+AC$4-1,'Projection Scale G2 - M'!$A$25:$B$150,2,FALSE))^Assumptions!$F$6*'Base Rate'!AC38*IF(Assumptions!$F$8="No Adjustment",1,IF(Assumptions!$F$8="Married",'Marital Status'!CN37,IF(Assumptions!$F$8="Single",'Marital Status'!DU37,"ERROR")))*IF(Assumptions!$F$10="No Adjustment",1,IF(Assumptions!$F$10="Preferred",'Pref-Std'!CN37,IF(Assumptions!$F$10="Standard",'Pref-Std'!DU37,"ERROR")))*IF(Assumptions!$F$12="No Adjustment",1,VLOOKUP($A38+AC$4-1,'Valuation Margin'!$A$5:$C$13,3))</f>
        <v>101.04369957802682</v>
      </c>
      <c r="AD38" s="45">
        <f>(1-VLOOKUP($A38+AD$4-1,'Projection Scale G2 - M'!$A$25:$B$150,2,FALSE))^Assumptions!$F$6*'Base Rate'!AD38*IF(Assumptions!$F$8="No Adjustment",1,IF(Assumptions!$F$8="Married",'Marital Status'!CO37,IF(Assumptions!$F$8="Single",'Marital Status'!DV37,"ERROR")))*IF(Assumptions!$F$10="No Adjustment",1,IF(Assumptions!$F$10="Preferred",'Pref-Std'!CO37,IF(Assumptions!$F$10="Standard",'Pref-Std'!DV37,"ERROR")))*IF(Assumptions!$F$12="No Adjustment",1,VLOOKUP($A38+AD$4-1,'Valuation Margin'!$A$5:$C$13,3))</f>
        <v>111.95698562363773</v>
      </c>
      <c r="AE38" s="46">
        <f>(1-VLOOKUP($A38+AE$4-1,'Projection Scale G2 - M'!$A$25:$B$150,2,FALSE))^Assumptions!$F$6*'Base Rate'!AE38*IF(Assumptions!$F$8="No Adjustment",1,IF(Assumptions!$F$8="Married",'Marital Status'!CP37,IF(Assumptions!$F$8="Single",'Marital Status'!DW37,"ERROR")))*IF(Assumptions!$F$10="No Adjustment",1,IF(Assumptions!$F$10="Preferred",'Pref-Std'!CP37,IF(Assumptions!$F$10="Standard",'Pref-Std'!DW37,"ERROR")))*IF(Assumptions!$F$12="No Adjustment",1,VLOOKUP($A38+AE$4-1,'Valuation Margin'!$A$5:$C$13,3))</f>
        <v>125.24064345118697</v>
      </c>
      <c r="AF38" s="46">
        <f>(1-VLOOKUP($AG38,'Projection Scale G2 - M'!$A$25:$B$150,2,FALSE))^Assumptions!$F$6*'Base Rate'!AF38*IF(Assumptions!$F$8="No Adjustment",1,IF(Assumptions!$F$8="Married",'Marital Status'!CQ37,IF(Assumptions!$F$8="Single",'Marital Status'!DX37,"ERROR")))*IF(Assumptions!$F$10="No Adjustment",1,IF(Assumptions!$F$10="Preferred",'Pref-Std'!CQ37,IF(Assumptions!$F$10="Standard",'Pref-Std'!DX37,"ERROR")))*IF(Assumptions!$F$12="No Adjustment",1,VLOOKUP($AG38,'Valuation Margin'!$A$5:$C$13,3))</f>
        <v>139.93745171701386</v>
      </c>
      <c r="AG38" s="6">
        <f t="shared" si="3"/>
        <v>93</v>
      </c>
      <c r="AI38" s="58">
        <v>0.118201</v>
      </c>
      <c r="AJ38" s="59">
        <f t="shared" si="4"/>
        <v>1.183893974814205</v>
      </c>
      <c r="AL38" s="6">
        <f t="shared" si="5"/>
        <v>63</v>
      </c>
      <c r="AM38" s="44">
        <f>(1-VLOOKUP($AL38+AM$4-1,'Projection Scale G2 - F'!$A$25:$B$150,2,FALSE))^Assumptions!$F$6*'Base Rate'!AL38*IF(Assumptions!$F$8="No Adjustment",1,IF(Assumptions!$F$8="Married",'Marital Status'!BM37,IF(Assumptions!$F$8="Single",'Marital Status'!CT37,"ERROR")))*IF(Assumptions!$F$10="No Adjustment",1,IF(Assumptions!$F$10="Preferred",'Pref-Std'!BM37,IF(Assumptions!$F$10="Standard",'Pref-Std'!CT37,"ERROR")))*IF(Assumptions!$F$12="No Adjustment",1,VLOOKUP($AL38+AM$4-1,'Valuation Margin'!$A$5:$D$13,4))</f>
        <v>0.73178070530295281</v>
      </c>
      <c r="AN38" s="45">
        <f>(1-VLOOKUP($AL38+AN$4-1,'Projection Scale G2 - F'!$A$25:$B$150,2,FALSE))^Assumptions!$F$6*'Base Rate'!AM38*IF(Assumptions!$F$8="No Adjustment",1,IF(Assumptions!$F$8="Married",'Marital Status'!BN37,IF(Assumptions!$F$8="Single",'Marital Status'!CU37,"ERROR")))*IF(Assumptions!$F$10="No Adjustment",1,IF(Assumptions!$F$10="Preferred",'Pref-Std'!BN37,IF(Assumptions!$F$10="Standard",'Pref-Std'!CU37,"ERROR")))*IF(Assumptions!$F$12="No Adjustment",1,VLOOKUP($AL38+AN$4-1,'Valuation Margin'!$A$5:$D$13,4))</f>
        <v>1.1228644796765901</v>
      </c>
      <c r="AO38" s="45">
        <f>(1-VLOOKUP($AL38+AO$4-1,'Projection Scale G2 - F'!$A$25:$B$150,2,FALSE))^Assumptions!$F$6*'Base Rate'!AN38*IF(Assumptions!$F$8="No Adjustment",1,IF(Assumptions!$F$8="Married",'Marital Status'!BO37,IF(Assumptions!$F$8="Single",'Marital Status'!CV37,"ERROR")))*IF(Assumptions!$F$10="No Adjustment",1,IF(Assumptions!$F$10="Preferred",'Pref-Std'!BO37,IF(Assumptions!$F$10="Standard",'Pref-Std'!CV37,"ERROR")))*IF(Assumptions!$F$12="No Adjustment",1,VLOOKUP($AL38+AO$4-1,'Valuation Margin'!$A$5:$D$13,4))</f>
        <v>1.5074176148490219</v>
      </c>
      <c r="AP38" s="45">
        <f>(1-VLOOKUP($AL38+AP$4-1,'Projection Scale G2 - F'!$A$25:$B$150,2,FALSE))^Assumptions!$F$6*'Base Rate'!AO38*IF(Assumptions!$F$8="No Adjustment",1,IF(Assumptions!$F$8="Married",'Marital Status'!BP37,IF(Assumptions!$F$8="Single",'Marital Status'!CW37,"ERROR")))*IF(Assumptions!$F$10="No Adjustment",1,IF(Assumptions!$F$10="Preferred",'Pref-Std'!BP37,IF(Assumptions!$F$10="Standard",'Pref-Std'!CW37,"ERROR")))*IF(Assumptions!$F$12="No Adjustment",1,VLOOKUP($AL38+AP$4-1,'Valuation Margin'!$A$5:$D$13,4))</f>
        <v>1.9091295424188757</v>
      </c>
      <c r="AQ38" s="46">
        <f>(1-VLOOKUP($AL38+AQ$4-1,'Projection Scale G2 - F'!$A$25:$B$150,2,FALSE))^Assumptions!$F$6*'Base Rate'!AP38*IF(Assumptions!$F$8="No Adjustment",1,IF(Assumptions!$F$8="Married",'Marital Status'!BQ37,IF(Assumptions!$F$8="Single",'Marital Status'!CX37,"ERROR")))*IF(Assumptions!$F$10="No Adjustment",1,IF(Assumptions!$F$10="Preferred",'Pref-Std'!BQ37,IF(Assumptions!$F$10="Standard",'Pref-Std'!CX37,"ERROR")))*IF(Assumptions!$F$12="No Adjustment",1,VLOOKUP($AL38+AQ$4-1,'Valuation Margin'!$A$5:$D$13,4))</f>
        <v>2.3462736648366085</v>
      </c>
      <c r="AR38" s="45">
        <f>(1-VLOOKUP($AL38+AR$4-1,'Projection Scale G2 - F'!$A$25:$B$150,2,FALSE))^Assumptions!$F$6*'Base Rate'!AQ38*IF(Assumptions!$F$8="No Adjustment",1,IF(Assumptions!$F$8="Married",'Marital Status'!BR37,IF(Assumptions!$F$8="Single",'Marital Status'!CY37,"ERROR")))*IF(Assumptions!$F$10="No Adjustment",1,IF(Assumptions!$F$10="Preferred",'Pref-Std'!BR37,IF(Assumptions!$F$10="Standard",'Pref-Std'!CY37,"ERROR")))*IF(Assumptions!$F$12="No Adjustment",1,VLOOKUP($AL38+AR$4-1,'Valuation Margin'!$A$5:$D$13,4))</f>
        <v>2.8187350807885587</v>
      </c>
      <c r="AS38" s="45">
        <f>(1-VLOOKUP($AL38+AS$4-1,'Projection Scale G2 - F'!$A$25:$B$150,2,FALSE))^Assumptions!$F$6*'Base Rate'!AR38*IF(Assumptions!$F$8="No Adjustment",1,IF(Assumptions!$F$8="Married",'Marital Status'!BS37,IF(Assumptions!$F$8="Single",'Marital Status'!CZ37,"ERROR")))*IF(Assumptions!$F$10="No Adjustment",1,IF(Assumptions!$F$10="Preferred",'Pref-Std'!BS37,IF(Assumptions!$F$10="Standard",'Pref-Std'!CZ37,"ERROR")))*IF(Assumptions!$F$12="No Adjustment",1,VLOOKUP($AL38+AS$4-1,'Valuation Margin'!$A$5:$D$13,4))</f>
        <v>3.339131914296773</v>
      </c>
      <c r="AT38" s="45">
        <f>(1-VLOOKUP($AL38+AT$4-1,'Projection Scale G2 - F'!$A$25:$B$150,2,FALSE))^Assumptions!$F$6*'Base Rate'!AS38*IF(Assumptions!$F$8="No Adjustment",1,IF(Assumptions!$F$8="Married",'Marital Status'!BT37,IF(Assumptions!$F$8="Single",'Marital Status'!DA37,"ERROR")))*IF(Assumptions!$F$10="No Adjustment",1,IF(Assumptions!$F$10="Preferred",'Pref-Std'!BT37,IF(Assumptions!$F$10="Standard",'Pref-Std'!DA37,"ERROR")))*IF(Assumptions!$F$12="No Adjustment",1,VLOOKUP($AL38+AT$4-1,'Valuation Margin'!$A$5:$D$13,4))</f>
        <v>3.9307629427283306</v>
      </c>
      <c r="AU38" s="45">
        <f>(1-VLOOKUP($AL38+AU$4-1,'Projection Scale G2 - F'!$A$25:$B$150,2,FALSE))^Assumptions!$F$6*'Base Rate'!AT38*IF(Assumptions!$F$8="No Adjustment",1,IF(Assumptions!$F$8="Married",'Marital Status'!BU37,IF(Assumptions!$F$8="Single",'Marital Status'!DB37,"ERROR")))*IF(Assumptions!$F$10="No Adjustment",1,IF(Assumptions!$F$10="Preferred",'Pref-Std'!BU37,IF(Assumptions!$F$10="Standard",'Pref-Std'!DB37,"ERROR")))*IF(Assumptions!$F$12="No Adjustment",1,VLOOKUP($AL38+AU$4-1,'Valuation Margin'!$A$5:$D$13,4))</f>
        <v>4.7393622262487334</v>
      </c>
      <c r="AV38" s="46">
        <f>(1-VLOOKUP($AL38+AV$4-1,'Projection Scale G2 - F'!$A$25:$B$150,2,FALSE))^Assumptions!$F$6*'Base Rate'!AU38*IF(Assumptions!$F$8="No Adjustment",1,IF(Assumptions!$F$8="Married",'Marital Status'!BV37,IF(Assumptions!$F$8="Single",'Marital Status'!DC37,"ERROR")))*IF(Assumptions!$F$10="No Adjustment",1,IF(Assumptions!$F$10="Preferred",'Pref-Std'!BV37,IF(Assumptions!$F$10="Standard",'Pref-Std'!DC37,"ERROR")))*IF(Assumptions!$F$12="No Adjustment",1,VLOOKUP($AL38+AV$4-1,'Valuation Margin'!$A$5:$D$13,4))</f>
        <v>5.6881183865100038</v>
      </c>
      <c r="AW38" s="45">
        <f>(1-VLOOKUP($AL38+AW$4-1,'Projection Scale G2 - F'!$A$25:$B$150,2,FALSE))^Assumptions!$F$6*'Base Rate'!AV38*IF(Assumptions!$F$8="No Adjustment",1,IF(Assumptions!$F$8="Married",'Marital Status'!BW37,IF(Assumptions!$F$8="Single",'Marital Status'!DD37,"ERROR")))*IF(Assumptions!$F$10="No Adjustment",1,IF(Assumptions!$F$10="Preferred",'Pref-Std'!BW37,IF(Assumptions!$F$10="Standard",'Pref-Std'!DD37,"ERROR")))*IF(Assumptions!$F$12="No Adjustment",1,VLOOKUP($AL38+AW$4-1,'Valuation Margin'!$A$5:$D$13,4))</f>
        <v>6.7988599310183551</v>
      </c>
      <c r="AX38" s="45">
        <f>(1-VLOOKUP($AL38+AX$4-1,'Projection Scale G2 - F'!$A$25:$B$150,2,FALSE))^Assumptions!$F$6*'Base Rate'!AW38*IF(Assumptions!$F$8="No Adjustment",1,IF(Assumptions!$F$8="Married",'Marital Status'!BX37,IF(Assumptions!$F$8="Single",'Marital Status'!DE37,"ERROR")))*IF(Assumptions!$F$10="No Adjustment",1,IF(Assumptions!$F$10="Preferred",'Pref-Std'!BX37,IF(Assumptions!$F$10="Standard",'Pref-Std'!DE37,"ERROR")))*IF(Assumptions!$F$12="No Adjustment",1,VLOOKUP($AL38+AX$4-1,'Valuation Margin'!$A$5:$D$13,4))</f>
        <v>8.1141568387832574</v>
      </c>
      <c r="AY38" s="45">
        <f>(1-VLOOKUP($AL38+AY$4-1,'Projection Scale G2 - F'!$A$25:$B$150,2,FALSE))^Assumptions!$F$6*'Base Rate'!AX38*IF(Assumptions!$F$8="No Adjustment",1,IF(Assumptions!$F$8="Married",'Marital Status'!BY37,IF(Assumptions!$F$8="Single",'Marital Status'!DF37,"ERROR")))*IF(Assumptions!$F$10="No Adjustment",1,IF(Assumptions!$F$10="Preferred",'Pref-Std'!BY37,IF(Assumptions!$F$10="Standard",'Pref-Std'!DF37,"ERROR")))*IF(Assumptions!$F$12="No Adjustment",1,VLOOKUP($AL38+AY$4-1,'Valuation Margin'!$A$5:$D$13,4))</f>
        <v>9.663244943023356</v>
      </c>
      <c r="AZ38" s="45">
        <f>(1-VLOOKUP($AL38+AZ$4-1,'Projection Scale G2 - F'!$A$25:$B$150,2,FALSE))^Assumptions!$F$6*'Base Rate'!AY38*IF(Assumptions!$F$8="No Adjustment",1,IF(Assumptions!$F$8="Married",'Marital Status'!BZ37,IF(Assumptions!$F$8="Single",'Marital Status'!DG37,"ERROR")))*IF(Assumptions!$F$10="No Adjustment",1,IF(Assumptions!$F$10="Preferred",'Pref-Std'!BZ37,IF(Assumptions!$F$10="Standard",'Pref-Std'!DG37,"ERROR")))*IF(Assumptions!$F$12="No Adjustment",1,VLOOKUP($AL38+AZ$4-1,'Valuation Margin'!$A$5:$D$13,4))</f>
        <v>11.236789374823392</v>
      </c>
      <c r="BA38" s="46">
        <f>(1-VLOOKUP($AL38+BA$4-1,'Projection Scale G2 - F'!$A$25:$B$150,2,FALSE))^Assumptions!$F$6*'Base Rate'!AZ38*IF(Assumptions!$F$8="No Adjustment",1,IF(Assumptions!$F$8="Married",'Marital Status'!CA37,IF(Assumptions!$F$8="Single",'Marital Status'!DH37,"ERROR")))*IF(Assumptions!$F$10="No Adjustment",1,IF(Assumptions!$F$10="Preferred",'Pref-Std'!CA37,IF(Assumptions!$F$10="Standard",'Pref-Std'!DH37,"ERROR")))*IF(Assumptions!$F$12="No Adjustment",1,VLOOKUP($AL38+BA$4-1,'Valuation Margin'!$A$5:$D$13,4))</f>
        <v>13.032481412417559</v>
      </c>
      <c r="BB38" s="45">
        <f>(1-VLOOKUP($AL38+BB$4-1,'Projection Scale G2 - F'!$A$25:$B$150,2,FALSE))^Assumptions!$F$6*'Base Rate'!BA38*IF(Assumptions!$F$8="No Adjustment",1,IF(Assumptions!$F$8="Married",'Marital Status'!CB37,IF(Assumptions!$F$8="Single",'Marital Status'!DI37,"ERROR")))*IF(Assumptions!$F$10="No Adjustment",1,IF(Assumptions!$F$10="Preferred",'Pref-Std'!CB37,IF(Assumptions!$F$10="Standard",'Pref-Std'!DI37,"ERROR")))*IF(Assumptions!$F$12="No Adjustment",1,VLOOKUP($AL38+BB$4-1,'Valuation Margin'!$A$5:$D$13,4))</f>
        <v>15.065476091901575</v>
      </c>
      <c r="BC38" s="45">
        <f>(1-VLOOKUP($AL38+BC$4-1,'Projection Scale G2 - F'!$A$25:$B$150,2,FALSE))^Assumptions!$F$6*'Base Rate'!BB38*IF(Assumptions!$F$8="No Adjustment",1,IF(Assumptions!$F$8="Married",'Marital Status'!CC37,IF(Assumptions!$F$8="Single",'Marital Status'!DJ37,"ERROR")))*IF(Assumptions!$F$10="No Adjustment",1,IF(Assumptions!$F$10="Preferred",'Pref-Std'!CC37,IF(Assumptions!$F$10="Standard",'Pref-Std'!DJ37,"ERROR")))*IF(Assumptions!$F$12="No Adjustment",1,VLOOKUP($AL38+BC$4-1,'Valuation Margin'!$A$5:$D$13,4))</f>
        <v>17.395818288083557</v>
      </c>
      <c r="BD38" s="45">
        <f>(1-VLOOKUP($AL38+BD$4-1,'Projection Scale G2 - F'!$A$25:$B$150,2,FALSE))^Assumptions!$F$6*'Base Rate'!BC38*IF(Assumptions!$F$8="No Adjustment",1,IF(Assumptions!$F$8="Married",'Marital Status'!CD37,IF(Assumptions!$F$8="Single",'Marital Status'!DK37,"ERROR")))*IF(Assumptions!$F$10="No Adjustment",1,IF(Assumptions!$F$10="Preferred",'Pref-Std'!CD37,IF(Assumptions!$F$10="Standard",'Pref-Std'!DK37,"ERROR")))*IF(Assumptions!$F$12="No Adjustment",1,VLOOKUP($AL38+BD$4-1,'Valuation Margin'!$A$5:$D$13,4))</f>
        <v>20.047499149077279</v>
      </c>
      <c r="BE38" s="45">
        <f>(1-VLOOKUP($AL38+BE$4-1,'Projection Scale G2 - F'!$A$25:$B$150,2,FALSE))^Assumptions!$F$6*'Base Rate'!BD38*IF(Assumptions!$F$8="No Adjustment",1,IF(Assumptions!$F$8="Married",'Marital Status'!CE37,IF(Assumptions!$F$8="Single",'Marital Status'!DL37,"ERROR")))*IF(Assumptions!$F$10="No Adjustment",1,IF(Assumptions!$F$10="Preferred",'Pref-Std'!CE37,IF(Assumptions!$F$10="Standard",'Pref-Std'!DL37,"ERROR")))*IF(Assumptions!$F$12="No Adjustment",1,VLOOKUP($AL38+BE$4-1,'Valuation Margin'!$A$5:$D$13,4))</f>
        <v>22.788435567977089</v>
      </c>
      <c r="BF38" s="46">
        <f>(1-VLOOKUP($AL38+BF$4-1,'Projection Scale G2 - F'!$A$25:$B$150,2,FALSE))^Assumptions!$F$6*'Base Rate'!BE38*IF(Assumptions!$F$8="No Adjustment",1,IF(Assumptions!$F$8="Married",'Marital Status'!CF37,IF(Assumptions!$F$8="Single",'Marital Status'!DM37,"ERROR")))*IF(Assumptions!$F$10="No Adjustment",1,IF(Assumptions!$F$10="Preferred",'Pref-Std'!CF37,IF(Assumptions!$F$10="Standard",'Pref-Std'!DM37,"ERROR")))*IF(Assumptions!$F$12="No Adjustment",1,VLOOKUP($AL38+BF$4-1,'Valuation Margin'!$A$5:$D$13,4))</f>
        <v>25.509327648749395</v>
      </c>
      <c r="BG38" s="45">
        <f>(1-VLOOKUP($AL38+BG$4-1,'Projection Scale G2 - F'!$A$25:$B$150,2,FALSE))^Assumptions!$F$6*'Base Rate'!BF38*IF(Assumptions!$F$8="No Adjustment",1,IF(Assumptions!$F$8="Married",'Marital Status'!CG37,IF(Assumptions!$F$8="Single",'Marital Status'!DN37,"ERROR")))*IF(Assumptions!$F$10="No Adjustment",1,IF(Assumptions!$F$10="Preferred",'Pref-Std'!CG37,IF(Assumptions!$F$10="Standard",'Pref-Std'!DN37,"ERROR")))*IF(Assumptions!$F$12="No Adjustment",1,VLOOKUP($AL38+BG$4-1,'Valuation Margin'!$A$5:$D$13,4))</f>
        <v>28.71506789225889</v>
      </c>
      <c r="BH38" s="45">
        <f>(1-VLOOKUP($AL38+BH$4-1,'Projection Scale G2 - F'!$A$25:$B$150,2,FALSE))^Assumptions!$F$6*'Base Rate'!BG38*IF(Assumptions!$F$8="No Adjustment",1,IF(Assumptions!$F$8="Married",'Marital Status'!CH37,IF(Assumptions!$F$8="Single",'Marital Status'!DO37,"ERROR")))*IF(Assumptions!$F$10="No Adjustment",1,IF(Assumptions!$F$10="Preferred",'Pref-Std'!CH37,IF(Assumptions!$F$10="Standard",'Pref-Std'!DO37,"ERROR")))*IF(Assumptions!$F$12="No Adjustment",1,VLOOKUP($AL38+BH$4-1,'Valuation Margin'!$A$5:$D$13,4))</f>
        <v>32.274066472608588</v>
      </c>
      <c r="BI38" s="45">
        <f>(1-VLOOKUP($AL38+BI$4-1,'Projection Scale G2 - F'!$A$25:$B$150,2,FALSE))^Assumptions!$F$6*'Base Rate'!BH38*IF(Assumptions!$F$8="No Adjustment",1,IF(Assumptions!$F$8="Married",'Marital Status'!CI37,IF(Assumptions!$F$8="Single",'Marital Status'!DP37,"ERROR")))*IF(Assumptions!$F$10="No Adjustment",1,IF(Assumptions!$F$10="Preferred",'Pref-Std'!CI37,IF(Assumptions!$F$10="Standard",'Pref-Std'!DP37,"ERROR")))*IF(Assumptions!$F$12="No Adjustment",1,VLOOKUP($AL38+BI$4-1,'Valuation Margin'!$A$5:$D$13,4))</f>
        <v>35.930819481656549</v>
      </c>
      <c r="BJ38" s="45">
        <f>(1-VLOOKUP($AL38+BJ$4-1,'Projection Scale G2 - F'!$A$25:$B$150,2,FALSE))^Assumptions!$F$6*'Base Rate'!BI38*IF(Assumptions!$F$8="No Adjustment",1,IF(Assumptions!$F$8="Married",'Marital Status'!CJ37,IF(Assumptions!$F$8="Single",'Marital Status'!DQ37,"ERROR")))*IF(Assumptions!$F$10="No Adjustment",1,IF(Assumptions!$F$10="Preferred",'Pref-Std'!CJ37,IF(Assumptions!$F$10="Standard",'Pref-Std'!DQ37,"ERROR")))*IF(Assumptions!$F$12="No Adjustment",1,VLOOKUP($AL38+BJ$4-1,'Valuation Margin'!$A$5:$D$13,4))</f>
        <v>40.870526896044673</v>
      </c>
      <c r="BK38" s="46">
        <f>(1-VLOOKUP($AL38+BK$4-1,'Projection Scale G2 - F'!$A$25:$B$150,2,FALSE))^Assumptions!$F$6*'Base Rate'!BJ38*IF(Assumptions!$F$8="No Adjustment",1,IF(Assumptions!$F$8="Married",'Marital Status'!CK37,IF(Assumptions!$F$8="Single",'Marital Status'!DR37,"ERROR")))*IF(Assumptions!$F$10="No Adjustment",1,IF(Assumptions!$F$10="Preferred",'Pref-Std'!CK37,IF(Assumptions!$F$10="Standard",'Pref-Std'!DR37,"ERROR")))*IF(Assumptions!$F$12="No Adjustment",1,VLOOKUP($AL38+BK$4-1,'Valuation Margin'!$A$5:$D$13,4))</f>
        <v>46.714742795441701</v>
      </c>
      <c r="BL38" s="45">
        <f>(1-VLOOKUP($AL38+BL$4-1,'Projection Scale G2 - F'!$A$25:$B$150,2,FALSE))^Assumptions!$F$6*'Base Rate'!BK38*IF(Assumptions!$F$8="No Adjustment",1,IF(Assumptions!$F$8="Married",'Marital Status'!CL37,IF(Assumptions!$F$8="Single",'Marital Status'!DS37,"ERROR")))*IF(Assumptions!$F$10="No Adjustment",1,IF(Assumptions!$F$10="Preferred",'Pref-Std'!CL37,IF(Assumptions!$F$10="Standard",'Pref-Std'!DS37,"ERROR")))*IF(Assumptions!$F$12="No Adjustment",1,VLOOKUP($AL38+BL$4-1,'Valuation Margin'!$A$5:$D$13,4))</f>
        <v>53.591732161385643</v>
      </c>
      <c r="BM38" s="45">
        <f>(1-VLOOKUP($AL38+BM$4-1,'Projection Scale G2 - F'!$A$25:$B$150,2,FALSE))^Assumptions!$F$6*'Base Rate'!BL38*IF(Assumptions!$F$8="No Adjustment",1,IF(Assumptions!$F$8="Married",'Marital Status'!CM37,IF(Assumptions!$F$8="Single",'Marital Status'!DT37,"ERROR")))*IF(Assumptions!$F$10="No Adjustment",1,IF(Assumptions!$F$10="Preferred",'Pref-Std'!CM37,IF(Assumptions!$F$10="Standard",'Pref-Std'!DT37,"ERROR")))*IF(Assumptions!$F$12="No Adjustment",1,VLOOKUP($AL38+BM$4-1,'Valuation Margin'!$A$5:$D$13,4))</f>
        <v>60.806164005278063</v>
      </c>
      <c r="BN38" s="45">
        <f>(1-VLOOKUP($AL38+BN$4-1,'Projection Scale G2 - F'!$A$25:$B$150,2,FALSE))^Assumptions!$F$6*'Base Rate'!BM38*IF(Assumptions!$F$8="No Adjustment",1,IF(Assumptions!$F$8="Married",'Marital Status'!CN37,IF(Assumptions!$F$8="Single",'Marital Status'!DU37,"ERROR")))*IF(Assumptions!$F$10="No Adjustment",1,IF(Assumptions!$F$10="Preferred",'Pref-Std'!CN37,IF(Assumptions!$F$10="Standard",'Pref-Std'!DU37,"ERROR")))*IF(Assumptions!$F$12="No Adjustment",1,VLOOKUP($AL38+BN$4-1,'Valuation Margin'!$A$5:$D$13,4))</f>
        <v>69.679217287343192</v>
      </c>
      <c r="BO38" s="45">
        <f>(1-VLOOKUP($AL38+BO$4-1,'Projection Scale G2 - F'!$A$25:$B$150,2,FALSE))^Assumptions!$F$6*'Base Rate'!BN38*IF(Assumptions!$F$8="No Adjustment",1,IF(Assumptions!$F$8="Married",'Marital Status'!CO37,IF(Assumptions!$F$8="Single",'Marital Status'!DV37,"ERROR")))*IF(Assumptions!$F$10="No Adjustment",1,IF(Assumptions!$F$10="Preferred",'Pref-Std'!CO37,IF(Assumptions!$F$10="Standard",'Pref-Std'!DV37,"ERROR")))*IF(Assumptions!$F$12="No Adjustment",1,VLOOKUP($AL38+BO$4-1,'Valuation Margin'!$A$5:$D$13,4))</f>
        <v>78.93664714696483</v>
      </c>
      <c r="BP38" s="46">
        <f>(1-VLOOKUP($AL38+BP$4-1,'Projection Scale G2 - F'!$A$25:$B$150,2,FALSE))^Assumptions!$F$6*'Base Rate'!BO38*IF(Assumptions!$F$8="No Adjustment",1,IF(Assumptions!$F$8="Married",'Marital Status'!CP37,IF(Assumptions!$F$8="Single",'Marital Status'!DW37,"ERROR")))*IF(Assumptions!$F$10="No Adjustment",1,IF(Assumptions!$F$10="Preferred",'Pref-Std'!CP37,IF(Assumptions!$F$10="Standard",'Pref-Std'!DW37,"ERROR")))*IF(Assumptions!$F$12="No Adjustment",1,VLOOKUP($AL38+BP$4-1,'Valuation Margin'!$A$5:$D$13,4))</f>
        <v>90.52070826831546</v>
      </c>
      <c r="BQ38" s="46">
        <f>(1-VLOOKUP($BR38,'Projection Scale G2 - F'!$A$25:$B$150,2,FALSE))^Assumptions!$F$6*'Base Rate'!BP38*IF(Assumptions!$F$8="No Adjustment",1,IF(Assumptions!$F$8="Married",'Marital Status'!CQ37,IF(Assumptions!$F$8="Single",'Marital Status'!DX37,"ERROR")))*IF(Assumptions!$F$10="No Adjustment",1,IF(Assumptions!$F$10="Preferred",'Pref-Std'!CQ37,IF(Assumptions!$F$10="Standard",'Pref-Std'!DX37,"ERROR")))*IF(Assumptions!$F$12="No Adjustment",1,VLOOKUP($BR38,'Valuation Margin'!$A$5:$D$13,4))</f>
        <v>102.80249800513432</v>
      </c>
      <c r="BR38" s="6">
        <f t="shared" si="6"/>
        <v>93</v>
      </c>
      <c r="BT38" s="58">
        <v>0.15217</v>
      </c>
      <c r="BU38" s="59">
        <f t="shared" si="7"/>
        <v>0.67557664457602895</v>
      </c>
      <c r="BV38" s="59">
        <f t="shared" si="8"/>
        <v>0.7950312171820002</v>
      </c>
      <c r="BW38" s="57">
        <f t="shared" si="9"/>
        <v>0.23499999999999988</v>
      </c>
    </row>
    <row r="39" spans="1:75" x14ac:dyDescent="0.3">
      <c r="A39" s="11">
        <f t="shared" si="2"/>
        <v>64</v>
      </c>
      <c r="B39" s="48">
        <f>(1-VLOOKUP($A39+B$4-1,'Projection Scale G2 - M'!$A$25:$B$150,2,FALSE))^Assumptions!$F$6*'Base Rate'!B39*IF(Assumptions!$F$8="No Adjustment",1,IF(Assumptions!$F$8="Married",'Marital Status'!BM38,IF(Assumptions!$F$8="Single",'Marital Status'!CT38,"ERROR")))*IF(Assumptions!$F$10="No Adjustment",1,IF(Assumptions!$F$10="Preferred",'Pref-Std'!BM38,IF(Assumptions!$F$10="Standard",'Pref-Std'!CT38,"ERROR")))*IF(Assumptions!$F$12="No Adjustment",1,VLOOKUP($A39+B$4-1,'Valuation Margin'!$A$5:$C$13,3))</f>
        <v>1.0293000994878589</v>
      </c>
      <c r="C39" s="49">
        <f>(1-VLOOKUP($A39+C$4-1,'Projection Scale G2 - M'!$A$25:$B$150,2,FALSE))^Assumptions!$F$6*'Base Rate'!C39*IF(Assumptions!$F$8="No Adjustment",1,IF(Assumptions!$F$8="Married",'Marital Status'!BN38,IF(Assumptions!$F$8="Single",'Marital Status'!CU38,"ERROR")))*IF(Assumptions!$F$10="No Adjustment",1,IF(Assumptions!$F$10="Preferred",'Pref-Std'!BN38,IF(Assumptions!$F$10="Standard",'Pref-Std'!CU38,"ERROR")))*IF(Assumptions!$F$12="No Adjustment",1,VLOOKUP($A39+C$4-1,'Valuation Margin'!$A$5:$C$13,3))</f>
        <v>1.6164713543530682</v>
      </c>
      <c r="D39" s="49">
        <f>(1-VLOOKUP($A39+D$4-1,'Projection Scale G2 - M'!$A$25:$B$150,2,FALSE))^Assumptions!$F$6*'Base Rate'!D39*IF(Assumptions!$F$8="No Adjustment",1,IF(Assumptions!$F$8="Married",'Marital Status'!BO38,IF(Assumptions!$F$8="Single",'Marital Status'!CV38,"ERROR")))*IF(Assumptions!$F$10="No Adjustment",1,IF(Assumptions!$F$10="Preferred",'Pref-Std'!BO38,IF(Assumptions!$F$10="Standard",'Pref-Std'!CV38,"ERROR")))*IF(Assumptions!$F$12="No Adjustment",1,VLOOKUP($A39+D$4-1,'Valuation Margin'!$A$5:$C$13,3))</f>
        <v>2.19483221407204</v>
      </c>
      <c r="E39" s="49">
        <f>(1-VLOOKUP($A39+E$4-1,'Projection Scale G2 - M'!$A$25:$B$150,2,FALSE))^Assumptions!$F$6*'Base Rate'!E39*IF(Assumptions!$F$8="No Adjustment",1,IF(Assumptions!$F$8="Married",'Marital Status'!BP38,IF(Assumptions!$F$8="Single",'Marital Status'!CW38,"ERROR")))*IF(Assumptions!$F$10="No Adjustment",1,IF(Assumptions!$F$10="Preferred",'Pref-Std'!BP38,IF(Assumptions!$F$10="Standard",'Pref-Std'!CW38,"ERROR")))*IF(Assumptions!$F$12="No Adjustment",1,VLOOKUP($A39+E$4-1,'Valuation Margin'!$A$5:$C$13,3))</f>
        <v>2.8167065669647822</v>
      </c>
      <c r="F39" s="50">
        <f>(1-VLOOKUP($A39+F$4-1,'Projection Scale G2 - M'!$A$25:$B$150,2,FALSE))^Assumptions!$F$6*'Base Rate'!F39*IF(Assumptions!$F$8="No Adjustment",1,IF(Assumptions!$F$8="Married",'Marital Status'!BQ38,IF(Assumptions!$F$8="Single",'Marital Status'!CX38,"ERROR")))*IF(Assumptions!$F$10="No Adjustment",1,IF(Assumptions!$F$10="Preferred",'Pref-Std'!BQ38,IF(Assumptions!$F$10="Standard",'Pref-Std'!CX38,"ERROR")))*IF(Assumptions!$F$12="No Adjustment",1,VLOOKUP($A39+F$4-1,'Valuation Margin'!$A$5:$C$13,3))</f>
        <v>3.5158197346313118</v>
      </c>
      <c r="G39" s="49">
        <f>(1-VLOOKUP($A39+G$4-1,'Projection Scale G2 - M'!$A$25:$B$150,2,FALSE))^Assumptions!$F$6*'Base Rate'!G39*IF(Assumptions!$F$8="No Adjustment",1,IF(Assumptions!$F$8="Married",'Marital Status'!BR38,IF(Assumptions!$F$8="Single",'Marital Status'!CY38,"ERROR")))*IF(Assumptions!$F$10="No Adjustment",1,IF(Assumptions!$F$10="Preferred",'Pref-Std'!BR38,IF(Assumptions!$F$10="Standard",'Pref-Std'!CY38,"ERROR")))*IF(Assumptions!$F$12="No Adjustment",1,VLOOKUP($A39+G$4-1,'Valuation Margin'!$A$5:$C$13,3))</f>
        <v>4.3179785355756666</v>
      </c>
      <c r="H39" s="49">
        <f>(1-VLOOKUP($A39+H$4-1,'Projection Scale G2 - M'!$A$25:$B$150,2,FALSE))^Assumptions!$F$6*'Base Rate'!H39*IF(Assumptions!$F$8="No Adjustment",1,IF(Assumptions!$F$8="Married",'Marital Status'!BS38,IF(Assumptions!$F$8="Single",'Marital Status'!CZ38,"ERROR")))*IF(Assumptions!$F$10="No Adjustment",1,IF(Assumptions!$F$10="Preferred",'Pref-Std'!BS38,IF(Assumptions!$F$10="Standard",'Pref-Std'!CZ38,"ERROR")))*IF(Assumptions!$F$12="No Adjustment",1,VLOOKUP($A39+H$4-1,'Valuation Margin'!$A$5:$C$13,3))</f>
        <v>5.2390843407644985</v>
      </c>
      <c r="I39" s="49">
        <f>(1-VLOOKUP($A39+I$4-1,'Projection Scale G2 - M'!$A$25:$B$150,2,FALSE))^Assumptions!$F$6*'Base Rate'!I39*IF(Assumptions!$F$8="No Adjustment",1,IF(Assumptions!$F$8="Married",'Marital Status'!BT38,IF(Assumptions!$F$8="Single",'Marital Status'!DA38,"ERROR")))*IF(Assumptions!$F$10="No Adjustment",1,IF(Assumptions!$F$10="Preferred",'Pref-Std'!BT38,IF(Assumptions!$F$10="Standard",'Pref-Std'!DA38,"ERROR")))*IF(Assumptions!$F$12="No Adjustment",1,VLOOKUP($A39+I$4-1,'Valuation Margin'!$A$5:$C$13,3))</f>
        <v>6.4888305166467255</v>
      </c>
      <c r="J39" s="49">
        <f>(1-VLOOKUP($A39+J$4-1,'Projection Scale G2 - M'!$A$25:$B$150,2,FALSE))^Assumptions!$F$6*'Base Rate'!J39*IF(Assumptions!$F$8="No Adjustment",1,IF(Assumptions!$F$8="Married",'Marital Status'!BU38,IF(Assumptions!$F$8="Single",'Marital Status'!DB38,"ERROR")))*IF(Assumptions!$F$10="No Adjustment",1,IF(Assumptions!$F$10="Preferred",'Pref-Std'!BU38,IF(Assumptions!$F$10="Standard",'Pref-Std'!DB38,"ERROR")))*IF(Assumptions!$F$12="No Adjustment",1,VLOOKUP($A39+J$4-1,'Valuation Margin'!$A$5:$C$13,3))</f>
        <v>7.9795409042469929</v>
      </c>
      <c r="K39" s="50">
        <f>(1-VLOOKUP($A39+K$4-1,'Projection Scale G2 - M'!$A$25:$B$150,2,FALSE))^Assumptions!$F$6*'Base Rate'!K39*IF(Assumptions!$F$8="No Adjustment",1,IF(Assumptions!$F$8="Married",'Marital Status'!BV38,IF(Assumptions!$F$8="Single",'Marital Status'!DC38,"ERROR")))*IF(Assumptions!$F$10="No Adjustment",1,IF(Assumptions!$F$10="Preferred",'Pref-Std'!BV38,IF(Assumptions!$F$10="Standard",'Pref-Std'!DC38,"ERROR")))*IF(Assumptions!$F$12="No Adjustment",1,VLOOKUP($A39+K$4-1,'Valuation Margin'!$A$5:$C$13,3))</f>
        <v>9.7470152230283933</v>
      </c>
      <c r="L39" s="49">
        <f>(1-VLOOKUP($A39+L$4-1,'Projection Scale G2 - M'!$A$25:$B$150,2,FALSE))^Assumptions!$F$6*'Base Rate'!L39*IF(Assumptions!$F$8="No Adjustment",1,IF(Assumptions!$F$8="Married",'Marital Status'!BW38,IF(Assumptions!$F$8="Single",'Marital Status'!DD38,"ERROR")))*IF(Assumptions!$F$10="No Adjustment",1,IF(Assumptions!$F$10="Preferred",'Pref-Std'!BW38,IF(Assumptions!$F$10="Standard",'Pref-Std'!DD38,"ERROR")))*IF(Assumptions!$F$12="No Adjustment",1,VLOOKUP($A39+L$4-1,'Valuation Margin'!$A$5:$C$13,3))</f>
        <v>11.846655761412856</v>
      </c>
      <c r="M39" s="49">
        <f>(1-VLOOKUP($A39+M$4-1,'Projection Scale G2 - M'!$A$25:$B$150,2,FALSE))^Assumptions!$F$6*'Base Rate'!M39*IF(Assumptions!$F$8="No Adjustment",1,IF(Assumptions!$F$8="Married",'Marital Status'!BX38,IF(Assumptions!$F$8="Single",'Marital Status'!DE38,"ERROR")))*IF(Assumptions!$F$10="No Adjustment",1,IF(Assumptions!$F$10="Preferred",'Pref-Std'!BX38,IF(Assumptions!$F$10="Standard",'Pref-Std'!DE38,"ERROR")))*IF(Assumptions!$F$12="No Adjustment",1,VLOOKUP($A39+M$4-1,'Valuation Margin'!$A$5:$C$13,3))</f>
        <v>14.328687611317561</v>
      </c>
      <c r="N39" s="49">
        <f>(1-VLOOKUP($A39+N$4-1,'Projection Scale G2 - M'!$A$25:$B$150,2,FALSE))^Assumptions!$F$6*'Base Rate'!N39*IF(Assumptions!$F$8="No Adjustment",1,IF(Assumptions!$F$8="Married",'Marital Status'!BY38,IF(Assumptions!$F$8="Single",'Marital Status'!DF38,"ERROR")))*IF(Assumptions!$F$10="No Adjustment",1,IF(Assumptions!$F$10="Preferred",'Pref-Std'!BY38,IF(Assumptions!$F$10="Standard",'Pref-Std'!DF38,"ERROR")))*IF(Assumptions!$F$12="No Adjustment",1,VLOOKUP($A39+N$4-1,'Valuation Margin'!$A$5:$C$13,3))</f>
        <v>16.862303517810499</v>
      </c>
      <c r="O39" s="49">
        <f>(1-VLOOKUP($A39+O$4-1,'Projection Scale G2 - M'!$A$25:$B$150,2,FALSE))^Assumptions!$F$6*'Base Rate'!O39*IF(Assumptions!$F$8="No Adjustment",1,IF(Assumptions!$F$8="Married",'Marital Status'!BZ38,IF(Assumptions!$F$8="Single",'Marital Status'!DG38,"ERROR")))*IF(Assumptions!$F$10="No Adjustment",1,IF(Assumptions!$F$10="Preferred",'Pref-Std'!BZ38,IF(Assumptions!$F$10="Standard",'Pref-Std'!DG38,"ERROR")))*IF(Assumptions!$F$12="No Adjustment",1,VLOOKUP($A39+O$4-1,'Valuation Margin'!$A$5:$C$13,3))</f>
        <v>19.708643269372054</v>
      </c>
      <c r="P39" s="50">
        <f>(1-VLOOKUP($A39+P$4-1,'Projection Scale G2 - M'!$A$25:$B$150,2,FALSE))^Assumptions!$F$6*'Base Rate'!P39*IF(Assumptions!$F$8="No Adjustment",1,IF(Assumptions!$F$8="Married",'Marital Status'!CA38,IF(Assumptions!$F$8="Single",'Marital Status'!DH38,"ERROR")))*IF(Assumptions!$F$10="No Adjustment",1,IF(Assumptions!$F$10="Preferred",'Pref-Std'!CA38,IF(Assumptions!$F$10="Standard",'Pref-Std'!DH38,"ERROR")))*IF(Assumptions!$F$12="No Adjustment",1,VLOOKUP($A39+P$4-1,'Valuation Margin'!$A$5:$C$13,3))</f>
        <v>22.876553715296197</v>
      </c>
      <c r="Q39" s="49">
        <f>(1-VLOOKUP($A39+Q$4-1,'Projection Scale G2 - M'!$A$25:$B$150,2,FALSE))^Assumptions!$F$6*'Base Rate'!Q39*IF(Assumptions!$F$8="No Adjustment",1,IF(Assumptions!$F$8="Married",'Marital Status'!CB38,IF(Assumptions!$F$8="Single",'Marital Status'!DI38,"ERROR")))*IF(Assumptions!$F$10="No Adjustment",1,IF(Assumptions!$F$10="Preferred",'Pref-Std'!CB38,IF(Assumptions!$F$10="Standard",'Pref-Std'!DI38,"ERROR")))*IF(Assumptions!$F$12="No Adjustment",1,VLOOKUP($A39+Q$4-1,'Valuation Margin'!$A$5:$C$13,3))</f>
        <v>26.430854346252826</v>
      </c>
      <c r="R39" s="49">
        <f>(1-VLOOKUP($A39+R$4-1,'Projection Scale G2 - M'!$A$25:$B$150,2,FALSE))^Assumptions!$F$6*'Base Rate'!R39*IF(Assumptions!$F$8="No Adjustment",1,IF(Assumptions!$F$8="Married",'Marital Status'!CC38,IF(Assumptions!$F$8="Single",'Marital Status'!DJ38,"ERROR")))*IF(Assumptions!$F$10="No Adjustment",1,IF(Assumptions!$F$10="Preferred",'Pref-Std'!CC38,IF(Assumptions!$F$10="Standard",'Pref-Std'!DJ38,"ERROR")))*IF(Assumptions!$F$12="No Adjustment",1,VLOOKUP($A39+R$4-1,'Valuation Margin'!$A$5:$C$13,3))</f>
        <v>30.448355189697388</v>
      </c>
      <c r="S39" s="49">
        <f>(1-VLOOKUP($A39+S$4-1,'Projection Scale G2 - M'!$A$25:$B$150,2,FALSE))^Assumptions!$F$6*'Base Rate'!S39*IF(Assumptions!$F$8="No Adjustment",1,IF(Assumptions!$F$8="Married",'Marital Status'!CD38,IF(Assumptions!$F$8="Single",'Marital Status'!DK38,"ERROR")))*IF(Assumptions!$F$10="No Adjustment",1,IF(Assumptions!$F$10="Preferred",'Pref-Std'!CD38,IF(Assumptions!$F$10="Standard",'Pref-Std'!DK38,"ERROR")))*IF(Assumptions!$F$12="No Adjustment",1,VLOOKUP($A39+S$4-1,'Valuation Margin'!$A$5:$C$13,3))</f>
        <v>34.616030486348485</v>
      </c>
      <c r="T39" s="49">
        <f>(1-VLOOKUP($A39+T$4-1,'Projection Scale G2 - M'!$A$25:$B$150,2,FALSE))^Assumptions!$F$6*'Base Rate'!T39*IF(Assumptions!$F$8="No Adjustment",1,IF(Assumptions!$F$8="Married",'Marital Status'!CE38,IF(Assumptions!$F$8="Single",'Marital Status'!DL38,"ERROR")))*IF(Assumptions!$F$10="No Adjustment",1,IF(Assumptions!$F$10="Preferred",'Pref-Std'!CE38,IF(Assumptions!$F$10="Standard",'Pref-Std'!DL38,"ERROR")))*IF(Assumptions!$F$12="No Adjustment",1,VLOOKUP($A39+T$4-1,'Valuation Margin'!$A$5:$C$13,3))</f>
        <v>39.296213374854617</v>
      </c>
      <c r="U39" s="50">
        <f>(1-VLOOKUP($A39+U$4-1,'Projection Scale G2 - M'!$A$25:$B$150,2,FALSE))^Assumptions!$F$6*'Base Rate'!U39*IF(Assumptions!$F$8="No Adjustment",1,IF(Assumptions!$F$8="Married",'Marital Status'!CF38,IF(Assumptions!$F$8="Single",'Marital Status'!DM38,"ERROR")))*IF(Assumptions!$F$10="No Adjustment",1,IF(Assumptions!$F$10="Preferred",'Pref-Std'!CF38,IF(Assumptions!$F$10="Standard",'Pref-Std'!DM38,"ERROR")))*IF(Assumptions!$F$12="No Adjustment",1,VLOOKUP($A39+U$4-1,'Valuation Margin'!$A$5:$C$13,3))</f>
        <v>44.032395244484803</v>
      </c>
      <c r="V39" s="49">
        <f>(1-VLOOKUP($A39+V$4-1,'Projection Scale G2 - M'!$A$25:$B$150,2,FALSE))^Assumptions!$F$6*'Base Rate'!V39*IF(Assumptions!$F$8="No Adjustment",1,IF(Assumptions!$F$8="Married",'Marital Status'!CG38,IF(Assumptions!$F$8="Single",'Marital Status'!DN38,"ERROR")))*IF(Assumptions!$F$10="No Adjustment",1,IF(Assumptions!$F$10="Preferred",'Pref-Std'!CG38,IF(Assumptions!$F$10="Standard",'Pref-Std'!DN38,"ERROR")))*IF(Assumptions!$F$12="No Adjustment",1,VLOOKUP($A39+V$4-1,'Valuation Margin'!$A$5:$C$13,3))</f>
        <v>49.764641271017936</v>
      </c>
      <c r="W39" s="49">
        <f>(1-VLOOKUP($A39+W$4-1,'Projection Scale G2 - M'!$A$25:$B$150,2,FALSE))^Assumptions!$F$6*'Base Rate'!W39*IF(Assumptions!$F$8="No Adjustment",1,IF(Assumptions!$F$8="Married",'Marital Status'!CH38,IF(Assumptions!$F$8="Single",'Marital Status'!DO38,"ERROR")))*IF(Assumptions!$F$10="No Adjustment",1,IF(Assumptions!$F$10="Preferred",'Pref-Std'!CH38,IF(Assumptions!$F$10="Standard",'Pref-Std'!DO38,"ERROR")))*IF(Assumptions!$F$12="No Adjustment",1,VLOOKUP($A39+W$4-1,'Valuation Margin'!$A$5:$C$13,3))</f>
        <v>56.10945641774331</v>
      </c>
      <c r="X39" s="49">
        <f>(1-VLOOKUP($A39+X$4-1,'Projection Scale G2 - M'!$A$25:$B$150,2,FALSE))^Assumptions!$F$6*'Base Rate'!X39*IF(Assumptions!$F$8="No Adjustment",1,IF(Assumptions!$F$8="Married",'Marital Status'!CI38,IF(Assumptions!$F$8="Single",'Marital Status'!DP38,"ERROR")))*IF(Assumptions!$F$10="No Adjustment",1,IF(Assumptions!$F$10="Preferred",'Pref-Std'!CI38,IF(Assumptions!$F$10="Standard",'Pref-Std'!DP38,"ERROR")))*IF(Assumptions!$F$12="No Adjustment",1,VLOOKUP($A39+X$4-1,'Valuation Margin'!$A$5:$C$13,3))</f>
        <v>63.39263441627989</v>
      </c>
      <c r="Y39" s="49">
        <f>(1-VLOOKUP($A39+Y$4-1,'Projection Scale G2 - M'!$A$25:$B$150,2,FALSE))^Assumptions!$F$6*'Base Rate'!Y39*IF(Assumptions!$F$8="No Adjustment",1,IF(Assumptions!$F$8="Married",'Marital Status'!CJ38,IF(Assumptions!$F$8="Single",'Marital Status'!DQ38,"ERROR")))*IF(Assumptions!$F$10="No Adjustment",1,IF(Assumptions!$F$10="Preferred",'Pref-Std'!CJ38,IF(Assumptions!$F$10="Standard",'Pref-Std'!DQ38,"ERROR")))*IF(Assumptions!$F$12="No Adjustment",1,VLOOKUP($A39+Y$4-1,'Valuation Margin'!$A$5:$C$13,3))</f>
        <v>71.588606321500905</v>
      </c>
      <c r="Z39" s="50">
        <f>(1-VLOOKUP($A39+Z$4-1,'Projection Scale G2 - M'!$A$25:$B$150,2,FALSE))^Assumptions!$F$6*'Base Rate'!Z39*IF(Assumptions!$F$8="No Adjustment",1,IF(Assumptions!$F$8="Married",'Marital Status'!CK38,IF(Assumptions!$F$8="Single",'Marital Status'!DR38,"ERROR")))*IF(Assumptions!$F$10="No Adjustment",1,IF(Assumptions!$F$10="Preferred",'Pref-Std'!CK38,IF(Assumptions!$F$10="Standard",'Pref-Std'!DR38,"ERROR")))*IF(Assumptions!$F$12="No Adjustment",1,VLOOKUP($A39+Z$4-1,'Valuation Margin'!$A$5:$C$13,3))</f>
        <v>79.89959863289755</v>
      </c>
      <c r="AA39" s="49">
        <f>(1-VLOOKUP($A39+AA$4-1,'Projection Scale G2 - M'!$A$25:$B$150,2,FALSE))^Assumptions!$F$6*'Base Rate'!AA39*IF(Assumptions!$F$8="No Adjustment",1,IF(Assumptions!$F$8="Married",'Marital Status'!CL38,IF(Assumptions!$F$8="Single",'Marital Status'!DS38,"ERROR")))*IF(Assumptions!$F$10="No Adjustment",1,IF(Assumptions!$F$10="Preferred",'Pref-Std'!CL38,IF(Assumptions!$F$10="Standard",'Pref-Std'!DS38,"ERROR")))*IF(Assumptions!$F$12="No Adjustment",1,VLOOKUP($A39+AA$4-1,'Valuation Margin'!$A$5:$C$13,3))</f>
        <v>89.977373204412473</v>
      </c>
      <c r="AB39" s="49">
        <f>(1-VLOOKUP($A39+AB$4-1,'Projection Scale G2 - M'!$A$25:$B$150,2,FALSE))^Assumptions!$F$6*'Base Rate'!AB39*IF(Assumptions!$F$8="No Adjustment",1,IF(Assumptions!$F$8="Married",'Marital Status'!CM38,IF(Assumptions!$F$8="Single",'Marital Status'!DT38,"ERROR")))*IF(Assumptions!$F$10="No Adjustment",1,IF(Assumptions!$F$10="Preferred",'Pref-Std'!CM38,IF(Assumptions!$F$10="Standard",'Pref-Std'!DT38,"ERROR")))*IF(Assumptions!$F$12="No Adjustment",1,VLOOKUP($A39+AB$4-1,'Valuation Margin'!$A$5:$C$13,3))</f>
        <v>101.04369957802682</v>
      </c>
      <c r="AC39" s="49">
        <f>(1-VLOOKUP($A39+AC$4-1,'Projection Scale G2 - M'!$A$25:$B$150,2,FALSE))^Assumptions!$F$6*'Base Rate'!AC39*IF(Assumptions!$F$8="No Adjustment",1,IF(Assumptions!$F$8="Married",'Marital Status'!CN38,IF(Assumptions!$F$8="Single",'Marital Status'!DU38,"ERROR")))*IF(Assumptions!$F$10="No Adjustment",1,IF(Assumptions!$F$10="Preferred",'Pref-Std'!CN38,IF(Assumptions!$F$10="Standard",'Pref-Std'!DU38,"ERROR")))*IF(Assumptions!$F$12="No Adjustment",1,VLOOKUP($A39+AC$4-1,'Valuation Margin'!$A$5:$C$13,3))</f>
        <v>111.95698562363773</v>
      </c>
      <c r="AD39" s="49">
        <f>(1-VLOOKUP($A39+AD$4-1,'Projection Scale G2 - M'!$A$25:$B$150,2,FALSE))^Assumptions!$F$6*'Base Rate'!AD39*IF(Assumptions!$F$8="No Adjustment",1,IF(Assumptions!$F$8="Married",'Marital Status'!CO38,IF(Assumptions!$F$8="Single",'Marital Status'!DV38,"ERROR")))*IF(Assumptions!$F$10="No Adjustment",1,IF(Assumptions!$F$10="Preferred",'Pref-Std'!CO38,IF(Assumptions!$F$10="Standard",'Pref-Std'!DV38,"ERROR")))*IF(Assumptions!$F$12="No Adjustment",1,VLOOKUP($A39+AD$4-1,'Valuation Margin'!$A$5:$C$13,3))</f>
        <v>125.24064345118697</v>
      </c>
      <c r="AE39" s="50">
        <f>(1-VLOOKUP($A39+AE$4-1,'Projection Scale G2 - M'!$A$25:$B$150,2,FALSE))^Assumptions!$F$6*'Base Rate'!AE39*IF(Assumptions!$F$8="No Adjustment",1,IF(Assumptions!$F$8="Married",'Marital Status'!CP38,IF(Assumptions!$F$8="Single",'Marital Status'!DW38,"ERROR")))*IF(Assumptions!$F$10="No Adjustment",1,IF(Assumptions!$F$10="Preferred",'Pref-Std'!CP38,IF(Assumptions!$F$10="Standard",'Pref-Std'!DW38,"ERROR")))*IF(Assumptions!$F$12="No Adjustment",1,VLOOKUP($A39+AE$4-1,'Valuation Margin'!$A$5:$C$13,3))</f>
        <v>139.93745171701386</v>
      </c>
      <c r="AF39" s="50">
        <f>(1-VLOOKUP($AG39,'Projection Scale G2 - M'!$A$25:$B$150,2,FALSE))^Assumptions!$F$6*'Base Rate'!AF39*IF(Assumptions!$F$8="No Adjustment",1,IF(Assumptions!$F$8="Married",'Marital Status'!CQ38,IF(Assumptions!$F$8="Single",'Marital Status'!DX38,"ERROR")))*IF(Assumptions!$F$10="No Adjustment",1,IF(Assumptions!$F$10="Preferred",'Pref-Std'!CQ38,IF(Assumptions!$F$10="Standard",'Pref-Std'!DX38,"ERROR")))*IF(Assumptions!$F$12="No Adjustment",1,VLOOKUP($AG39,'Valuation Margin'!$A$5:$C$13,3))</f>
        <v>154.16967824282818</v>
      </c>
      <c r="AG39" s="11">
        <f t="shared" si="3"/>
        <v>94</v>
      </c>
      <c r="AI39" s="58">
        <v>0.130969</v>
      </c>
      <c r="AJ39" s="59">
        <f t="shared" si="4"/>
        <v>1.1771463341922759</v>
      </c>
      <c r="AL39" s="11">
        <f t="shared" si="5"/>
        <v>64</v>
      </c>
      <c r="AM39" s="48">
        <f>(1-VLOOKUP($AL39+AM$4-1,'Projection Scale G2 - F'!$A$25:$B$150,2,FALSE))^Assumptions!$F$6*'Base Rate'!AL39*IF(Assumptions!$F$8="No Adjustment",1,IF(Assumptions!$F$8="Married",'Marital Status'!BM38,IF(Assumptions!$F$8="Single",'Marital Status'!CT38,"ERROR")))*IF(Assumptions!$F$10="No Adjustment",1,IF(Assumptions!$F$10="Preferred",'Pref-Std'!BM38,IF(Assumptions!$F$10="Standard",'Pref-Std'!CT38,"ERROR")))*IF(Assumptions!$F$12="No Adjustment",1,VLOOKUP($AL39+AM$4-1,'Valuation Margin'!$A$5:$D$13,4))</f>
        <v>0.80859746442315206</v>
      </c>
      <c r="AN39" s="49">
        <f>(1-VLOOKUP($AL39+AN$4-1,'Projection Scale G2 - F'!$A$25:$B$150,2,FALSE))^Assumptions!$F$6*'Base Rate'!AM39*IF(Assumptions!$F$8="No Adjustment",1,IF(Assumptions!$F$8="Married",'Marital Status'!BN38,IF(Assumptions!$F$8="Single",'Marital Status'!CU38,"ERROR")))*IF(Assumptions!$F$10="No Adjustment",1,IF(Assumptions!$F$10="Preferred",'Pref-Std'!BN38,IF(Assumptions!$F$10="Standard",'Pref-Std'!CU38,"ERROR")))*IF(Assumptions!$F$12="No Adjustment",1,VLOOKUP($AL39+AN$4-1,'Valuation Margin'!$A$5:$D$13,4))</f>
        <v>1.2499380389632639</v>
      </c>
      <c r="AO39" s="49">
        <f>(1-VLOOKUP($AL39+AO$4-1,'Projection Scale G2 - F'!$A$25:$B$150,2,FALSE))^Assumptions!$F$6*'Base Rate'!AN39*IF(Assumptions!$F$8="No Adjustment",1,IF(Assumptions!$F$8="Married",'Marital Status'!BO38,IF(Assumptions!$F$8="Single",'Marital Status'!CV38,"ERROR")))*IF(Assumptions!$F$10="No Adjustment",1,IF(Assumptions!$F$10="Preferred",'Pref-Std'!BO38,IF(Assumptions!$F$10="Standard",'Pref-Std'!CV38,"ERROR")))*IF(Assumptions!$F$12="No Adjustment",1,VLOOKUP($AL39+AO$4-1,'Valuation Margin'!$A$5:$D$13,4))</f>
        <v>1.6785110066872639</v>
      </c>
      <c r="AP39" s="49">
        <f>(1-VLOOKUP($AL39+AP$4-1,'Projection Scale G2 - F'!$A$25:$B$150,2,FALSE))^Assumptions!$F$6*'Base Rate'!AO39*IF(Assumptions!$F$8="No Adjustment",1,IF(Assumptions!$F$8="Married",'Marital Status'!BP38,IF(Assumptions!$F$8="Single",'Marital Status'!CW38,"ERROR")))*IF(Assumptions!$F$10="No Adjustment",1,IF(Assumptions!$F$10="Preferred",'Pref-Std'!BP38,IF(Assumptions!$F$10="Standard",'Pref-Std'!CW38,"ERROR")))*IF(Assumptions!$F$12="No Adjustment",1,VLOOKUP($AL39+AP$4-1,'Valuation Margin'!$A$5:$D$13,4))</f>
        <v>2.1310614903000218</v>
      </c>
      <c r="AQ39" s="50">
        <f>(1-VLOOKUP($AL39+AQ$4-1,'Projection Scale G2 - F'!$A$25:$B$150,2,FALSE))^Assumptions!$F$6*'Base Rate'!AP39*IF(Assumptions!$F$8="No Adjustment",1,IF(Assumptions!$F$8="Married",'Marital Status'!BQ38,IF(Assumptions!$F$8="Single",'Marital Status'!CX38,"ERROR")))*IF(Assumptions!$F$10="No Adjustment",1,IF(Assumptions!$F$10="Preferred",'Pref-Std'!BQ38,IF(Assumptions!$F$10="Standard",'Pref-Std'!CX38,"ERROR")))*IF(Assumptions!$F$12="No Adjustment",1,VLOOKUP($AL39+AQ$4-1,'Valuation Margin'!$A$5:$D$13,4))</f>
        <v>2.6141407027687431</v>
      </c>
      <c r="AR39" s="49">
        <f>(1-VLOOKUP($AL39+AR$4-1,'Projection Scale G2 - F'!$A$25:$B$150,2,FALSE))^Assumptions!$F$6*'Base Rate'!AQ39*IF(Assumptions!$F$8="No Adjustment",1,IF(Assumptions!$F$8="Married",'Marital Status'!BR38,IF(Assumptions!$F$8="Single",'Marital Status'!CY38,"ERROR")))*IF(Assumptions!$F$10="No Adjustment",1,IF(Assumptions!$F$10="Preferred",'Pref-Std'!BR38,IF(Assumptions!$F$10="Standard",'Pref-Std'!CY38,"ERROR")))*IF(Assumptions!$F$12="No Adjustment",1,VLOOKUP($AL39+AR$4-1,'Valuation Margin'!$A$5:$D$13,4))</f>
        <v>3.142257709780361</v>
      </c>
      <c r="AS39" s="49">
        <f>(1-VLOOKUP($AL39+AS$4-1,'Projection Scale G2 - F'!$A$25:$B$150,2,FALSE))^Assumptions!$F$6*'Base Rate'!AR39*IF(Assumptions!$F$8="No Adjustment",1,IF(Assumptions!$F$8="Married",'Marital Status'!BS38,IF(Assumptions!$F$8="Single",'Marital Status'!CZ38,"ERROR")))*IF(Assumptions!$F$10="No Adjustment",1,IF(Assumptions!$F$10="Preferred",'Pref-Std'!BS38,IF(Assumptions!$F$10="Standard",'Pref-Std'!CZ38,"ERROR")))*IF(Assumptions!$F$12="No Adjustment",1,VLOOKUP($AL39+AS$4-1,'Valuation Margin'!$A$5:$D$13,4))</f>
        <v>3.7392245287994381</v>
      </c>
      <c r="AT39" s="49">
        <f>(1-VLOOKUP($AL39+AT$4-1,'Projection Scale G2 - F'!$A$25:$B$150,2,FALSE))^Assumptions!$F$6*'Base Rate'!AS39*IF(Assumptions!$F$8="No Adjustment",1,IF(Assumptions!$F$8="Married",'Marital Status'!BT38,IF(Assumptions!$F$8="Single",'Marital Status'!DA38,"ERROR")))*IF(Assumptions!$F$10="No Adjustment",1,IF(Assumptions!$F$10="Preferred",'Pref-Std'!BT38,IF(Assumptions!$F$10="Standard",'Pref-Std'!DA38,"ERROR")))*IF(Assumptions!$F$12="No Adjustment",1,VLOOKUP($AL39+AT$4-1,'Valuation Margin'!$A$5:$D$13,4))</f>
        <v>4.5462984440692837</v>
      </c>
      <c r="AU39" s="49">
        <f>(1-VLOOKUP($AL39+AU$4-1,'Projection Scale G2 - F'!$A$25:$B$150,2,FALSE))^Assumptions!$F$6*'Base Rate'!AT39*IF(Assumptions!$F$8="No Adjustment",1,IF(Assumptions!$F$8="Married",'Marital Status'!BU38,IF(Assumptions!$F$8="Single",'Marital Status'!DB38,"ERROR")))*IF(Assumptions!$F$10="No Adjustment",1,IF(Assumptions!$F$10="Preferred",'Pref-Std'!BU38,IF(Assumptions!$F$10="Standard",'Pref-Std'!DB38,"ERROR")))*IF(Assumptions!$F$12="No Adjustment",1,VLOOKUP($AL39+AU$4-1,'Valuation Margin'!$A$5:$D$13,4))</f>
        <v>5.4929952838859331</v>
      </c>
      <c r="AV39" s="50">
        <f>(1-VLOOKUP($AL39+AV$4-1,'Projection Scale G2 - F'!$A$25:$B$150,2,FALSE))^Assumptions!$F$6*'Base Rate'!AU39*IF(Assumptions!$F$8="No Adjustment",1,IF(Assumptions!$F$8="Married",'Marital Status'!BV38,IF(Assumptions!$F$8="Single",'Marital Status'!DC38,"ERROR")))*IF(Assumptions!$F$10="No Adjustment",1,IF(Assumptions!$F$10="Preferred",'Pref-Std'!BV38,IF(Assumptions!$F$10="Standard",'Pref-Std'!DC38,"ERROR")))*IF(Assumptions!$F$12="No Adjustment",1,VLOOKUP($AL39+AV$4-1,'Valuation Margin'!$A$5:$D$13,4))</f>
        <v>6.601680807730677</v>
      </c>
      <c r="AW39" s="49">
        <f>(1-VLOOKUP($AL39+AW$4-1,'Projection Scale G2 - F'!$A$25:$B$150,2,FALSE))^Assumptions!$F$6*'Base Rate'!AV39*IF(Assumptions!$F$8="No Adjustment",1,IF(Assumptions!$F$8="Married",'Marital Status'!BW38,IF(Assumptions!$F$8="Single",'Marital Status'!DD38,"ERROR")))*IF(Assumptions!$F$10="No Adjustment",1,IF(Assumptions!$F$10="Preferred",'Pref-Std'!BW38,IF(Assumptions!$F$10="Standard",'Pref-Std'!DD38,"ERROR")))*IF(Assumptions!$F$12="No Adjustment",1,VLOOKUP($AL39+AW$4-1,'Valuation Margin'!$A$5:$D$13,4))</f>
        <v>7.9149766373765198</v>
      </c>
      <c r="AX39" s="49">
        <f>(1-VLOOKUP($AL39+AX$4-1,'Projection Scale G2 - F'!$A$25:$B$150,2,FALSE))^Assumptions!$F$6*'Base Rate'!AW39*IF(Assumptions!$F$8="No Adjustment",1,IF(Assumptions!$F$8="Married",'Marital Status'!BX38,IF(Assumptions!$F$8="Single",'Marital Status'!DE38,"ERROR")))*IF(Assumptions!$F$10="No Adjustment",1,IF(Assumptions!$F$10="Preferred",'Pref-Std'!BX38,IF(Assumptions!$F$10="Standard",'Pref-Std'!DE38,"ERROR")))*IF(Assumptions!$F$12="No Adjustment",1,VLOOKUP($AL39+AX$4-1,'Valuation Margin'!$A$5:$D$13,4))</f>
        <v>9.4627834073419805</v>
      </c>
      <c r="AY39" s="49">
        <f>(1-VLOOKUP($AL39+AY$4-1,'Projection Scale G2 - F'!$A$25:$B$150,2,FALSE))^Assumptions!$F$6*'Base Rate'!AX39*IF(Assumptions!$F$8="No Adjustment",1,IF(Assumptions!$F$8="Married",'Marital Status'!BY38,IF(Assumptions!$F$8="Single",'Marital Status'!DF38,"ERROR")))*IF(Assumptions!$F$10="No Adjustment",1,IF(Assumptions!$F$10="Preferred",'Pref-Std'!BY38,IF(Assumptions!$F$10="Standard",'Pref-Std'!DF38,"ERROR")))*IF(Assumptions!$F$12="No Adjustment",1,VLOOKUP($AL39+AY$4-1,'Valuation Margin'!$A$5:$D$13,4))</f>
        <v>11.040647825261267</v>
      </c>
      <c r="AZ39" s="49">
        <f>(1-VLOOKUP($AL39+AZ$4-1,'Projection Scale G2 - F'!$A$25:$B$150,2,FALSE))^Assumptions!$F$6*'Base Rate'!AY39*IF(Assumptions!$F$8="No Adjustment",1,IF(Assumptions!$F$8="Married",'Marital Status'!BZ38,IF(Assumptions!$F$8="Single",'Marital Status'!DG38,"ERROR")))*IF(Assumptions!$F$10="No Adjustment",1,IF(Assumptions!$F$10="Preferred",'Pref-Std'!BZ38,IF(Assumptions!$F$10="Standard",'Pref-Std'!DG38,"ERROR")))*IF(Assumptions!$F$12="No Adjustment",1,VLOOKUP($AL39+AZ$4-1,'Valuation Margin'!$A$5:$D$13,4))</f>
        <v>12.842504094678134</v>
      </c>
      <c r="BA39" s="50">
        <f>(1-VLOOKUP($AL39+BA$4-1,'Projection Scale G2 - F'!$A$25:$B$150,2,FALSE))^Assumptions!$F$6*'Base Rate'!AZ39*IF(Assumptions!$F$8="No Adjustment",1,IF(Assumptions!$F$8="Married",'Marital Status'!CA38,IF(Assumptions!$F$8="Single",'Marital Status'!DH38,"ERROR")))*IF(Assumptions!$F$10="No Adjustment",1,IF(Assumptions!$F$10="Preferred",'Pref-Std'!CA38,IF(Assumptions!$F$10="Standard",'Pref-Std'!DH38,"ERROR")))*IF(Assumptions!$F$12="No Adjustment",1,VLOOKUP($AL39+BA$4-1,'Valuation Margin'!$A$5:$D$13,4))</f>
        <v>14.88417363287323</v>
      </c>
      <c r="BB39" s="49">
        <f>(1-VLOOKUP($AL39+BB$4-1,'Projection Scale G2 - F'!$A$25:$B$150,2,FALSE))^Assumptions!$F$6*'Base Rate'!BA39*IF(Assumptions!$F$8="No Adjustment",1,IF(Assumptions!$F$8="Married",'Marital Status'!CB38,IF(Assumptions!$F$8="Single",'Marital Status'!DI38,"ERROR")))*IF(Assumptions!$F$10="No Adjustment",1,IF(Assumptions!$F$10="Preferred",'Pref-Std'!CB38,IF(Assumptions!$F$10="Standard",'Pref-Std'!DI38,"ERROR")))*IF(Assumptions!$F$12="No Adjustment",1,VLOOKUP($AL39+BB$4-1,'Valuation Margin'!$A$5:$D$13,4))</f>
        <v>17.225890610624518</v>
      </c>
      <c r="BC39" s="49">
        <f>(1-VLOOKUP($AL39+BC$4-1,'Projection Scale G2 - F'!$A$25:$B$150,2,FALSE))^Assumptions!$F$6*'Base Rate'!BB39*IF(Assumptions!$F$8="No Adjustment",1,IF(Assumptions!$F$8="Married",'Marital Status'!CC38,IF(Assumptions!$F$8="Single",'Marital Status'!DJ38,"ERROR")))*IF(Assumptions!$F$10="No Adjustment",1,IF(Assumptions!$F$10="Preferred",'Pref-Std'!CC38,IF(Assumptions!$F$10="Standard",'Pref-Std'!DJ38,"ERROR")))*IF(Assumptions!$F$12="No Adjustment",1,VLOOKUP($AL39+BC$4-1,'Valuation Margin'!$A$5:$D$13,4))</f>
        <v>19.892453321486094</v>
      </c>
      <c r="BD39" s="49">
        <f>(1-VLOOKUP($AL39+BD$4-1,'Projection Scale G2 - F'!$A$25:$B$150,2,FALSE))^Assumptions!$F$6*'Base Rate'!BC39*IF(Assumptions!$F$8="No Adjustment",1,IF(Assumptions!$F$8="Married",'Marital Status'!CD38,IF(Assumptions!$F$8="Single",'Marital Status'!DK38,"ERROR")))*IF(Assumptions!$F$10="No Adjustment",1,IF(Assumptions!$F$10="Preferred",'Pref-Std'!CD38,IF(Assumptions!$F$10="Standard",'Pref-Std'!DK38,"ERROR")))*IF(Assumptions!$F$12="No Adjustment",1,VLOOKUP($AL39+BD$4-1,'Valuation Margin'!$A$5:$D$13,4))</f>
        <v>22.654089714404027</v>
      </c>
      <c r="BE39" s="49">
        <f>(1-VLOOKUP($AL39+BE$4-1,'Projection Scale G2 - F'!$A$25:$B$150,2,FALSE))^Assumptions!$F$6*'Base Rate'!BD39*IF(Assumptions!$F$8="No Adjustment",1,IF(Assumptions!$F$8="Married",'Marital Status'!CE38,IF(Assumptions!$F$8="Single",'Marital Status'!DL38,"ERROR")))*IF(Assumptions!$F$10="No Adjustment",1,IF(Assumptions!$F$10="Preferred",'Pref-Std'!CE38,IF(Assumptions!$F$10="Standard",'Pref-Std'!DL38,"ERROR")))*IF(Assumptions!$F$12="No Adjustment",1,VLOOKUP($AL39+BE$4-1,'Valuation Margin'!$A$5:$D$13,4))</f>
        <v>25.401578359623237</v>
      </c>
      <c r="BF39" s="50">
        <f>(1-VLOOKUP($AL39+BF$4-1,'Projection Scale G2 - F'!$A$25:$B$150,2,FALSE))^Assumptions!$F$6*'Base Rate'!BE39*IF(Assumptions!$F$8="No Adjustment",1,IF(Assumptions!$F$8="Married",'Marital Status'!CF38,IF(Assumptions!$F$8="Single",'Marital Status'!DM38,"ERROR")))*IF(Assumptions!$F$10="No Adjustment",1,IF(Assumptions!$F$10="Preferred",'Pref-Std'!CF38,IF(Assumptions!$F$10="Standard",'Pref-Std'!DM38,"ERROR")))*IF(Assumptions!$F$12="No Adjustment",1,VLOOKUP($AL39+BF$4-1,'Valuation Margin'!$A$5:$D$13,4))</f>
        <v>28.637641428355071</v>
      </c>
      <c r="BG39" s="49">
        <f>(1-VLOOKUP($AL39+BG$4-1,'Projection Scale G2 - F'!$A$25:$B$150,2,FALSE))^Assumptions!$F$6*'Base Rate'!BF39*IF(Assumptions!$F$8="No Adjustment",1,IF(Assumptions!$F$8="Married",'Marital Status'!CG38,IF(Assumptions!$F$8="Single",'Marital Status'!DN38,"ERROR")))*IF(Assumptions!$F$10="No Adjustment",1,IF(Assumptions!$F$10="Preferred",'Pref-Std'!CG38,IF(Assumptions!$F$10="Standard",'Pref-Std'!DN38,"ERROR")))*IF(Assumptions!$F$12="No Adjustment",1,VLOOKUP($AL39+BG$4-1,'Valuation Margin'!$A$5:$D$13,4))</f>
        <v>32.23231492516274</v>
      </c>
      <c r="BH39" s="49">
        <f>(1-VLOOKUP($AL39+BH$4-1,'Projection Scale G2 - F'!$A$25:$B$150,2,FALSE))^Assumptions!$F$6*'Base Rate'!BG39*IF(Assumptions!$F$8="No Adjustment",1,IF(Assumptions!$F$8="Married",'Marital Status'!CH38,IF(Assumptions!$F$8="Single",'Marital Status'!DO38,"ERROR")))*IF(Assumptions!$F$10="No Adjustment",1,IF(Assumptions!$F$10="Preferred",'Pref-Std'!CH38,IF(Assumptions!$F$10="Standard",'Pref-Std'!DO38,"ERROR")))*IF(Assumptions!$F$12="No Adjustment",1,VLOOKUP($AL39+BH$4-1,'Valuation Margin'!$A$5:$D$13,4))</f>
        <v>35.930819481656542</v>
      </c>
      <c r="BI39" s="49">
        <f>(1-VLOOKUP($AL39+BI$4-1,'Projection Scale G2 - F'!$A$25:$B$150,2,FALSE))^Assumptions!$F$6*'Base Rate'!BH39*IF(Assumptions!$F$8="No Adjustment",1,IF(Assumptions!$F$8="Married",'Marital Status'!CI38,IF(Assumptions!$F$8="Single",'Marital Status'!DP38,"ERROR")))*IF(Assumptions!$F$10="No Adjustment",1,IF(Assumptions!$F$10="Preferred",'Pref-Std'!CI38,IF(Assumptions!$F$10="Standard",'Pref-Std'!DP38,"ERROR")))*IF(Assumptions!$F$12="No Adjustment",1,VLOOKUP($AL39+BI$4-1,'Valuation Margin'!$A$5:$D$13,4))</f>
        <v>40.870526896044673</v>
      </c>
      <c r="BJ39" s="49">
        <f>(1-VLOOKUP($AL39+BJ$4-1,'Projection Scale G2 - F'!$A$25:$B$150,2,FALSE))^Assumptions!$F$6*'Base Rate'!BI39*IF(Assumptions!$F$8="No Adjustment",1,IF(Assumptions!$F$8="Married",'Marital Status'!CJ38,IF(Assumptions!$F$8="Single",'Marital Status'!DQ38,"ERROR")))*IF(Assumptions!$F$10="No Adjustment",1,IF(Assumptions!$F$10="Preferred",'Pref-Std'!CJ38,IF(Assumptions!$F$10="Standard",'Pref-Std'!DQ38,"ERROR")))*IF(Assumptions!$F$12="No Adjustment",1,VLOOKUP($AL39+BJ$4-1,'Valuation Margin'!$A$5:$D$13,4))</f>
        <v>46.714742795441701</v>
      </c>
      <c r="BK39" s="50">
        <f>(1-VLOOKUP($AL39+BK$4-1,'Projection Scale G2 - F'!$A$25:$B$150,2,FALSE))^Assumptions!$F$6*'Base Rate'!BJ39*IF(Assumptions!$F$8="No Adjustment",1,IF(Assumptions!$F$8="Married",'Marital Status'!CK38,IF(Assumptions!$F$8="Single",'Marital Status'!DR38,"ERROR")))*IF(Assumptions!$F$10="No Adjustment",1,IF(Assumptions!$F$10="Preferred",'Pref-Std'!CK38,IF(Assumptions!$F$10="Standard",'Pref-Std'!DR38,"ERROR")))*IF(Assumptions!$F$12="No Adjustment",1,VLOOKUP($AL39+BK$4-1,'Valuation Margin'!$A$5:$D$13,4))</f>
        <v>53.591732161385643</v>
      </c>
      <c r="BL39" s="49">
        <f>(1-VLOOKUP($AL39+BL$4-1,'Projection Scale G2 - F'!$A$25:$B$150,2,FALSE))^Assumptions!$F$6*'Base Rate'!BK39*IF(Assumptions!$F$8="No Adjustment",1,IF(Assumptions!$F$8="Married",'Marital Status'!CL38,IF(Assumptions!$F$8="Single",'Marital Status'!DS38,"ERROR")))*IF(Assumptions!$F$10="No Adjustment",1,IF(Assumptions!$F$10="Preferred",'Pref-Std'!CL38,IF(Assumptions!$F$10="Standard",'Pref-Std'!DS38,"ERROR")))*IF(Assumptions!$F$12="No Adjustment",1,VLOOKUP($AL39+BL$4-1,'Valuation Margin'!$A$5:$D$13,4))</f>
        <v>60.806164005278063</v>
      </c>
      <c r="BM39" s="49">
        <f>(1-VLOOKUP($AL39+BM$4-1,'Projection Scale G2 - F'!$A$25:$B$150,2,FALSE))^Assumptions!$F$6*'Base Rate'!BL39*IF(Assumptions!$F$8="No Adjustment",1,IF(Assumptions!$F$8="Married",'Marital Status'!CM38,IF(Assumptions!$F$8="Single",'Marital Status'!DT38,"ERROR")))*IF(Assumptions!$F$10="No Adjustment",1,IF(Assumptions!$F$10="Preferred",'Pref-Std'!CM38,IF(Assumptions!$F$10="Standard",'Pref-Std'!DT38,"ERROR")))*IF(Assumptions!$F$12="No Adjustment",1,VLOOKUP($AL39+BM$4-1,'Valuation Margin'!$A$5:$D$13,4))</f>
        <v>69.679217287343192</v>
      </c>
      <c r="BN39" s="49">
        <f>(1-VLOOKUP($AL39+BN$4-1,'Projection Scale G2 - F'!$A$25:$B$150,2,FALSE))^Assumptions!$F$6*'Base Rate'!BM39*IF(Assumptions!$F$8="No Adjustment",1,IF(Assumptions!$F$8="Married",'Marital Status'!CN38,IF(Assumptions!$F$8="Single",'Marital Status'!DU38,"ERROR")))*IF(Assumptions!$F$10="No Adjustment",1,IF(Assumptions!$F$10="Preferred",'Pref-Std'!CN38,IF(Assumptions!$F$10="Standard",'Pref-Std'!DU38,"ERROR")))*IF(Assumptions!$F$12="No Adjustment",1,VLOOKUP($AL39+BN$4-1,'Valuation Margin'!$A$5:$D$13,4))</f>
        <v>78.93664714696483</v>
      </c>
      <c r="BO39" s="49">
        <f>(1-VLOOKUP($AL39+BO$4-1,'Projection Scale G2 - F'!$A$25:$B$150,2,FALSE))^Assumptions!$F$6*'Base Rate'!BN39*IF(Assumptions!$F$8="No Adjustment",1,IF(Assumptions!$F$8="Married",'Marital Status'!CO38,IF(Assumptions!$F$8="Single",'Marital Status'!DV38,"ERROR")))*IF(Assumptions!$F$10="No Adjustment",1,IF(Assumptions!$F$10="Preferred",'Pref-Std'!CO38,IF(Assumptions!$F$10="Standard",'Pref-Std'!DV38,"ERROR")))*IF(Assumptions!$F$12="No Adjustment",1,VLOOKUP($AL39+BO$4-1,'Valuation Margin'!$A$5:$D$13,4))</f>
        <v>90.52070826831546</v>
      </c>
      <c r="BP39" s="50">
        <f>(1-VLOOKUP($AL39+BP$4-1,'Projection Scale G2 - F'!$A$25:$B$150,2,FALSE))^Assumptions!$F$6*'Base Rate'!BO39*IF(Assumptions!$F$8="No Adjustment",1,IF(Assumptions!$F$8="Married",'Marital Status'!CP38,IF(Assumptions!$F$8="Single",'Marital Status'!DW38,"ERROR")))*IF(Assumptions!$F$10="No Adjustment",1,IF(Assumptions!$F$10="Preferred",'Pref-Std'!CP38,IF(Assumptions!$F$10="Standard",'Pref-Std'!DW38,"ERROR")))*IF(Assumptions!$F$12="No Adjustment",1,VLOOKUP($AL39+BP$4-1,'Valuation Margin'!$A$5:$D$13,4))</f>
        <v>102.80249800513432</v>
      </c>
      <c r="BQ39" s="50">
        <f>(1-VLOOKUP($BR39,'Projection Scale G2 - F'!$A$25:$B$150,2,FALSE))^Assumptions!$F$6*'Base Rate'!BP39*IF(Assumptions!$F$8="No Adjustment",1,IF(Assumptions!$F$8="Married",'Marital Status'!CQ38,IF(Assumptions!$F$8="Single",'Marital Status'!DX38,"ERROR")))*IF(Assumptions!$F$10="No Adjustment",1,IF(Assumptions!$F$10="Preferred",'Pref-Std'!CQ38,IF(Assumptions!$F$10="Standard",'Pref-Std'!DX38,"ERROR")))*IF(Assumptions!$F$12="No Adjustment",1,VLOOKUP($BR39,'Valuation Margin'!$A$5:$D$13,4))</f>
        <v>117.64615110735781</v>
      </c>
      <c r="BR39" s="11">
        <f t="shared" si="6"/>
        <v>94</v>
      </c>
      <c r="BT39" s="58">
        <v>0.16819400000000001</v>
      </c>
      <c r="BU39" s="59">
        <f t="shared" si="7"/>
        <v>0.69946699113736399</v>
      </c>
      <c r="BV39" s="59">
        <f t="shared" si="8"/>
        <v>0.80933324003999363</v>
      </c>
      <c r="BW39" s="57">
        <f t="shared" si="9"/>
        <v>0.22999999999999987</v>
      </c>
    </row>
    <row r="40" spans="1:75" x14ac:dyDescent="0.3">
      <c r="A40" s="6">
        <f t="shared" si="2"/>
        <v>65</v>
      </c>
      <c r="B40" s="44">
        <f>(1-VLOOKUP($A40+B$4-1,'Projection Scale G2 - M'!$A$25:$B$150,2,FALSE))^Assumptions!$F$6*'Base Rate'!B40*IF(Assumptions!$F$8="No Adjustment",1,IF(Assumptions!$F$8="Married",'Marital Status'!BM39,IF(Assumptions!$F$8="Single",'Marital Status'!CT39,"ERROR")))*IF(Assumptions!$F$10="No Adjustment",1,IF(Assumptions!$F$10="Preferred",'Pref-Std'!BM39,IF(Assumptions!$F$10="Standard",'Pref-Std'!CT39,"ERROR")))*IF(Assumptions!$F$12="No Adjustment",1,VLOOKUP($A40+B$4-1,'Valuation Margin'!$A$5:$C$13,3))</f>
        <v>1.0640938424490669</v>
      </c>
      <c r="C40" s="45">
        <f>(1-VLOOKUP($A40+C$4-1,'Projection Scale G2 - M'!$A$25:$B$150,2,FALSE))^Assumptions!$F$6*'Base Rate'!C40*IF(Assumptions!$F$8="No Adjustment",1,IF(Assumptions!$F$8="Married",'Marital Status'!BN39,IF(Assumptions!$F$8="Single",'Marital Status'!CU39,"ERROR")))*IF(Assumptions!$F$10="No Adjustment",1,IF(Assumptions!$F$10="Preferred",'Pref-Std'!BN39,IF(Assumptions!$F$10="Standard",'Pref-Std'!CU39,"ERROR")))*IF(Assumptions!$F$12="No Adjustment",1,VLOOKUP($A40+C$4-1,'Valuation Margin'!$A$5:$C$13,3))</f>
        <v>1.6898622020283152</v>
      </c>
      <c r="D40" s="45">
        <f>(1-VLOOKUP($A40+D$4-1,'Projection Scale G2 - M'!$A$25:$B$150,2,FALSE))^Assumptions!$F$6*'Base Rate'!D40*IF(Assumptions!$F$8="No Adjustment",1,IF(Assumptions!$F$8="Married",'Marital Status'!BO39,IF(Assumptions!$F$8="Single",'Marital Status'!CV39,"ERROR")))*IF(Assumptions!$F$10="No Adjustment",1,IF(Assumptions!$F$10="Preferred",'Pref-Std'!BO39,IF(Assumptions!$F$10="Standard",'Pref-Std'!CV39,"ERROR")))*IF(Assumptions!$F$12="No Adjustment",1,VLOOKUP($A40+D$4-1,'Valuation Margin'!$A$5:$C$13,3))</f>
        <v>2.3148557586023593</v>
      </c>
      <c r="E40" s="45">
        <f>(1-VLOOKUP($A40+E$4-1,'Projection Scale G2 - M'!$A$25:$B$150,2,FALSE))^Assumptions!$F$6*'Base Rate'!E40*IF(Assumptions!$F$8="No Adjustment",1,IF(Assumptions!$F$8="Married",'Marital Status'!BP39,IF(Assumptions!$F$8="Single",'Marital Status'!CW39,"ERROR")))*IF(Assumptions!$F$10="No Adjustment",1,IF(Assumptions!$F$10="Preferred",'Pref-Std'!BP39,IF(Assumptions!$F$10="Standard",'Pref-Std'!CW39,"ERROR")))*IF(Assumptions!$F$12="No Adjustment",1,VLOOKUP($A40+E$4-1,'Valuation Margin'!$A$5:$C$13,3))</f>
        <v>2.9963313980359851</v>
      </c>
      <c r="F40" s="46">
        <f>(1-VLOOKUP($A40+F$4-1,'Projection Scale G2 - M'!$A$25:$B$150,2,FALSE))^Assumptions!$F$6*'Base Rate'!F40*IF(Assumptions!$F$8="No Adjustment",1,IF(Assumptions!$F$8="Married",'Marital Status'!BQ39,IF(Assumptions!$F$8="Single",'Marital Status'!CX39,"ERROR")))*IF(Assumptions!$F$10="No Adjustment",1,IF(Assumptions!$F$10="Preferred",'Pref-Std'!BQ39,IF(Assumptions!$F$10="Standard",'Pref-Std'!CX39,"ERROR")))*IF(Assumptions!$F$12="No Adjustment",1,VLOOKUP($A40+F$4-1,'Valuation Margin'!$A$5:$C$13,3))</f>
        <v>3.7669221085542755</v>
      </c>
      <c r="G40" s="45">
        <f>(1-VLOOKUP($A40+G$4-1,'Projection Scale G2 - M'!$A$25:$B$150,2,FALSE))^Assumptions!$F$6*'Base Rate'!G40*IF(Assumptions!$F$8="No Adjustment",1,IF(Assumptions!$F$8="Married",'Marital Status'!BR39,IF(Assumptions!$F$8="Single",'Marital Status'!CY39,"ERROR")))*IF(Assumptions!$F$10="No Adjustment",1,IF(Assumptions!$F$10="Preferred",'Pref-Std'!BR39,IF(Assumptions!$F$10="Standard",'Pref-Std'!CY39,"ERROR")))*IF(Assumptions!$F$12="No Adjustment",1,VLOOKUP($A40+G$4-1,'Valuation Margin'!$A$5:$C$13,3))</f>
        <v>4.6459224614010566</v>
      </c>
      <c r="H40" s="45">
        <f>(1-VLOOKUP($A40+H$4-1,'Projection Scale G2 - M'!$A$25:$B$150,2,FALSE))^Assumptions!$F$6*'Base Rate'!H40*IF(Assumptions!$F$8="No Adjustment",1,IF(Assumptions!$F$8="Married",'Marital Status'!BS39,IF(Assumptions!$F$8="Single",'Marital Status'!CZ39,"ERROR")))*IF(Assumptions!$F$10="No Adjustment",1,IF(Assumptions!$F$10="Preferred",'Pref-Std'!BS39,IF(Assumptions!$F$10="Standard",'Pref-Std'!CZ39,"ERROR")))*IF(Assumptions!$F$12="No Adjustment",1,VLOOKUP($A40+H$4-1,'Valuation Margin'!$A$5:$C$13,3))</f>
        <v>5.8489758928849058</v>
      </c>
      <c r="I40" s="45">
        <f>(1-VLOOKUP($A40+I$4-1,'Projection Scale G2 - M'!$A$25:$B$150,2,FALSE))^Assumptions!$F$6*'Base Rate'!I40*IF(Assumptions!$F$8="No Adjustment",1,IF(Assumptions!$F$8="Married",'Marital Status'!BT39,IF(Assumptions!$F$8="Single",'Marital Status'!DA39,"ERROR")))*IF(Assumptions!$F$10="No Adjustment",1,IF(Assumptions!$F$10="Preferred",'Pref-Std'!BT39,IF(Assumptions!$F$10="Standard",'Pref-Std'!DA39,"ERROR")))*IF(Assumptions!$F$12="No Adjustment",1,VLOOKUP($A40+I$4-1,'Valuation Margin'!$A$5:$C$13,3))</f>
        <v>7.2894549046988342</v>
      </c>
      <c r="J40" s="45">
        <f>(1-VLOOKUP($A40+J$4-1,'Projection Scale G2 - M'!$A$25:$B$150,2,FALSE))^Assumptions!$F$6*'Base Rate'!J40*IF(Assumptions!$F$8="No Adjustment",1,IF(Assumptions!$F$8="Married",'Marital Status'!BU39,IF(Assumptions!$F$8="Single",'Marital Status'!DB39,"ERROR")))*IF(Assumptions!$F$10="No Adjustment",1,IF(Assumptions!$F$10="Preferred",'Pref-Std'!BU39,IF(Assumptions!$F$10="Standard",'Pref-Std'!DB39,"ERROR")))*IF(Assumptions!$F$12="No Adjustment",1,VLOOKUP($A40+J$4-1,'Valuation Margin'!$A$5:$C$13,3))</f>
        <v>9.0048913263711796</v>
      </c>
      <c r="K40" s="46">
        <f>(1-VLOOKUP($A40+K$4-1,'Projection Scale G2 - M'!$A$25:$B$150,2,FALSE))^Assumptions!$F$6*'Base Rate'!K40*IF(Assumptions!$F$8="No Adjustment",1,IF(Assumptions!$F$8="Married",'Marital Status'!BV39,IF(Assumptions!$F$8="Single",'Marital Status'!DC39,"ERROR")))*IF(Assumptions!$F$10="No Adjustment",1,IF(Assumptions!$F$10="Preferred",'Pref-Std'!BV39,IF(Assumptions!$F$10="Standard",'Pref-Std'!DC39,"ERROR")))*IF(Assumptions!$F$12="No Adjustment",1,VLOOKUP($A40+K$4-1,'Valuation Margin'!$A$5:$C$13,3))</f>
        <v>11.051363914431519</v>
      </c>
      <c r="L40" s="45">
        <f>(1-VLOOKUP($A40+L$4-1,'Projection Scale G2 - M'!$A$25:$B$150,2,FALSE))^Assumptions!$F$6*'Base Rate'!L40*IF(Assumptions!$F$8="No Adjustment",1,IF(Assumptions!$F$8="Married",'Marital Status'!BW39,IF(Assumptions!$F$8="Single",'Marital Status'!DD39,"ERROR")))*IF(Assumptions!$F$10="No Adjustment",1,IF(Assumptions!$F$10="Preferred",'Pref-Std'!BW39,IF(Assumptions!$F$10="Standard",'Pref-Std'!DD39,"ERROR")))*IF(Assumptions!$F$12="No Adjustment",1,VLOOKUP($A40+L$4-1,'Valuation Margin'!$A$5:$C$13,3))</f>
        <v>13.480960563783183</v>
      </c>
      <c r="M40" s="45">
        <f>(1-VLOOKUP($A40+M$4-1,'Projection Scale G2 - M'!$A$25:$B$150,2,FALSE))^Assumptions!$F$6*'Base Rate'!M40*IF(Assumptions!$F$8="No Adjustment",1,IF(Assumptions!$F$8="Married",'Marital Status'!BX39,IF(Assumptions!$F$8="Single",'Marital Status'!DE39,"ERROR")))*IF(Assumptions!$F$10="No Adjustment",1,IF(Assumptions!$F$10="Preferred",'Pref-Std'!BX39,IF(Assumptions!$F$10="Standard",'Pref-Std'!DE39,"ERROR")))*IF(Assumptions!$F$12="No Adjustment",1,VLOOKUP($A40+M$4-1,'Valuation Margin'!$A$5:$C$13,3))</f>
        <v>16.01073909920493</v>
      </c>
      <c r="N40" s="45">
        <f>(1-VLOOKUP($A40+N$4-1,'Projection Scale G2 - M'!$A$25:$B$150,2,FALSE))^Assumptions!$F$6*'Base Rate'!N40*IF(Assumptions!$F$8="No Adjustment",1,IF(Assumptions!$F$8="Married",'Marital Status'!BY39,IF(Assumptions!$F$8="Single",'Marital Status'!DF39,"ERROR")))*IF(Assumptions!$F$10="No Adjustment",1,IF(Assumptions!$F$10="Preferred",'Pref-Std'!BY39,IF(Assumptions!$F$10="Standard",'Pref-Std'!DF39,"ERROR")))*IF(Assumptions!$F$12="No Adjustment",1,VLOOKUP($A40+N$4-1,'Valuation Margin'!$A$5:$C$13,3))</f>
        <v>18.872513026255422</v>
      </c>
      <c r="O40" s="45">
        <f>(1-VLOOKUP($A40+O$4-1,'Projection Scale G2 - M'!$A$25:$B$150,2,FALSE))^Assumptions!$F$6*'Base Rate'!O40*IF(Assumptions!$F$8="No Adjustment",1,IF(Assumptions!$F$8="Married",'Marital Status'!BZ39,IF(Assumptions!$F$8="Single",'Marital Status'!DG39,"ERROR")))*IF(Assumptions!$F$10="No Adjustment",1,IF(Assumptions!$F$10="Preferred",'Pref-Std'!BZ39,IF(Assumptions!$F$10="Standard",'Pref-Std'!DG39,"ERROR")))*IF(Assumptions!$F$12="No Adjustment",1,VLOOKUP($A40+O$4-1,'Valuation Margin'!$A$5:$C$13,3))</f>
        <v>22.080074616980085</v>
      </c>
      <c r="P40" s="46">
        <f>(1-VLOOKUP($A40+P$4-1,'Projection Scale G2 - M'!$A$25:$B$150,2,FALSE))^Assumptions!$F$6*'Base Rate'!P40*IF(Assumptions!$F$8="No Adjustment",1,IF(Assumptions!$F$8="Married",'Marital Status'!CA39,IF(Assumptions!$F$8="Single",'Marital Status'!DH39,"ERROR")))*IF(Assumptions!$F$10="No Adjustment",1,IF(Assumptions!$F$10="Preferred",'Pref-Std'!CA39,IF(Assumptions!$F$10="Standard",'Pref-Std'!DH39,"ERROR")))*IF(Assumptions!$F$12="No Adjustment",1,VLOOKUP($A40+P$4-1,'Valuation Margin'!$A$5:$C$13,3))</f>
        <v>25.701747909766578</v>
      </c>
      <c r="Q40" s="45">
        <f>(1-VLOOKUP($A40+Q$4-1,'Projection Scale G2 - M'!$A$25:$B$150,2,FALSE))^Assumptions!$F$6*'Base Rate'!Q40*IF(Assumptions!$F$8="No Adjustment",1,IF(Assumptions!$F$8="Married",'Marital Status'!CB39,IF(Assumptions!$F$8="Single",'Marital Status'!DI39,"ERROR")))*IF(Assumptions!$F$10="No Adjustment",1,IF(Assumptions!$F$10="Preferred",'Pref-Std'!CB39,IF(Assumptions!$F$10="Standard",'Pref-Std'!DI39,"ERROR")))*IF(Assumptions!$F$12="No Adjustment",1,VLOOKUP($A40+Q$4-1,'Valuation Margin'!$A$5:$C$13,3))</f>
        <v>29.819335576266514</v>
      </c>
      <c r="R40" s="45">
        <f>(1-VLOOKUP($A40+R$4-1,'Projection Scale G2 - M'!$A$25:$B$150,2,FALSE))^Assumptions!$F$6*'Base Rate'!R40*IF(Assumptions!$F$8="No Adjustment",1,IF(Assumptions!$F$8="Married",'Marital Status'!CC39,IF(Assumptions!$F$8="Single",'Marital Status'!DJ39,"ERROR")))*IF(Assumptions!$F$10="No Adjustment",1,IF(Assumptions!$F$10="Preferred",'Pref-Std'!CC39,IF(Assumptions!$F$10="Standard",'Pref-Std'!DJ39,"ERROR")))*IF(Assumptions!$F$12="No Adjustment",1,VLOOKUP($A40+R$4-1,'Valuation Margin'!$A$5:$C$13,3))</f>
        <v>34.048996556885228</v>
      </c>
      <c r="S40" s="45">
        <f>(1-VLOOKUP($A40+S$4-1,'Projection Scale G2 - M'!$A$25:$B$150,2,FALSE))^Assumptions!$F$6*'Base Rate'!S40*IF(Assumptions!$F$8="No Adjustment",1,IF(Assumptions!$F$8="Married",'Marital Status'!CD39,IF(Assumptions!$F$8="Single",'Marital Status'!DK39,"ERROR")))*IF(Assumptions!$F$10="No Adjustment",1,IF(Assumptions!$F$10="Preferred",'Pref-Std'!CD39,IF(Assumptions!$F$10="Standard",'Pref-Std'!DK39,"ERROR")))*IF(Assumptions!$F$12="No Adjustment",1,VLOOKUP($A40+S$4-1,'Valuation Margin'!$A$5:$C$13,3))</f>
        <v>38.816308065817196</v>
      </c>
      <c r="T40" s="45">
        <f>(1-VLOOKUP($A40+T$4-1,'Projection Scale G2 - M'!$A$25:$B$150,2,FALSE))^Assumptions!$F$6*'Base Rate'!T40*IF(Assumptions!$F$8="No Adjustment",1,IF(Assumptions!$F$8="Married",'Marital Status'!CE39,IF(Assumptions!$F$8="Single",'Marital Status'!DL39,"ERROR")))*IF(Assumptions!$F$10="No Adjustment",1,IF(Assumptions!$F$10="Preferred",'Pref-Std'!CE39,IF(Assumptions!$F$10="Standard",'Pref-Std'!DL39,"ERROR")))*IF(Assumptions!$F$12="No Adjustment",1,VLOOKUP($A40+T$4-1,'Valuation Margin'!$A$5:$C$13,3))</f>
        <v>43.675068030645704</v>
      </c>
      <c r="U40" s="46">
        <f>(1-VLOOKUP($A40+U$4-1,'Projection Scale G2 - M'!$A$25:$B$150,2,FALSE))^Assumptions!$F$6*'Base Rate'!U40*IF(Assumptions!$F$8="No Adjustment",1,IF(Assumptions!$F$8="Married",'Marital Status'!CF39,IF(Assumptions!$F$8="Single",'Marital Status'!DM39,"ERROR")))*IF(Assumptions!$F$10="No Adjustment",1,IF(Assumptions!$F$10="Preferred",'Pref-Std'!CF39,IF(Assumptions!$F$10="Standard",'Pref-Std'!DM39,"ERROR")))*IF(Assumptions!$F$12="No Adjustment",1,VLOOKUP($A40+U$4-1,'Valuation Margin'!$A$5:$C$13,3))</f>
        <v>49.562874105852494</v>
      </c>
      <c r="V40" s="45">
        <f>(1-VLOOKUP($A40+V$4-1,'Projection Scale G2 - M'!$A$25:$B$150,2,FALSE))^Assumptions!$F$6*'Base Rate'!V40*IF(Assumptions!$F$8="No Adjustment",1,IF(Assumptions!$F$8="Married",'Marital Status'!CG39,IF(Assumptions!$F$8="Single",'Marital Status'!DN39,"ERROR")))*IF(Assumptions!$F$10="No Adjustment",1,IF(Assumptions!$F$10="Preferred",'Pref-Std'!CG39,IF(Assumptions!$F$10="Standard",'Pref-Std'!DN39,"ERROR")))*IF(Assumptions!$F$12="No Adjustment",1,VLOOKUP($A40+V$4-1,'Valuation Margin'!$A$5:$C$13,3))</f>
        <v>56.109456417743282</v>
      </c>
      <c r="W40" s="45">
        <f>(1-VLOOKUP($A40+W$4-1,'Projection Scale G2 - M'!$A$25:$B$150,2,FALSE))^Assumptions!$F$6*'Base Rate'!W40*IF(Assumptions!$F$8="No Adjustment",1,IF(Assumptions!$F$8="Married",'Marital Status'!CH39,IF(Assumptions!$F$8="Single",'Marital Status'!DO39,"ERROR")))*IF(Assumptions!$F$10="No Adjustment",1,IF(Assumptions!$F$10="Preferred",'Pref-Std'!CH39,IF(Assumptions!$F$10="Standard",'Pref-Std'!DO39,"ERROR")))*IF(Assumptions!$F$12="No Adjustment",1,VLOOKUP($A40+W$4-1,'Valuation Margin'!$A$5:$C$13,3))</f>
        <v>63.39263441627989</v>
      </c>
      <c r="X40" s="45">
        <f>(1-VLOOKUP($A40+X$4-1,'Projection Scale G2 - M'!$A$25:$B$150,2,FALSE))^Assumptions!$F$6*'Base Rate'!X40*IF(Assumptions!$F$8="No Adjustment",1,IF(Assumptions!$F$8="Married",'Marital Status'!CI39,IF(Assumptions!$F$8="Single",'Marital Status'!DP39,"ERROR")))*IF(Assumptions!$F$10="No Adjustment",1,IF(Assumptions!$F$10="Preferred",'Pref-Std'!CI39,IF(Assumptions!$F$10="Standard",'Pref-Std'!DP39,"ERROR")))*IF(Assumptions!$F$12="No Adjustment",1,VLOOKUP($A40+X$4-1,'Valuation Margin'!$A$5:$C$13,3))</f>
        <v>71.588606321500905</v>
      </c>
      <c r="Y40" s="45">
        <f>(1-VLOOKUP($A40+Y$4-1,'Projection Scale G2 - M'!$A$25:$B$150,2,FALSE))^Assumptions!$F$6*'Base Rate'!Y40*IF(Assumptions!$F$8="No Adjustment",1,IF(Assumptions!$F$8="Married",'Marital Status'!CJ39,IF(Assumptions!$F$8="Single",'Marital Status'!DQ39,"ERROR")))*IF(Assumptions!$F$10="No Adjustment",1,IF(Assumptions!$F$10="Preferred",'Pref-Std'!CJ39,IF(Assumptions!$F$10="Standard",'Pref-Std'!DQ39,"ERROR")))*IF(Assumptions!$F$12="No Adjustment",1,VLOOKUP($A40+Y$4-1,'Valuation Margin'!$A$5:$C$13,3))</f>
        <v>79.89959863289755</v>
      </c>
      <c r="Z40" s="46">
        <f>(1-VLOOKUP($A40+Z$4-1,'Projection Scale G2 - M'!$A$25:$B$150,2,FALSE))^Assumptions!$F$6*'Base Rate'!Z40*IF(Assumptions!$F$8="No Adjustment",1,IF(Assumptions!$F$8="Married",'Marital Status'!CK39,IF(Assumptions!$F$8="Single",'Marital Status'!DR39,"ERROR")))*IF(Assumptions!$F$10="No Adjustment",1,IF(Assumptions!$F$10="Preferred",'Pref-Std'!CK39,IF(Assumptions!$F$10="Standard",'Pref-Std'!DR39,"ERROR")))*IF(Assumptions!$F$12="No Adjustment",1,VLOOKUP($A40+Z$4-1,'Valuation Margin'!$A$5:$C$13,3))</f>
        <v>89.977373204412473</v>
      </c>
      <c r="AA40" s="45">
        <f>(1-VLOOKUP($A40+AA$4-1,'Projection Scale G2 - M'!$A$25:$B$150,2,FALSE))^Assumptions!$F$6*'Base Rate'!AA40*IF(Assumptions!$F$8="No Adjustment",1,IF(Assumptions!$F$8="Married",'Marital Status'!CL39,IF(Assumptions!$F$8="Single",'Marital Status'!DS39,"ERROR")))*IF(Assumptions!$F$10="No Adjustment",1,IF(Assumptions!$F$10="Preferred",'Pref-Std'!CL39,IF(Assumptions!$F$10="Standard",'Pref-Std'!DS39,"ERROR")))*IF(Assumptions!$F$12="No Adjustment",1,VLOOKUP($A40+AA$4-1,'Valuation Margin'!$A$5:$C$13,3))</f>
        <v>101.04369957802682</v>
      </c>
      <c r="AB40" s="45">
        <f>(1-VLOOKUP($A40+AB$4-1,'Projection Scale G2 - M'!$A$25:$B$150,2,FALSE))^Assumptions!$F$6*'Base Rate'!AB40*IF(Assumptions!$F$8="No Adjustment",1,IF(Assumptions!$F$8="Married",'Marital Status'!CM39,IF(Assumptions!$F$8="Single",'Marital Status'!DT39,"ERROR")))*IF(Assumptions!$F$10="No Adjustment",1,IF(Assumptions!$F$10="Preferred",'Pref-Std'!CM39,IF(Assumptions!$F$10="Standard",'Pref-Std'!DT39,"ERROR")))*IF(Assumptions!$F$12="No Adjustment",1,VLOOKUP($A40+AB$4-1,'Valuation Margin'!$A$5:$C$13,3))</f>
        <v>111.95698562363773</v>
      </c>
      <c r="AC40" s="45">
        <f>(1-VLOOKUP($A40+AC$4-1,'Projection Scale G2 - M'!$A$25:$B$150,2,FALSE))^Assumptions!$F$6*'Base Rate'!AC40*IF(Assumptions!$F$8="No Adjustment",1,IF(Assumptions!$F$8="Married",'Marital Status'!CN39,IF(Assumptions!$F$8="Single",'Marital Status'!DU39,"ERROR")))*IF(Assumptions!$F$10="No Adjustment",1,IF(Assumptions!$F$10="Preferred",'Pref-Std'!CN39,IF(Assumptions!$F$10="Standard",'Pref-Std'!DU39,"ERROR")))*IF(Assumptions!$F$12="No Adjustment",1,VLOOKUP($A40+AC$4-1,'Valuation Margin'!$A$5:$C$13,3))</f>
        <v>125.24064345118697</v>
      </c>
      <c r="AD40" s="45">
        <f>(1-VLOOKUP($A40+AD$4-1,'Projection Scale G2 - M'!$A$25:$B$150,2,FALSE))^Assumptions!$F$6*'Base Rate'!AD40*IF(Assumptions!$F$8="No Adjustment",1,IF(Assumptions!$F$8="Married",'Marital Status'!CO39,IF(Assumptions!$F$8="Single",'Marital Status'!DV39,"ERROR")))*IF(Assumptions!$F$10="No Adjustment",1,IF(Assumptions!$F$10="Preferred",'Pref-Std'!CO39,IF(Assumptions!$F$10="Standard",'Pref-Std'!DV39,"ERROR")))*IF(Assumptions!$F$12="No Adjustment",1,VLOOKUP($A40+AD$4-1,'Valuation Margin'!$A$5:$C$13,3))</f>
        <v>139.93745171701386</v>
      </c>
      <c r="AE40" s="46">
        <f>(1-VLOOKUP($A40+AE$4-1,'Projection Scale G2 - M'!$A$25:$B$150,2,FALSE))^Assumptions!$F$6*'Base Rate'!AE40*IF(Assumptions!$F$8="No Adjustment",1,IF(Assumptions!$F$8="Married",'Marital Status'!CP39,IF(Assumptions!$F$8="Single",'Marital Status'!DW39,"ERROR")))*IF(Assumptions!$F$10="No Adjustment",1,IF(Assumptions!$F$10="Preferred",'Pref-Std'!CP39,IF(Assumptions!$F$10="Standard",'Pref-Std'!DW39,"ERROR")))*IF(Assumptions!$F$12="No Adjustment",1,VLOOKUP($A40+AE$4-1,'Valuation Margin'!$A$5:$C$13,3))</f>
        <v>154.16967824282818</v>
      </c>
      <c r="AF40" s="46">
        <f>(1-VLOOKUP($AG40,'Projection Scale G2 - M'!$A$25:$B$150,2,FALSE))^Assumptions!$F$6*'Base Rate'!AF40*IF(Assumptions!$F$8="No Adjustment",1,IF(Assumptions!$F$8="Married",'Marital Status'!CQ39,IF(Assumptions!$F$8="Single",'Marital Status'!DX39,"ERROR")))*IF(Assumptions!$F$10="No Adjustment",1,IF(Assumptions!$F$10="Preferred",'Pref-Std'!CQ39,IF(Assumptions!$F$10="Standard",'Pref-Std'!DX39,"ERROR")))*IF(Assumptions!$F$12="No Adjustment",1,VLOOKUP($AG40,'Valuation Margin'!$A$5:$C$13,3))</f>
        <v>170.91029316130761</v>
      </c>
      <c r="AG40" s="6">
        <f t="shared" si="3"/>
        <v>95</v>
      </c>
      <c r="AI40" s="58">
        <v>0.14645</v>
      </c>
      <c r="AJ40" s="59">
        <f t="shared" si="4"/>
        <v>1.1670214623510249</v>
      </c>
      <c r="AL40" s="6">
        <f t="shared" si="5"/>
        <v>65</v>
      </c>
      <c r="AM40" s="44">
        <f>(1-VLOOKUP($AL40+AM$4-1,'Projection Scale G2 - F'!$A$25:$B$150,2,FALSE))^Assumptions!$F$6*'Base Rate'!AL40*IF(Assumptions!$F$8="No Adjustment",1,IF(Assumptions!$F$8="Married",'Marital Status'!BM39,IF(Assumptions!$F$8="Single",'Marital Status'!CT39,"ERROR")))*IF(Assumptions!$F$10="No Adjustment",1,IF(Assumptions!$F$10="Preferred",'Pref-Std'!BM39,IF(Assumptions!$F$10="Standard",'Pref-Std'!CT39,"ERROR")))*IF(Assumptions!$F$12="No Adjustment",1,VLOOKUP($AL40+AM$4-1,'Valuation Margin'!$A$5:$D$13,4))</f>
        <v>0.8502803824184002</v>
      </c>
      <c r="AN40" s="45">
        <f>(1-VLOOKUP($AL40+AN$4-1,'Projection Scale G2 - F'!$A$25:$B$150,2,FALSE))^Assumptions!$F$6*'Base Rate'!AM40*IF(Assumptions!$F$8="No Adjustment",1,IF(Assumptions!$F$8="Married",'Marital Status'!BN39,IF(Assumptions!$F$8="Single",'Marital Status'!CU39,"ERROR")))*IF(Assumptions!$F$10="No Adjustment",1,IF(Assumptions!$F$10="Preferred",'Pref-Std'!BN39,IF(Assumptions!$F$10="Standard",'Pref-Std'!CU39,"ERROR")))*IF(Assumptions!$F$12="No Adjustment",1,VLOOKUP($AL40+AN$4-1,'Valuation Margin'!$A$5:$D$13,4))</f>
        <v>1.3177051191084579</v>
      </c>
      <c r="AO40" s="45">
        <f>(1-VLOOKUP($AL40+AO$4-1,'Projection Scale G2 - F'!$A$25:$B$150,2,FALSE))^Assumptions!$F$6*'Base Rate'!AN40*IF(Assumptions!$F$8="No Adjustment",1,IF(Assumptions!$F$8="Married",'Marital Status'!BO39,IF(Assumptions!$F$8="Single",'Marital Status'!CV39,"ERROR")))*IF(Assumptions!$F$10="No Adjustment",1,IF(Assumptions!$F$10="Preferred",'Pref-Std'!BO39,IF(Assumptions!$F$10="Standard",'Pref-Std'!CV39,"ERROR")))*IF(Assumptions!$F$12="No Adjustment",1,VLOOKUP($AL40+AO$4-1,'Valuation Margin'!$A$5:$D$13,4))</f>
        <v>1.7755932487381296</v>
      </c>
      <c r="AP40" s="45">
        <f>(1-VLOOKUP($AL40+AP$4-1,'Projection Scale G2 - F'!$A$25:$B$150,2,FALSE))^Assumptions!$F$6*'Base Rate'!AO40*IF(Assumptions!$F$8="No Adjustment",1,IF(Assumptions!$F$8="Married",'Marital Status'!BP39,IF(Assumptions!$F$8="Single",'Marital Status'!CW39,"ERROR")))*IF(Assumptions!$F$10="No Adjustment",1,IF(Assumptions!$F$10="Preferred",'Pref-Std'!BP39,IF(Assumptions!$F$10="Standard",'Pref-Std'!CW39,"ERROR")))*IF(Assumptions!$F$12="No Adjustment",1,VLOOKUP($AL40+AP$4-1,'Valuation Margin'!$A$5:$D$13,4))</f>
        <v>2.2513698670129627</v>
      </c>
      <c r="AQ40" s="46">
        <f>(1-VLOOKUP($AL40+AQ$4-1,'Projection Scale G2 - F'!$A$25:$B$150,2,FALSE))^Assumptions!$F$6*'Base Rate'!AP40*IF(Assumptions!$F$8="No Adjustment",1,IF(Assumptions!$F$8="Married",'Marital Status'!BQ39,IF(Assumptions!$F$8="Single",'Marital Status'!CX39,"ERROR")))*IF(Assumptions!$F$10="No Adjustment",1,IF(Assumptions!$F$10="Preferred",'Pref-Std'!BQ39,IF(Assumptions!$F$10="Standard",'Pref-Std'!CX39,"ERROR")))*IF(Assumptions!$F$12="No Adjustment",1,VLOOKUP($AL40+AQ$4-1,'Valuation Margin'!$A$5:$D$13,4))</f>
        <v>2.7642516736042588</v>
      </c>
      <c r="AR40" s="45">
        <f>(1-VLOOKUP($AL40+AR$4-1,'Projection Scale G2 - F'!$A$25:$B$150,2,FALSE))^Assumptions!$F$6*'Base Rate'!AQ40*IF(Assumptions!$F$8="No Adjustment",1,IF(Assumptions!$F$8="Married",'Marital Status'!BR39,IF(Assumptions!$F$8="Single",'Marital Status'!CY39,"ERROR")))*IF(Assumptions!$F$10="No Adjustment",1,IF(Assumptions!$F$10="Preferred",'Pref-Std'!BR39,IF(Assumptions!$F$10="Standard",'Pref-Std'!CY39,"ERROR")))*IF(Assumptions!$F$12="No Adjustment",1,VLOOKUP($AL40+AR$4-1,'Valuation Margin'!$A$5:$D$13,4))</f>
        <v>3.3386184573726783</v>
      </c>
      <c r="AS40" s="45">
        <f>(1-VLOOKUP($AL40+AS$4-1,'Projection Scale G2 - F'!$A$25:$B$150,2,FALSE))^Assumptions!$F$6*'Base Rate'!AR40*IF(Assumptions!$F$8="No Adjustment",1,IF(Assumptions!$F$8="Married",'Marital Status'!BS39,IF(Assumptions!$F$8="Single",'Marital Status'!CZ39,"ERROR")))*IF(Assumptions!$F$10="No Adjustment",1,IF(Assumptions!$F$10="Preferred",'Pref-Std'!BS39,IF(Assumptions!$F$10="Standard",'Pref-Std'!CZ39,"ERROR")))*IF(Assumptions!$F$12="No Adjustment",1,VLOOKUP($AL40+AS$4-1,'Valuation Margin'!$A$5:$D$13,4))</f>
        <v>4.1213523628652036</v>
      </c>
      <c r="AT40" s="45">
        <f>(1-VLOOKUP($AL40+AT$4-1,'Projection Scale G2 - F'!$A$25:$B$150,2,FALSE))^Assumptions!$F$6*'Base Rate'!AS40*IF(Assumptions!$F$8="No Adjustment",1,IF(Assumptions!$F$8="Married",'Marital Status'!BT39,IF(Assumptions!$F$8="Single",'Marital Status'!DA39,"ERROR")))*IF(Assumptions!$F$10="No Adjustment",1,IF(Assumptions!$F$10="Preferred",'Pref-Std'!BT39,IF(Assumptions!$F$10="Standard",'Pref-Std'!DA39,"ERROR")))*IF(Assumptions!$F$12="No Adjustment",1,VLOOKUP($AL40+AT$4-1,'Valuation Margin'!$A$5:$D$13,4))</f>
        <v>5.0419680676549206</v>
      </c>
      <c r="AU40" s="45">
        <f>(1-VLOOKUP($AL40+AU$4-1,'Projection Scale G2 - F'!$A$25:$B$150,2,FALSE))^Assumptions!$F$6*'Base Rate'!AT40*IF(Assumptions!$F$8="No Adjustment",1,IF(Assumptions!$F$8="Married",'Marital Status'!BU39,IF(Assumptions!$F$8="Single",'Marital Status'!DB39,"ERROR")))*IF(Assumptions!$F$10="No Adjustment",1,IF(Assumptions!$F$10="Preferred",'Pref-Std'!BU39,IF(Assumptions!$F$10="Standard",'Pref-Std'!DB39,"ERROR")))*IF(Assumptions!$F$12="No Adjustment",1,VLOOKUP($AL40+AU$4-1,'Valuation Margin'!$A$5:$D$13,4))</f>
        <v>6.1236985930839616</v>
      </c>
      <c r="AV40" s="46">
        <f>(1-VLOOKUP($AL40+AV$4-1,'Projection Scale G2 - F'!$A$25:$B$150,2,FALSE))^Assumptions!$F$6*'Base Rate'!AU40*IF(Assumptions!$F$8="No Adjustment",1,IF(Assumptions!$F$8="Married",'Marital Status'!BV39,IF(Assumptions!$F$8="Single",'Marital Status'!DC39,"ERROR")))*IF(Assumptions!$F$10="No Adjustment",1,IF(Assumptions!$F$10="Preferred",'Pref-Std'!BV39,IF(Assumptions!$F$10="Standard",'Pref-Std'!DC39,"ERROR")))*IF(Assumptions!$F$12="No Adjustment",1,VLOOKUP($AL40+AV$4-1,'Valuation Margin'!$A$5:$D$13,4))</f>
        <v>7.4089089398523527</v>
      </c>
      <c r="AW40" s="45">
        <f>(1-VLOOKUP($AL40+AW$4-1,'Projection Scale G2 - F'!$A$25:$B$150,2,FALSE))^Assumptions!$F$6*'Base Rate'!AV40*IF(Assumptions!$F$8="No Adjustment",1,IF(Assumptions!$F$8="Married",'Marital Status'!BW39,IF(Assumptions!$F$8="Single",'Marital Status'!DD39,"ERROR")))*IF(Assumptions!$F$10="No Adjustment",1,IF(Assumptions!$F$10="Preferred",'Pref-Std'!BW39,IF(Assumptions!$F$10="Standard",'Pref-Std'!DD39,"ERROR")))*IF(Assumptions!$F$12="No Adjustment",1,VLOOKUP($AL40+AW$4-1,'Valuation Margin'!$A$5:$D$13,4))</f>
        <v>8.9287354827344227</v>
      </c>
      <c r="AX40" s="45">
        <f>(1-VLOOKUP($AL40+AX$4-1,'Projection Scale G2 - F'!$A$25:$B$150,2,FALSE))^Assumptions!$F$6*'Base Rate'!AW40*IF(Assumptions!$F$8="No Adjustment",1,IF(Assumptions!$F$8="Married",'Marital Status'!BX39,IF(Assumptions!$F$8="Single",'Marital Status'!DE39,"ERROR")))*IF(Assumptions!$F$10="No Adjustment",1,IF(Assumptions!$F$10="Preferred",'Pref-Std'!BX39,IF(Assumptions!$F$10="Standard",'Pref-Std'!DE39,"ERROR")))*IF(Assumptions!$F$12="No Adjustment",1,VLOOKUP($AL40+AX$4-1,'Valuation Margin'!$A$5:$D$13,4))</f>
        <v>10.508694196620853</v>
      </c>
      <c r="AY40" s="45">
        <f>(1-VLOOKUP($AL40+AY$4-1,'Projection Scale G2 - F'!$A$25:$B$150,2,FALSE))^Assumptions!$F$6*'Base Rate'!AX40*IF(Assumptions!$F$8="No Adjustment",1,IF(Assumptions!$F$8="Married",'Marital Status'!BY39,IF(Assumptions!$F$8="Single",'Marital Status'!DF39,"ERROR")))*IF(Assumptions!$F$10="No Adjustment",1,IF(Assumptions!$F$10="Preferred",'Pref-Std'!BY39,IF(Assumptions!$F$10="Standard",'Pref-Std'!DF39,"ERROR")))*IF(Assumptions!$F$12="No Adjustment",1,VLOOKUP($AL40+AY$4-1,'Valuation Margin'!$A$5:$D$13,4))</f>
        <v>12.322817059433818</v>
      </c>
      <c r="AZ40" s="45">
        <f>(1-VLOOKUP($AL40+AZ$4-1,'Projection Scale G2 - F'!$A$25:$B$150,2,FALSE))^Assumptions!$F$6*'Base Rate'!AY40*IF(Assumptions!$F$8="No Adjustment",1,IF(Assumptions!$F$8="Married",'Marital Status'!BZ39,IF(Assumptions!$F$8="Single",'Marital Status'!DG39,"ERROR")))*IF(Assumptions!$F$10="No Adjustment",1,IF(Assumptions!$F$10="Preferred",'Pref-Std'!BZ39,IF(Assumptions!$F$10="Standard",'Pref-Std'!DG39,"ERROR")))*IF(Assumptions!$F$12="No Adjustment",1,VLOOKUP($AL40+AZ$4-1,'Valuation Margin'!$A$5:$D$13,4))</f>
        <v>14.390280007396619</v>
      </c>
      <c r="BA40" s="46">
        <f>(1-VLOOKUP($AL40+BA$4-1,'Projection Scale G2 - F'!$A$25:$B$150,2,FALSE))^Assumptions!$F$6*'Base Rate'!AZ40*IF(Assumptions!$F$8="No Adjustment",1,IF(Assumptions!$F$8="Married",'Marital Status'!CA39,IF(Assumptions!$F$8="Single",'Marital Status'!DH39,"ERROR")))*IF(Assumptions!$F$10="No Adjustment",1,IF(Assumptions!$F$10="Preferred",'Pref-Std'!CA39,IF(Assumptions!$F$10="Standard",'Pref-Std'!DH39,"ERROR")))*IF(Assumptions!$F$12="No Adjustment",1,VLOOKUP($AL40+BA$4-1,'Valuation Margin'!$A$5:$D$13,4))</f>
        <v>16.773789601318519</v>
      </c>
      <c r="BB40" s="45">
        <f>(1-VLOOKUP($AL40+BB$4-1,'Projection Scale G2 - F'!$A$25:$B$150,2,FALSE))^Assumptions!$F$6*'Base Rate'!BA40*IF(Assumptions!$F$8="No Adjustment",1,IF(Assumptions!$F$8="Married",'Marital Status'!CB39,IF(Assumptions!$F$8="Single",'Marital Status'!DI39,"ERROR")))*IF(Assumptions!$F$10="No Adjustment",1,IF(Assumptions!$F$10="Preferred",'Pref-Std'!CB39,IF(Assumptions!$F$10="Standard",'Pref-Std'!DI39,"ERROR")))*IF(Assumptions!$F$12="No Adjustment",1,VLOOKUP($AL40+BB$4-1,'Valuation Margin'!$A$5:$D$13,4))</f>
        <v>19.502820862526359</v>
      </c>
      <c r="BC40" s="45">
        <f>(1-VLOOKUP($AL40+BC$4-1,'Projection Scale G2 - F'!$A$25:$B$150,2,FALSE))^Assumptions!$F$6*'Base Rate'!BB40*IF(Assumptions!$F$8="No Adjustment",1,IF(Assumptions!$F$8="Married",'Marital Status'!CC39,IF(Assumptions!$F$8="Single",'Marital Status'!DJ39,"ERROR")))*IF(Assumptions!$F$10="No Adjustment",1,IF(Assumptions!$F$10="Preferred",'Pref-Std'!CC39,IF(Assumptions!$F$10="Standard",'Pref-Std'!DJ39,"ERROR")))*IF(Assumptions!$F$12="No Adjustment",1,VLOOKUP($AL40+BC$4-1,'Valuation Margin'!$A$5:$D$13,4))</f>
        <v>22.301642645081106</v>
      </c>
      <c r="BD40" s="45">
        <f>(1-VLOOKUP($AL40+BD$4-1,'Projection Scale G2 - F'!$A$25:$B$150,2,FALSE))^Assumptions!$F$6*'Base Rate'!BC40*IF(Assumptions!$F$8="No Adjustment",1,IF(Assumptions!$F$8="Married",'Marital Status'!CD39,IF(Assumptions!$F$8="Single",'Marital Status'!DK39,"ERROR")))*IF(Assumptions!$F$10="No Adjustment",1,IF(Assumptions!$F$10="Preferred",'Pref-Std'!CD39,IF(Assumptions!$F$10="Standard",'Pref-Std'!DK39,"ERROR")))*IF(Assumptions!$F$12="No Adjustment",1,VLOOKUP($AL40+BD$4-1,'Valuation Margin'!$A$5:$D$13,4))</f>
        <v>25.106447246932785</v>
      </c>
      <c r="BE40" s="45">
        <f>(1-VLOOKUP($AL40+BE$4-1,'Projection Scale G2 - F'!$A$25:$B$150,2,FALSE))^Assumptions!$F$6*'Base Rate'!BD40*IF(Assumptions!$F$8="No Adjustment",1,IF(Assumptions!$F$8="Married",'Marital Status'!CE39,IF(Assumptions!$F$8="Single",'Marital Status'!DL39,"ERROR")))*IF(Assumptions!$F$10="No Adjustment",1,IF(Assumptions!$F$10="Preferred",'Pref-Std'!CE39,IF(Assumptions!$F$10="Standard",'Pref-Std'!DL39,"ERROR")))*IF(Assumptions!$F$12="No Adjustment",1,VLOOKUP($AL40+BE$4-1,'Valuation Margin'!$A$5:$D$13,4))</f>
        <v>28.416179349029338</v>
      </c>
      <c r="BF40" s="46">
        <f>(1-VLOOKUP($AL40+BF$4-1,'Projection Scale G2 - F'!$A$25:$B$150,2,FALSE))^Assumptions!$F$6*'Base Rate'!BE40*IF(Assumptions!$F$8="No Adjustment",1,IF(Assumptions!$F$8="Married",'Marital Status'!CF39,IF(Assumptions!$F$8="Single",'Marital Status'!DM39,"ERROR")))*IF(Assumptions!$F$10="No Adjustment",1,IF(Assumptions!$F$10="Preferred",'Pref-Std'!CF39,IF(Assumptions!$F$10="Standard",'Pref-Std'!DM39,"ERROR")))*IF(Assumptions!$F$12="No Adjustment",1,VLOOKUP($AL40+BF$4-1,'Valuation Margin'!$A$5:$D$13,4))</f>
        <v>32.107578428015302</v>
      </c>
      <c r="BG40" s="45">
        <f>(1-VLOOKUP($AL40+BG$4-1,'Projection Scale G2 - F'!$A$25:$B$150,2,FALSE))^Assumptions!$F$6*'Base Rate'!BF40*IF(Assumptions!$F$8="No Adjustment",1,IF(Assumptions!$F$8="Married",'Marital Status'!CG39,IF(Assumptions!$F$8="Single",'Marital Status'!DN39,"ERROR")))*IF(Assumptions!$F$10="No Adjustment",1,IF(Assumptions!$F$10="Preferred",'Pref-Std'!CG39,IF(Assumptions!$F$10="Standard",'Pref-Std'!DN39,"ERROR")))*IF(Assumptions!$F$12="No Adjustment",1,VLOOKUP($AL40+BG$4-1,'Valuation Margin'!$A$5:$D$13,4))</f>
        <v>35.930819481656549</v>
      </c>
      <c r="BH40" s="45">
        <f>(1-VLOOKUP($AL40+BH$4-1,'Projection Scale G2 - F'!$A$25:$B$150,2,FALSE))^Assumptions!$F$6*'Base Rate'!BG40*IF(Assumptions!$F$8="No Adjustment",1,IF(Assumptions!$F$8="Married",'Marital Status'!CH39,IF(Assumptions!$F$8="Single",'Marital Status'!DO39,"ERROR")))*IF(Assumptions!$F$10="No Adjustment",1,IF(Assumptions!$F$10="Preferred",'Pref-Std'!CH39,IF(Assumptions!$F$10="Standard",'Pref-Std'!DO39,"ERROR")))*IF(Assumptions!$F$12="No Adjustment",1,VLOOKUP($AL40+BH$4-1,'Valuation Margin'!$A$5:$D$13,4))</f>
        <v>40.870526896044673</v>
      </c>
      <c r="BI40" s="45">
        <f>(1-VLOOKUP($AL40+BI$4-1,'Projection Scale G2 - F'!$A$25:$B$150,2,FALSE))^Assumptions!$F$6*'Base Rate'!BH40*IF(Assumptions!$F$8="No Adjustment",1,IF(Assumptions!$F$8="Married",'Marital Status'!CI39,IF(Assumptions!$F$8="Single",'Marital Status'!DP39,"ERROR")))*IF(Assumptions!$F$10="No Adjustment",1,IF(Assumptions!$F$10="Preferred",'Pref-Std'!CI39,IF(Assumptions!$F$10="Standard",'Pref-Std'!DP39,"ERROR")))*IF(Assumptions!$F$12="No Adjustment",1,VLOOKUP($AL40+BI$4-1,'Valuation Margin'!$A$5:$D$13,4))</f>
        <v>46.714742795441701</v>
      </c>
      <c r="BJ40" s="45">
        <f>(1-VLOOKUP($AL40+BJ$4-1,'Projection Scale G2 - F'!$A$25:$B$150,2,FALSE))^Assumptions!$F$6*'Base Rate'!BI40*IF(Assumptions!$F$8="No Adjustment",1,IF(Assumptions!$F$8="Married",'Marital Status'!CJ39,IF(Assumptions!$F$8="Single",'Marital Status'!DQ39,"ERROR")))*IF(Assumptions!$F$10="No Adjustment",1,IF(Assumptions!$F$10="Preferred",'Pref-Std'!CJ39,IF(Assumptions!$F$10="Standard",'Pref-Std'!DQ39,"ERROR")))*IF(Assumptions!$F$12="No Adjustment",1,VLOOKUP($AL40+BJ$4-1,'Valuation Margin'!$A$5:$D$13,4))</f>
        <v>53.591732161385643</v>
      </c>
      <c r="BK40" s="46">
        <f>(1-VLOOKUP($AL40+BK$4-1,'Projection Scale G2 - F'!$A$25:$B$150,2,FALSE))^Assumptions!$F$6*'Base Rate'!BJ40*IF(Assumptions!$F$8="No Adjustment",1,IF(Assumptions!$F$8="Married",'Marital Status'!CK39,IF(Assumptions!$F$8="Single",'Marital Status'!DR39,"ERROR")))*IF(Assumptions!$F$10="No Adjustment",1,IF(Assumptions!$F$10="Preferred",'Pref-Std'!CK39,IF(Assumptions!$F$10="Standard",'Pref-Std'!DR39,"ERROR")))*IF(Assumptions!$F$12="No Adjustment",1,VLOOKUP($AL40+BK$4-1,'Valuation Margin'!$A$5:$D$13,4))</f>
        <v>60.806164005278063</v>
      </c>
      <c r="BL40" s="45">
        <f>(1-VLOOKUP($AL40+BL$4-1,'Projection Scale G2 - F'!$A$25:$B$150,2,FALSE))^Assumptions!$F$6*'Base Rate'!BK40*IF(Assumptions!$F$8="No Adjustment",1,IF(Assumptions!$F$8="Married",'Marital Status'!CL39,IF(Assumptions!$F$8="Single",'Marital Status'!DS39,"ERROR")))*IF(Assumptions!$F$10="No Adjustment",1,IF(Assumptions!$F$10="Preferred",'Pref-Std'!CL39,IF(Assumptions!$F$10="Standard",'Pref-Std'!DS39,"ERROR")))*IF(Assumptions!$F$12="No Adjustment",1,VLOOKUP($AL40+BL$4-1,'Valuation Margin'!$A$5:$D$13,4))</f>
        <v>69.679217287343192</v>
      </c>
      <c r="BM40" s="45">
        <f>(1-VLOOKUP($AL40+BM$4-1,'Projection Scale G2 - F'!$A$25:$B$150,2,FALSE))^Assumptions!$F$6*'Base Rate'!BL40*IF(Assumptions!$F$8="No Adjustment",1,IF(Assumptions!$F$8="Married",'Marital Status'!CM39,IF(Assumptions!$F$8="Single",'Marital Status'!DT39,"ERROR")))*IF(Assumptions!$F$10="No Adjustment",1,IF(Assumptions!$F$10="Preferred",'Pref-Std'!CM39,IF(Assumptions!$F$10="Standard",'Pref-Std'!DT39,"ERROR")))*IF(Assumptions!$F$12="No Adjustment",1,VLOOKUP($AL40+BM$4-1,'Valuation Margin'!$A$5:$D$13,4))</f>
        <v>78.93664714696483</v>
      </c>
      <c r="BN40" s="45">
        <f>(1-VLOOKUP($AL40+BN$4-1,'Projection Scale G2 - F'!$A$25:$B$150,2,FALSE))^Assumptions!$F$6*'Base Rate'!BM40*IF(Assumptions!$F$8="No Adjustment",1,IF(Assumptions!$F$8="Married",'Marital Status'!CN39,IF(Assumptions!$F$8="Single",'Marital Status'!DU39,"ERROR")))*IF(Assumptions!$F$10="No Adjustment",1,IF(Assumptions!$F$10="Preferred",'Pref-Std'!CN39,IF(Assumptions!$F$10="Standard",'Pref-Std'!DU39,"ERROR")))*IF(Assumptions!$F$12="No Adjustment",1,VLOOKUP($AL40+BN$4-1,'Valuation Margin'!$A$5:$D$13,4))</f>
        <v>90.52070826831546</v>
      </c>
      <c r="BO40" s="45">
        <f>(1-VLOOKUP($AL40+BO$4-1,'Projection Scale G2 - F'!$A$25:$B$150,2,FALSE))^Assumptions!$F$6*'Base Rate'!BN40*IF(Assumptions!$F$8="No Adjustment",1,IF(Assumptions!$F$8="Married",'Marital Status'!CO39,IF(Assumptions!$F$8="Single",'Marital Status'!DV39,"ERROR")))*IF(Assumptions!$F$10="No Adjustment",1,IF(Assumptions!$F$10="Preferred",'Pref-Std'!CO39,IF(Assumptions!$F$10="Standard",'Pref-Std'!DV39,"ERROR")))*IF(Assumptions!$F$12="No Adjustment",1,VLOOKUP($AL40+BO$4-1,'Valuation Margin'!$A$5:$D$13,4))</f>
        <v>102.80249800513432</v>
      </c>
      <c r="BP40" s="46">
        <f>(1-VLOOKUP($AL40+BP$4-1,'Projection Scale G2 - F'!$A$25:$B$150,2,FALSE))^Assumptions!$F$6*'Base Rate'!BO40*IF(Assumptions!$F$8="No Adjustment",1,IF(Assumptions!$F$8="Married",'Marital Status'!CP39,IF(Assumptions!$F$8="Single",'Marital Status'!DW39,"ERROR")))*IF(Assumptions!$F$10="No Adjustment",1,IF(Assumptions!$F$10="Preferred",'Pref-Std'!CP39,IF(Assumptions!$F$10="Standard",'Pref-Std'!DW39,"ERROR")))*IF(Assumptions!$F$12="No Adjustment",1,VLOOKUP($AL40+BP$4-1,'Valuation Margin'!$A$5:$D$13,4))</f>
        <v>117.64615110735781</v>
      </c>
      <c r="BQ40" s="46">
        <f>(1-VLOOKUP($BR40,'Projection Scale G2 - F'!$A$25:$B$150,2,FALSE))^Assumptions!$F$6*'Base Rate'!BP40*IF(Assumptions!$F$8="No Adjustment",1,IF(Assumptions!$F$8="Married",'Marital Status'!CQ39,IF(Assumptions!$F$8="Single",'Marital Status'!DX39,"ERROR")))*IF(Assumptions!$F$10="No Adjustment",1,IF(Assumptions!$F$10="Preferred",'Pref-Std'!CQ39,IF(Assumptions!$F$10="Standard",'Pref-Std'!DX39,"ERROR")))*IF(Assumptions!$F$12="No Adjustment",1,VLOOKUP($BR40,'Valuation Margin'!$A$5:$D$13,4))</f>
        <v>132.13985378751909</v>
      </c>
      <c r="BR40" s="6">
        <f t="shared" si="6"/>
        <v>95</v>
      </c>
      <c r="BT40" s="58">
        <v>0.18526000000000001</v>
      </c>
      <c r="BU40" s="59">
        <f t="shared" si="7"/>
        <v>0.71326705056417505</v>
      </c>
      <c r="BV40" s="59">
        <f t="shared" si="8"/>
        <v>0.81536179321621627</v>
      </c>
      <c r="BW40" s="57">
        <f t="shared" si="9"/>
        <v>0.22499999999999987</v>
      </c>
    </row>
    <row r="41" spans="1:75" x14ac:dyDescent="0.3">
      <c r="A41" s="6">
        <f t="shared" si="2"/>
        <v>66</v>
      </c>
      <c r="B41" s="44">
        <f>(1-VLOOKUP($A41+B$4-1,'Projection Scale G2 - M'!$A$25:$B$150,2,FALSE))^Assumptions!$F$6*'Base Rate'!B41*IF(Assumptions!$F$8="No Adjustment",1,IF(Assumptions!$F$8="Married",'Marital Status'!BM40,IF(Assumptions!$F$8="Single",'Marital Status'!CT40,"ERROR")))*IF(Assumptions!$F$10="No Adjustment",1,IF(Assumptions!$F$10="Preferred",'Pref-Std'!BM40,IF(Assumptions!$F$10="Standard",'Pref-Std'!CT40,"ERROR")))*IF(Assumptions!$F$12="No Adjustment",1,VLOOKUP($A41+B$4-1,'Valuation Margin'!$A$5:$C$13,3))</f>
        <v>1.1716285903346364</v>
      </c>
      <c r="C41" s="45">
        <f>(1-VLOOKUP($A41+C$4-1,'Projection Scale G2 - M'!$A$25:$B$150,2,FALSE))^Assumptions!$F$6*'Base Rate'!C41*IF(Assumptions!$F$8="No Adjustment",1,IF(Assumptions!$F$8="Married",'Marital Status'!BN40,IF(Assumptions!$F$8="Single",'Marital Status'!CU40,"ERROR")))*IF(Assumptions!$F$10="No Adjustment",1,IF(Assumptions!$F$10="Preferred",'Pref-Std'!BN40,IF(Assumptions!$F$10="Standard",'Pref-Std'!CU40,"ERROR")))*IF(Assumptions!$F$12="No Adjustment",1,VLOOKUP($A41+C$4-1,'Valuation Margin'!$A$5:$C$13,3))</f>
        <v>1.8692842583532148</v>
      </c>
      <c r="D41" s="45">
        <f>(1-VLOOKUP($A41+D$4-1,'Projection Scale G2 - M'!$A$25:$B$150,2,FALSE))^Assumptions!$F$6*'Base Rate'!D41*IF(Assumptions!$F$8="No Adjustment",1,IF(Assumptions!$F$8="Married",'Marital Status'!BO40,IF(Assumptions!$F$8="Single",'Marital Status'!CV40,"ERROR")))*IF(Assumptions!$F$10="No Adjustment",1,IF(Assumptions!$F$10="Preferred",'Pref-Std'!BO40,IF(Assumptions!$F$10="Standard",'Pref-Std'!CV40,"ERROR")))*IF(Assumptions!$F$12="No Adjustment",1,VLOOKUP($A41+D$4-1,'Valuation Margin'!$A$5:$C$13,3))</f>
        <v>2.5751839672934667</v>
      </c>
      <c r="E41" s="45">
        <f>(1-VLOOKUP($A41+E$4-1,'Projection Scale G2 - M'!$A$25:$B$150,2,FALSE))^Assumptions!$F$6*'Base Rate'!E41*IF(Assumptions!$F$8="No Adjustment",1,IF(Assumptions!$F$8="Married",'Marital Status'!BP40,IF(Assumptions!$F$8="Single",'Marital Status'!CW40,"ERROR")))*IF(Assumptions!$F$10="No Adjustment",1,IF(Assumptions!$F$10="Preferred",'Pref-Std'!BP40,IF(Assumptions!$F$10="Standard",'Pref-Std'!CW40,"ERROR")))*IF(Assumptions!$F$12="No Adjustment",1,VLOOKUP($A41+E$4-1,'Valuation Margin'!$A$5:$C$13,3))</f>
        <v>3.3497601528630714</v>
      </c>
      <c r="F41" s="46">
        <f>(1-VLOOKUP($A41+F$4-1,'Projection Scale G2 - M'!$A$25:$B$150,2,FALSE))^Assumptions!$F$6*'Base Rate'!F41*IF(Assumptions!$F$8="No Adjustment",1,IF(Assumptions!$F$8="Married",'Marital Status'!BQ40,IF(Assumptions!$F$8="Single",'Marital Status'!CX40,"ERROR")))*IF(Assumptions!$F$10="No Adjustment",1,IF(Assumptions!$F$10="Preferred",'Pref-Std'!BQ40,IF(Assumptions!$F$10="Standard",'Pref-Std'!CX40,"ERROR")))*IF(Assumptions!$F$12="No Adjustment",1,VLOOKUP($A41+F$4-1,'Valuation Margin'!$A$5:$C$13,3))</f>
        <v>4.2213527965309261</v>
      </c>
      <c r="G41" s="45">
        <f>(1-VLOOKUP($A41+G$4-1,'Projection Scale G2 - M'!$A$25:$B$150,2,FALSE))^Assumptions!$F$6*'Base Rate'!G41*IF(Assumptions!$F$8="No Adjustment",1,IF(Assumptions!$F$8="Married",'Marital Status'!BR40,IF(Assumptions!$F$8="Single",'Marital Status'!CY40,"ERROR")))*IF(Assumptions!$F$10="No Adjustment",1,IF(Assumptions!$F$10="Preferred",'Pref-Std'!BR40,IF(Assumptions!$F$10="Standard",'Pref-Std'!CY40,"ERROR")))*IF(Assumptions!$F$12="No Adjustment",1,VLOOKUP($A41+G$4-1,'Valuation Margin'!$A$5:$C$13,3))</f>
        <v>5.2199156984273634</v>
      </c>
      <c r="H41" s="45">
        <f>(1-VLOOKUP($A41+H$4-1,'Projection Scale G2 - M'!$A$25:$B$150,2,FALSE))^Assumptions!$F$6*'Base Rate'!H41*IF(Assumptions!$F$8="No Adjustment",1,IF(Assumptions!$F$8="Married",'Marital Status'!BS40,IF(Assumptions!$F$8="Single",'Marital Status'!CZ40,"ERROR")))*IF(Assumptions!$F$10="No Adjustment",1,IF(Assumptions!$F$10="Preferred",'Pref-Std'!BS40,IF(Assumptions!$F$10="Standard",'Pref-Std'!CZ40,"ERROR")))*IF(Assumptions!$F$12="No Adjustment",1,VLOOKUP($A41+H$4-1,'Valuation Margin'!$A$5:$C$13,3))</f>
        <v>6.5832543457679016</v>
      </c>
      <c r="I41" s="45">
        <f>(1-VLOOKUP($A41+I$4-1,'Projection Scale G2 - M'!$A$25:$B$150,2,FALSE))^Assumptions!$F$6*'Base Rate'!I41*IF(Assumptions!$F$8="No Adjustment",1,IF(Assumptions!$F$8="Married",'Marital Status'!BT40,IF(Assumptions!$F$8="Single",'Marital Status'!DA40,"ERROR")))*IF(Assumptions!$F$10="No Adjustment",1,IF(Assumptions!$F$10="Preferred",'Pref-Std'!BT40,IF(Assumptions!$F$10="Standard",'Pref-Std'!DA40,"ERROR")))*IF(Assumptions!$F$12="No Adjustment",1,VLOOKUP($A41+I$4-1,'Valuation Margin'!$A$5:$C$13,3))</f>
        <v>8.2080522995275267</v>
      </c>
      <c r="J41" s="45">
        <f>(1-VLOOKUP($A41+J$4-1,'Projection Scale G2 - M'!$A$25:$B$150,2,FALSE))^Assumptions!$F$6*'Base Rate'!J41*IF(Assumptions!$F$8="No Adjustment",1,IF(Assumptions!$F$8="Married",'Marital Status'!BU40,IF(Assumptions!$F$8="Single",'Marital Status'!DB40,"ERROR")))*IF(Assumptions!$F$10="No Adjustment",1,IF(Assumptions!$F$10="Preferred",'Pref-Std'!BU40,IF(Assumptions!$F$10="Standard",'Pref-Std'!DB40,"ERROR")))*IF(Assumptions!$F$12="No Adjustment",1,VLOOKUP($A41+J$4-1,'Valuation Margin'!$A$5:$C$13,3))</f>
        <v>10.148583470872143</v>
      </c>
      <c r="K41" s="46">
        <f>(1-VLOOKUP($A41+K$4-1,'Projection Scale G2 - M'!$A$25:$B$150,2,FALSE))^Assumptions!$F$6*'Base Rate'!K41*IF(Assumptions!$F$8="No Adjustment",1,IF(Assumptions!$F$8="Married",'Marital Status'!BV40,IF(Assumptions!$F$8="Single",'Marital Status'!DC40,"ERROR")))*IF(Assumptions!$F$10="No Adjustment",1,IF(Assumptions!$F$10="Preferred",'Pref-Std'!BV40,IF(Assumptions!$F$10="Standard",'Pref-Std'!DC40,"ERROR")))*IF(Assumptions!$F$12="No Adjustment",1,VLOOKUP($A41+K$4-1,'Valuation Margin'!$A$5:$C$13,3))</f>
        <v>12.455796042071611</v>
      </c>
      <c r="L41" s="45">
        <f>(1-VLOOKUP($A41+L$4-1,'Projection Scale G2 - M'!$A$25:$B$150,2,FALSE))^Assumptions!$F$6*'Base Rate'!L41*IF(Assumptions!$F$8="No Adjustment",1,IF(Assumptions!$F$8="Married",'Marital Status'!BW40,IF(Assumptions!$F$8="Single",'Marital Status'!DD40,"ERROR")))*IF(Assumptions!$F$10="No Adjustment",1,IF(Assumptions!$F$10="Preferred",'Pref-Std'!BW40,IF(Assumptions!$F$10="Standard",'Pref-Std'!DD40,"ERROR")))*IF(Assumptions!$F$12="No Adjustment",1,VLOOKUP($A41+L$4-1,'Valuation Margin'!$A$5:$C$13,3))</f>
        <v>15.17311511471827</v>
      </c>
      <c r="M41" s="45">
        <f>(1-VLOOKUP($A41+M$4-1,'Projection Scale G2 - M'!$A$25:$B$150,2,FALSE))^Assumptions!$F$6*'Base Rate'!M41*IF(Assumptions!$F$8="No Adjustment",1,IF(Assumptions!$F$8="Married",'Marital Status'!BX40,IF(Assumptions!$F$8="Single",'Marital Status'!DE40,"ERROR")))*IF(Assumptions!$F$10="No Adjustment",1,IF(Assumptions!$F$10="Preferred",'Pref-Std'!BX40,IF(Assumptions!$F$10="Standard",'Pref-Std'!DE40,"ERROR")))*IF(Assumptions!$F$12="No Adjustment",1,VLOOKUP($A41+M$4-1,'Valuation Margin'!$A$5:$C$13,3))</f>
        <v>17.971693145771216</v>
      </c>
      <c r="N41" s="45">
        <f>(1-VLOOKUP($A41+N$4-1,'Projection Scale G2 - M'!$A$25:$B$150,2,FALSE))^Assumptions!$F$6*'Base Rate'!N41*IF(Assumptions!$F$8="No Adjustment",1,IF(Assumptions!$F$8="Married",'Marital Status'!BY40,IF(Assumptions!$F$8="Single",'Marital Status'!DF40,"ERROR")))*IF(Assumptions!$F$10="No Adjustment",1,IF(Assumptions!$F$10="Preferred",'Pref-Std'!BY40,IF(Assumptions!$F$10="Standard",'Pref-Std'!DF40,"ERROR")))*IF(Assumptions!$F$12="No Adjustment",1,VLOOKUP($A41+N$4-1,'Valuation Margin'!$A$5:$C$13,3))</f>
        <v>21.115870692235855</v>
      </c>
      <c r="O41" s="45">
        <f>(1-VLOOKUP($A41+O$4-1,'Projection Scale G2 - M'!$A$25:$B$150,2,FALSE))^Assumptions!$F$6*'Base Rate'!O41*IF(Assumptions!$F$8="No Adjustment",1,IF(Assumptions!$F$8="Married",'Marital Status'!BZ40,IF(Assumptions!$F$8="Single",'Marital Status'!DG40,"ERROR")))*IF(Assumptions!$F$10="No Adjustment",1,IF(Assumptions!$F$10="Preferred",'Pref-Std'!BZ40,IF(Assumptions!$F$10="Standard",'Pref-Std'!DG40,"ERROR")))*IF(Assumptions!$F$12="No Adjustment",1,VLOOKUP($A41+O$4-1,'Valuation Margin'!$A$5:$C$13,3))</f>
        <v>24.673152925412509</v>
      </c>
      <c r="P41" s="46">
        <f>(1-VLOOKUP($A41+P$4-1,'Projection Scale G2 - M'!$A$25:$B$150,2,FALSE))^Assumptions!$F$6*'Base Rate'!P41*IF(Assumptions!$F$8="No Adjustment",1,IF(Assumptions!$F$8="Married",'Marital Status'!CA40,IF(Assumptions!$F$8="Single",'Marital Status'!DH40,"ERROR")))*IF(Assumptions!$F$10="No Adjustment",1,IF(Assumptions!$F$10="Preferred",'Pref-Std'!CA40,IF(Assumptions!$F$10="Standard",'Pref-Std'!DH40,"ERROR")))*IF(Assumptions!$F$12="No Adjustment",1,VLOOKUP($A41+P$4-1,'Valuation Margin'!$A$5:$C$13,3))</f>
        <v>28.724734986480566</v>
      </c>
      <c r="Q41" s="45">
        <f>(1-VLOOKUP($A41+Q$4-1,'Projection Scale G2 - M'!$A$25:$B$150,2,FALSE))^Assumptions!$F$6*'Base Rate'!Q41*IF(Assumptions!$F$8="No Adjustment",1,IF(Assumptions!$F$8="Married",'Marital Status'!CB40,IF(Assumptions!$F$8="Single",'Marital Status'!DI40,"ERROR")))*IF(Assumptions!$F$10="No Adjustment",1,IF(Assumptions!$F$10="Preferred",'Pref-Std'!CB40,IF(Assumptions!$F$10="Standard",'Pref-Std'!DI40,"ERROR")))*IF(Assumptions!$F$12="No Adjustment",1,VLOOKUP($A41+Q$4-1,'Valuation Margin'!$A$5:$C$13,3))</f>
        <v>33.725169711760451</v>
      </c>
      <c r="R41" s="45">
        <f>(1-VLOOKUP($A41+R$4-1,'Projection Scale G2 - M'!$A$25:$B$150,2,FALSE))^Assumptions!$F$6*'Base Rate'!R41*IF(Assumptions!$F$8="No Adjustment",1,IF(Assumptions!$F$8="Married",'Marital Status'!CC40,IF(Assumptions!$F$8="Single",'Marital Status'!DJ40,"ERROR")))*IF(Assumptions!$F$10="No Adjustment",1,IF(Assumptions!$F$10="Preferred",'Pref-Std'!CC40,IF(Assumptions!$F$10="Standard",'Pref-Std'!DJ40,"ERROR")))*IF(Assumptions!$F$12="No Adjustment",1,VLOOKUP($A41+R$4-1,'Valuation Margin'!$A$5:$C$13,3))</f>
        <v>38.536141296853359</v>
      </c>
      <c r="S41" s="45">
        <f>(1-VLOOKUP($A41+S$4-1,'Projection Scale G2 - M'!$A$25:$B$150,2,FALSE))^Assumptions!$F$6*'Base Rate'!S41*IF(Assumptions!$F$8="No Adjustment",1,IF(Assumptions!$F$8="Married",'Marital Status'!CD40,IF(Assumptions!$F$8="Single",'Marital Status'!DK40,"ERROR")))*IF(Assumptions!$F$10="No Adjustment",1,IF(Assumptions!$F$10="Preferred",'Pref-Std'!CD40,IF(Assumptions!$F$10="Standard",'Pref-Std'!DK40,"ERROR")))*IF(Assumptions!$F$12="No Adjustment",1,VLOOKUP($A41+S$4-1,'Valuation Margin'!$A$5:$C$13,3))</f>
        <v>43.45271254846179</v>
      </c>
      <c r="T41" s="45">
        <f>(1-VLOOKUP($A41+T$4-1,'Projection Scale G2 - M'!$A$25:$B$150,2,FALSE))^Assumptions!$F$6*'Base Rate'!T41*IF(Assumptions!$F$8="No Adjustment",1,IF(Assumptions!$F$8="Married",'Marital Status'!CE40,IF(Assumptions!$F$8="Single",'Marital Status'!DL40,"ERROR")))*IF(Assumptions!$F$10="No Adjustment",1,IF(Assumptions!$F$10="Preferred",'Pref-Std'!CE40,IF(Assumptions!$F$10="Standard",'Pref-Std'!DL40,"ERROR")))*IF(Assumptions!$F$12="No Adjustment",1,VLOOKUP($A41+T$4-1,'Valuation Margin'!$A$5:$C$13,3))</f>
        <v>49.409241997801821</v>
      </c>
      <c r="U41" s="46">
        <f>(1-VLOOKUP($A41+U$4-1,'Projection Scale G2 - M'!$A$25:$B$150,2,FALSE))^Assumptions!$F$6*'Base Rate'!U41*IF(Assumptions!$F$8="No Adjustment",1,IF(Assumptions!$F$8="Married",'Marital Status'!CF40,IF(Assumptions!$F$8="Single",'Marital Status'!DM40,"ERROR")))*IF(Assumptions!$F$10="No Adjustment",1,IF(Assumptions!$F$10="Preferred",'Pref-Std'!CF40,IF(Assumptions!$F$10="Standard",'Pref-Std'!DM40,"ERROR")))*IF(Assumptions!$F$12="No Adjustment",1,VLOOKUP($A41+U$4-1,'Valuation Margin'!$A$5:$C$13,3))</f>
        <v>56.041111824397795</v>
      </c>
      <c r="V41" s="45">
        <f>(1-VLOOKUP($A41+V$4-1,'Projection Scale G2 - M'!$A$25:$B$150,2,FALSE))^Assumptions!$F$6*'Base Rate'!V41*IF(Assumptions!$F$8="No Adjustment",1,IF(Assumptions!$F$8="Married",'Marital Status'!CG40,IF(Assumptions!$F$8="Single",'Marital Status'!DN40,"ERROR")))*IF(Assumptions!$F$10="No Adjustment",1,IF(Assumptions!$F$10="Preferred",'Pref-Std'!CG40,IF(Assumptions!$F$10="Standard",'Pref-Std'!DN40,"ERROR")))*IF(Assumptions!$F$12="No Adjustment",1,VLOOKUP($A41+V$4-1,'Valuation Margin'!$A$5:$C$13,3))</f>
        <v>63.39263441627989</v>
      </c>
      <c r="W41" s="45">
        <f>(1-VLOOKUP($A41+W$4-1,'Projection Scale G2 - M'!$A$25:$B$150,2,FALSE))^Assumptions!$F$6*'Base Rate'!W41*IF(Assumptions!$F$8="No Adjustment",1,IF(Assumptions!$F$8="Married",'Marital Status'!CH40,IF(Assumptions!$F$8="Single",'Marital Status'!DO40,"ERROR")))*IF(Assumptions!$F$10="No Adjustment",1,IF(Assumptions!$F$10="Preferred",'Pref-Std'!CH40,IF(Assumptions!$F$10="Standard",'Pref-Std'!DO40,"ERROR")))*IF(Assumptions!$F$12="No Adjustment",1,VLOOKUP($A41+W$4-1,'Valuation Margin'!$A$5:$C$13,3))</f>
        <v>71.588606321500905</v>
      </c>
      <c r="X41" s="45">
        <f>(1-VLOOKUP($A41+X$4-1,'Projection Scale G2 - M'!$A$25:$B$150,2,FALSE))^Assumptions!$F$6*'Base Rate'!X41*IF(Assumptions!$F$8="No Adjustment",1,IF(Assumptions!$F$8="Married",'Marital Status'!CI40,IF(Assumptions!$F$8="Single",'Marital Status'!DP40,"ERROR")))*IF(Assumptions!$F$10="No Adjustment",1,IF(Assumptions!$F$10="Preferred",'Pref-Std'!CI40,IF(Assumptions!$F$10="Standard",'Pref-Std'!DP40,"ERROR")))*IF(Assumptions!$F$12="No Adjustment",1,VLOOKUP($A41+X$4-1,'Valuation Margin'!$A$5:$C$13,3))</f>
        <v>79.89959863289755</v>
      </c>
      <c r="Y41" s="45">
        <f>(1-VLOOKUP($A41+Y$4-1,'Projection Scale G2 - M'!$A$25:$B$150,2,FALSE))^Assumptions!$F$6*'Base Rate'!Y41*IF(Assumptions!$F$8="No Adjustment",1,IF(Assumptions!$F$8="Married",'Marital Status'!CJ40,IF(Assumptions!$F$8="Single",'Marital Status'!DQ40,"ERROR")))*IF(Assumptions!$F$10="No Adjustment",1,IF(Assumptions!$F$10="Preferred",'Pref-Std'!CJ40,IF(Assumptions!$F$10="Standard",'Pref-Std'!DQ40,"ERROR")))*IF(Assumptions!$F$12="No Adjustment",1,VLOOKUP($A41+Y$4-1,'Valuation Margin'!$A$5:$C$13,3))</f>
        <v>89.977373204412473</v>
      </c>
      <c r="Z41" s="46">
        <f>(1-VLOOKUP($A41+Z$4-1,'Projection Scale G2 - M'!$A$25:$B$150,2,FALSE))^Assumptions!$F$6*'Base Rate'!Z41*IF(Assumptions!$F$8="No Adjustment",1,IF(Assumptions!$F$8="Married",'Marital Status'!CK40,IF(Assumptions!$F$8="Single",'Marital Status'!DR40,"ERROR")))*IF(Assumptions!$F$10="No Adjustment",1,IF(Assumptions!$F$10="Preferred",'Pref-Std'!CK40,IF(Assumptions!$F$10="Standard",'Pref-Std'!DR40,"ERROR")))*IF(Assumptions!$F$12="No Adjustment",1,VLOOKUP($A41+Z$4-1,'Valuation Margin'!$A$5:$C$13,3))</f>
        <v>101.04369957802682</v>
      </c>
      <c r="AA41" s="45">
        <f>(1-VLOOKUP($A41+AA$4-1,'Projection Scale G2 - M'!$A$25:$B$150,2,FALSE))^Assumptions!$F$6*'Base Rate'!AA41*IF(Assumptions!$F$8="No Adjustment",1,IF(Assumptions!$F$8="Married",'Marital Status'!CL40,IF(Assumptions!$F$8="Single",'Marital Status'!DS40,"ERROR")))*IF(Assumptions!$F$10="No Adjustment",1,IF(Assumptions!$F$10="Preferred",'Pref-Std'!CL40,IF(Assumptions!$F$10="Standard",'Pref-Std'!DS40,"ERROR")))*IF(Assumptions!$F$12="No Adjustment",1,VLOOKUP($A41+AA$4-1,'Valuation Margin'!$A$5:$C$13,3))</f>
        <v>111.95698562363773</v>
      </c>
      <c r="AB41" s="45">
        <f>(1-VLOOKUP($A41+AB$4-1,'Projection Scale G2 - M'!$A$25:$B$150,2,FALSE))^Assumptions!$F$6*'Base Rate'!AB41*IF(Assumptions!$F$8="No Adjustment",1,IF(Assumptions!$F$8="Married",'Marital Status'!CM40,IF(Assumptions!$F$8="Single",'Marital Status'!DT40,"ERROR")))*IF(Assumptions!$F$10="No Adjustment",1,IF(Assumptions!$F$10="Preferred",'Pref-Std'!CM40,IF(Assumptions!$F$10="Standard",'Pref-Std'!DT40,"ERROR")))*IF(Assumptions!$F$12="No Adjustment",1,VLOOKUP($A41+AB$4-1,'Valuation Margin'!$A$5:$C$13,3))</f>
        <v>125.24064345118697</v>
      </c>
      <c r="AC41" s="45">
        <f>(1-VLOOKUP($A41+AC$4-1,'Projection Scale G2 - M'!$A$25:$B$150,2,FALSE))^Assumptions!$F$6*'Base Rate'!AC41*IF(Assumptions!$F$8="No Adjustment",1,IF(Assumptions!$F$8="Married",'Marital Status'!CN40,IF(Assumptions!$F$8="Single",'Marital Status'!DU40,"ERROR")))*IF(Assumptions!$F$10="No Adjustment",1,IF(Assumptions!$F$10="Preferred",'Pref-Std'!CN40,IF(Assumptions!$F$10="Standard",'Pref-Std'!DU40,"ERROR")))*IF(Assumptions!$F$12="No Adjustment",1,VLOOKUP($A41+AC$4-1,'Valuation Margin'!$A$5:$C$13,3))</f>
        <v>139.93745171701386</v>
      </c>
      <c r="AD41" s="45">
        <f>(1-VLOOKUP($A41+AD$4-1,'Projection Scale G2 - M'!$A$25:$B$150,2,FALSE))^Assumptions!$F$6*'Base Rate'!AD41*IF(Assumptions!$F$8="No Adjustment",1,IF(Assumptions!$F$8="Married",'Marital Status'!CO40,IF(Assumptions!$F$8="Single",'Marital Status'!DV40,"ERROR")))*IF(Assumptions!$F$10="No Adjustment",1,IF(Assumptions!$F$10="Preferred",'Pref-Std'!CO40,IF(Assumptions!$F$10="Standard",'Pref-Std'!DV40,"ERROR")))*IF(Assumptions!$F$12="No Adjustment",1,VLOOKUP($A41+AD$4-1,'Valuation Margin'!$A$5:$C$13,3))</f>
        <v>154.16967824282818</v>
      </c>
      <c r="AE41" s="46">
        <f>(1-VLOOKUP($A41+AE$4-1,'Projection Scale G2 - M'!$A$25:$B$150,2,FALSE))^Assumptions!$F$6*'Base Rate'!AE41*IF(Assumptions!$F$8="No Adjustment",1,IF(Assumptions!$F$8="Married",'Marital Status'!CP40,IF(Assumptions!$F$8="Single",'Marital Status'!DW40,"ERROR")))*IF(Assumptions!$F$10="No Adjustment",1,IF(Assumptions!$F$10="Preferred",'Pref-Std'!CP40,IF(Assumptions!$F$10="Standard",'Pref-Std'!DW40,"ERROR")))*IF(Assumptions!$F$12="No Adjustment",1,VLOOKUP($A41+AE$4-1,'Valuation Margin'!$A$5:$C$13,3))</f>
        <v>170.91029316130761</v>
      </c>
      <c r="AF41" s="46">
        <f>(1-VLOOKUP($AG41,'Projection Scale G2 - M'!$A$25:$B$150,2,FALSE))^Assumptions!$F$6*'Base Rate'!AF41*IF(Assumptions!$F$8="No Adjustment",1,IF(Assumptions!$F$8="Married",'Marital Status'!CQ40,IF(Assumptions!$F$8="Single",'Marital Status'!DX40,"ERROR")))*IF(Assumptions!$F$10="No Adjustment",1,IF(Assumptions!$F$10="Preferred",'Pref-Std'!CQ40,IF(Assumptions!$F$10="Standard",'Pref-Std'!DX40,"ERROR")))*IF(Assumptions!$F$12="No Adjustment",1,VLOOKUP($AG41,'Valuation Margin'!$A$5:$C$13,3))</f>
        <v>186.2651784130768</v>
      </c>
      <c r="AG41" s="6">
        <f t="shared" si="3"/>
        <v>96</v>
      </c>
      <c r="AI41" s="58">
        <v>0.163908</v>
      </c>
      <c r="AJ41" s="59">
        <f t="shared" si="4"/>
        <v>1.1364007761248798</v>
      </c>
      <c r="AL41" s="6">
        <f t="shared" si="5"/>
        <v>66</v>
      </c>
      <c r="AM41" s="44">
        <f>(1-VLOOKUP($AL41+AM$4-1,'Projection Scale G2 - F'!$A$25:$B$150,2,FALSE))^Assumptions!$F$6*'Base Rate'!AL41*IF(Assumptions!$F$8="No Adjustment",1,IF(Assumptions!$F$8="Married",'Marital Status'!BM40,IF(Assumptions!$F$8="Single",'Marital Status'!CT40,"ERROR")))*IF(Assumptions!$F$10="No Adjustment",1,IF(Assumptions!$F$10="Preferred",'Pref-Std'!BM40,IF(Assumptions!$F$10="Standard",'Pref-Std'!CT40,"ERROR")))*IF(Assumptions!$F$12="No Adjustment",1,VLOOKUP($AL41+AM$4-1,'Valuation Margin'!$A$5:$D$13,4))</f>
        <v>0.93978358056770539</v>
      </c>
      <c r="AN41" s="45">
        <f>(1-VLOOKUP($AL41+AN$4-1,'Projection Scale G2 - F'!$A$25:$B$150,2,FALSE))^Assumptions!$F$6*'Base Rate'!AM41*IF(Assumptions!$F$8="No Adjustment",1,IF(Assumptions!$F$8="Married",'Marital Status'!BN40,IF(Assumptions!$F$8="Single",'Marital Status'!CU40,"ERROR")))*IF(Assumptions!$F$10="No Adjustment",1,IF(Assumptions!$F$10="Preferred",'Pref-Std'!BN40,IF(Assumptions!$F$10="Standard",'Pref-Std'!CU40,"ERROR")))*IF(Assumptions!$F$12="No Adjustment",1,VLOOKUP($AL41+AN$4-1,'Valuation Margin'!$A$5:$D$13,4))</f>
        <v>1.4571078435055913</v>
      </c>
      <c r="AO41" s="45">
        <f>(1-VLOOKUP($AL41+AO$4-1,'Projection Scale G2 - F'!$A$25:$B$150,2,FALSE))^Assumptions!$F$6*'Base Rate'!AN41*IF(Assumptions!$F$8="No Adjustment",1,IF(Assumptions!$F$8="Married",'Marital Status'!BO40,IF(Assumptions!$F$8="Single",'Marital Status'!CV40,"ERROR")))*IF(Assumptions!$F$10="No Adjustment",1,IF(Assumptions!$F$10="Preferred",'Pref-Std'!BO40,IF(Assumptions!$F$10="Standard",'Pref-Std'!CV40,"ERROR")))*IF(Assumptions!$F$12="No Adjustment",1,VLOOKUP($AL41+AO$4-1,'Valuation Margin'!$A$5:$D$13,4))</f>
        <v>1.9567771701955736</v>
      </c>
      <c r="AP41" s="45">
        <f>(1-VLOOKUP($AL41+AP$4-1,'Projection Scale G2 - F'!$A$25:$B$150,2,FALSE))^Assumptions!$F$6*'Base Rate'!AO41*IF(Assumptions!$F$8="No Adjustment",1,IF(Assumptions!$F$8="Married",'Marital Status'!BP40,IF(Assumptions!$F$8="Single",'Marital Status'!CW40,"ERROR")))*IF(Assumptions!$F$10="No Adjustment",1,IF(Assumptions!$F$10="Preferred",'Pref-Std'!BP40,IF(Assumptions!$F$10="Standard",'Pref-Std'!CW40,"ERROR")))*IF(Assumptions!$F$12="No Adjustment",1,VLOOKUP($AL41+AP$4-1,'Valuation Margin'!$A$5:$D$13,4))</f>
        <v>2.4793598183581826</v>
      </c>
      <c r="AQ41" s="46">
        <f>(1-VLOOKUP($AL41+AQ$4-1,'Projection Scale G2 - F'!$A$25:$B$150,2,FALSE))^Assumptions!$F$6*'Base Rate'!AP41*IF(Assumptions!$F$8="No Adjustment",1,IF(Assumptions!$F$8="Married",'Marital Status'!BQ40,IF(Assumptions!$F$8="Single",'Marital Status'!CX40,"ERROR")))*IF(Assumptions!$F$10="No Adjustment",1,IF(Assumptions!$F$10="Preferred",'Pref-Std'!BQ40,IF(Assumptions!$F$10="Standard",'Pref-Std'!CX40,"ERROR")))*IF(Assumptions!$F$12="No Adjustment",1,VLOOKUP($AL41+AQ$4-1,'Valuation Margin'!$A$5:$D$13,4))</f>
        <v>3.0547286316435818</v>
      </c>
      <c r="AR41" s="45">
        <f>(1-VLOOKUP($AL41+AR$4-1,'Projection Scale G2 - F'!$A$25:$B$150,2,FALSE))^Assumptions!$F$6*'Base Rate'!AQ41*IF(Assumptions!$F$8="No Adjustment",1,IF(Assumptions!$F$8="Married",'Marital Status'!BR40,IF(Assumptions!$F$8="Single",'Marital Status'!CY40,"ERROR")))*IF(Assumptions!$F$10="No Adjustment",1,IF(Assumptions!$F$10="Preferred",'Pref-Std'!BR40,IF(Assumptions!$F$10="Standard",'Pref-Std'!CY40,"ERROR")))*IF(Assumptions!$F$12="No Adjustment",1,VLOOKUP($AL41+AR$4-1,'Valuation Margin'!$A$5:$D$13,4))</f>
        <v>3.6997251092832446</v>
      </c>
      <c r="AS41" s="45">
        <f>(1-VLOOKUP($AL41+AS$4-1,'Projection Scale G2 - F'!$A$25:$B$150,2,FALSE))^Assumptions!$F$6*'Base Rate'!AR41*IF(Assumptions!$F$8="No Adjustment",1,IF(Assumptions!$F$8="Married",'Marital Status'!BS40,IF(Assumptions!$F$8="Single",'Marital Status'!CZ40,"ERROR")))*IF(Assumptions!$F$10="No Adjustment",1,IF(Assumptions!$F$10="Preferred",'Pref-Std'!BS40,IF(Assumptions!$F$10="Standard",'Pref-Std'!CZ40,"ERROR")))*IF(Assumptions!$F$12="No Adjustment",1,VLOOKUP($AL41+AS$4-1,'Valuation Margin'!$A$5:$D$13,4))</f>
        <v>4.5766415452689566</v>
      </c>
      <c r="AT41" s="45">
        <f>(1-VLOOKUP($AL41+AT$4-1,'Projection Scale G2 - F'!$A$25:$B$150,2,FALSE))^Assumptions!$F$6*'Base Rate'!AS41*IF(Assumptions!$F$8="No Adjustment",1,IF(Assumptions!$F$8="Married",'Marital Status'!BT40,IF(Assumptions!$F$8="Single",'Marital Status'!DA40,"ERROR")))*IF(Assumptions!$F$10="No Adjustment",1,IF(Assumptions!$F$10="Preferred",'Pref-Std'!BT40,IF(Assumptions!$F$10="Standard",'Pref-Std'!DA40,"ERROR")))*IF(Assumptions!$F$12="No Adjustment",1,VLOOKUP($AL41+AT$4-1,'Valuation Margin'!$A$5:$D$13,4))</f>
        <v>5.6068420897983788</v>
      </c>
      <c r="AU41" s="45">
        <f>(1-VLOOKUP($AL41+AU$4-1,'Projection Scale G2 - F'!$A$25:$B$150,2,FALSE))^Assumptions!$F$6*'Base Rate'!AT41*IF(Assumptions!$F$8="No Adjustment",1,IF(Assumptions!$F$8="Married",'Marital Status'!BU40,IF(Assumptions!$F$8="Single",'Marital Status'!DB40,"ERROR")))*IF(Assumptions!$F$10="No Adjustment",1,IF(Assumptions!$F$10="Preferred",'Pref-Std'!BU40,IF(Assumptions!$F$10="Standard",'Pref-Std'!DB40,"ERROR")))*IF(Assumptions!$F$12="No Adjustment",1,VLOOKUP($AL41+AU$4-1,'Valuation Margin'!$A$5:$D$13,4))</f>
        <v>6.8310403746411783</v>
      </c>
      <c r="AV41" s="46">
        <f>(1-VLOOKUP($AL41+AV$4-1,'Projection Scale G2 - F'!$A$25:$B$150,2,FALSE))^Assumptions!$F$6*'Base Rate'!AU41*IF(Assumptions!$F$8="No Adjustment",1,IF(Assumptions!$F$8="Married",'Marital Status'!BV40,IF(Assumptions!$F$8="Single",'Marital Status'!DC40,"ERROR")))*IF(Assumptions!$F$10="No Adjustment",1,IF(Assumptions!$F$10="Preferred",'Pref-Std'!BV40,IF(Assumptions!$F$10="Standard",'Pref-Std'!DC40,"ERROR")))*IF(Assumptions!$F$12="No Adjustment",1,VLOOKUP($AL41+AV$4-1,'Valuation Margin'!$A$5:$D$13,4))</f>
        <v>8.2799017077525185</v>
      </c>
      <c r="AW41" s="45">
        <f>(1-VLOOKUP($AL41+AW$4-1,'Projection Scale G2 - F'!$A$25:$B$150,2,FALSE))^Assumptions!$F$6*'Base Rate'!AV41*IF(Assumptions!$F$8="No Adjustment",1,IF(Assumptions!$F$8="Married",'Marital Status'!BW40,IF(Assumptions!$F$8="Single",'Marital Status'!DD40,"ERROR")))*IF(Assumptions!$F$10="No Adjustment",1,IF(Assumptions!$F$10="Preferred",'Pref-Std'!BW40,IF(Assumptions!$F$10="Standard",'Pref-Std'!DD40,"ERROR")))*IF(Assumptions!$F$12="No Adjustment",1,VLOOKUP($AL41+AW$4-1,'Valuation Margin'!$A$5:$D$13,4))</f>
        <v>9.9923695304262168</v>
      </c>
      <c r="AX41" s="45">
        <f>(1-VLOOKUP($AL41+AX$4-1,'Projection Scale G2 - F'!$A$25:$B$150,2,FALSE))^Assumptions!$F$6*'Base Rate'!AW41*IF(Assumptions!$F$8="No Adjustment",1,IF(Assumptions!$F$8="Married",'Marital Status'!BX40,IF(Assumptions!$F$8="Single",'Marital Status'!DE40,"ERROR")))*IF(Assumptions!$F$10="No Adjustment",1,IF(Assumptions!$F$10="Preferred",'Pref-Std'!BX40,IF(Assumptions!$F$10="Standard",'Pref-Std'!DE40,"ERROR")))*IF(Assumptions!$F$12="No Adjustment",1,VLOOKUP($AL41+AX$4-1,'Valuation Margin'!$A$5:$D$13,4))</f>
        <v>11.771184724715024</v>
      </c>
      <c r="AY41" s="45">
        <f>(1-VLOOKUP($AL41+AY$4-1,'Projection Scale G2 - F'!$A$25:$B$150,2,FALSE))^Assumptions!$F$6*'Base Rate'!AX41*IF(Assumptions!$F$8="No Adjustment",1,IF(Assumptions!$F$8="Married",'Marital Status'!BY40,IF(Assumptions!$F$8="Single",'Marital Status'!DF40,"ERROR")))*IF(Assumptions!$F$10="No Adjustment",1,IF(Assumptions!$F$10="Preferred",'Pref-Std'!BY40,IF(Assumptions!$F$10="Standard",'Pref-Std'!DF40,"ERROR")))*IF(Assumptions!$F$12="No Adjustment",1,VLOOKUP($AL41+AY$4-1,'Valuation Margin'!$A$5:$D$13,4))</f>
        <v>13.80195796995312</v>
      </c>
      <c r="AZ41" s="45">
        <f>(1-VLOOKUP($AL41+AZ$4-1,'Projection Scale G2 - F'!$A$25:$B$150,2,FALSE))^Assumptions!$F$6*'Base Rate'!AY41*IF(Assumptions!$F$8="No Adjustment",1,IF(Assumptions!$F$8="Married",'Marital Status'!BZ40,IF(Assumptions!$F$8="Single",'Marital Status'!DG40,"ERROR")))*IF(Assumptions!$F$10="No Adjustment",1,IF(Assumptions!$F$10="Preferred",'Pref-Std'!BZ40,IF(Assumptions!$F$10="Standard",'Pref-Std'!DG40,"ERROR")))*IF(Assumptions!$F$12="No Adjustment",1,VLOOKUP($AL41+AZ$4-1,'Valuation Margin'!$A$5:$D$13,4))</f>
        <v>16.146635266926229</v>
      </c>
      <c r="BA41" s="46">
        <f>(1-VLOOKUP($AL41+BA$4-1,'Projection Scale G2 - F'!$A$25:$B$150,2,FALSE))^Assumptions!$F$6*'Base Rate'!AZ41*IF(Assumptions!$F$8="No Adjustment",1,IF(Assumptions!$F$8="Married",'Marital Status'!CA40,IF(Assumptions!$F$8="Single",'Marital Status'!DH40,"ERROR")))*IF(Assumptions!$F$10="No Adjustment",1,IF(Assumptions!$F$10="Preferred",'Pref-Std'!CA40,IF(Assumptions!$F$10="Standard",'Pref-Std'!DH40,"ERROR")))*IF(Assumptions!$F$12="No Adjustment",1,VLOOKUP($AL41+BA$4-1,'Valuation Margin'!$A$5:$D$13,4))</f>
        <v>18.835675566373364</v>
      </c>
      <c r="BB41" s="45">
        <f>(1-VLOOKUP($AL41+BB$4-1,'Projection Scale G2 - F'!$A$25:$B$150,2,FALSE))^Assumptions!$F$6*'Base Rate'!BA41*IF(Assumptions!$F$8="No Adjustment",1,IF(Assumptions!$F$8="Married",'Marital Status'!CB40,IF(Assumptions!$F$8="Single",'Marital Status'!DI40,"ERROR")))*IF(Assumptions!$F$10="No Adjustment",1,IF(Assumptions!$F$10="Preferred",'Pref-Std'!CB40,IF(Assumptions!$F$10="Standard",'Pref-Std'!DI40,"ERROR")))*IF(Assumptions!$F$12="No Adjustment",1,VLOOKUP($AL41+BB$4-1,'Valuation Margin'!$A$5:$D$13,4))</f>
        <v>22.14410517435341</v>
      </c>
      <c r="BC41" s="45">
        <f>(1-VLOOKUP($AL41+BC$4-1,'Projection Scale G2 - F'!$A$25:$B$150,2,FALSE))^Assumptions!$F$6*'Base Rate'!BB41*IF(Assumptions!$F$8="No Adjustment",1,IF(Assumptions!$F$8="Married",'Marital Status'!CC40,IF(Assumptions!$F$8="Single",'Marital Status'!DJ40,"ERROR")))*IF(Assumptions!$F$10="No Adjustment",1,IF(Assumptions!$F$10="Preferred",'Pref-Std'!CC40,IF(Assumptions!$F$10="Standard",'Pref-Std'!DJ40,"ERROR")))*IF(Assumptions!$F$12="No Adjustment",1,VLOOKUP($AL41+BC$4-1,'Valuation Margin'!$A$5:$D$13,4))</f>
        <v>24.984104024156508</v>
      </c>
      <c r="BD41" s="45">
        <f>(1-VLOOKUP($AL41+BD$4-1,'Projection Scale G2 - F'!$A$25:$B$150,2,FALSE))^Assumptions!$F$6*'Base Rate'!BC41*IF(Assumptions!$F$8="No Adjustment",1,IF(Assumptions!$F$8="Married",'Marital Status'!CD40,IF(Assumptions!$F$8="Single",'Marital Status'!DK40,"ERROR")))*IF(Assumptions!$F$10="No Adjustment",1,IF(Assumptions!$F$10="Preferred",'Pref-Std'!CD40,IF(Assumptions!$F$10="Standard",'Pref-Std'!DK40,"ERROR")))*IF(Assumptions!$F$12="No Adjustment",1,VLOOKUP($AL41+BD$4-1,'Valuation Margin'!$A$5:$D$13,4))</f>
        <v>28.33561409971977</v>
      </c>
      <c r="BE41" s="45">
        <f>(1-VLOOKUP($AL41+BE$4-1,'Projection Scale G2 - F'!$A$25:$B$150,2,FALSE))^Assumptions!$F$6*'Base Rate'!BD41*IF(Assumptions!$F$8="No Adjustment",1,IF(Assumptions!$F$8="Married",'Marital Status'!CE40,IF(Assumptions!$F$8="Single",'Marital Status'!DL40,"ERROR")))*IF(Assumptions!$F$10="No Adjustment",1,IF(Assumptions!$F$10="Preferred",'Pref-Std'!CE40,IF(Assumptions!$F$10="Standard",'Pref-Std'!DL40,"ERROR")))*IF(Assumptions!$F$12="No Adjustment",1,VLOOKUP($AL41+BE$4-1,'Valuation Margin'!$A$5:$D$13,4))</f>
        <v>32.077986660746355</v>
      </c>
      <c r="BF41" s="46">
        <f>(1-VLOOKUP($AL41+BF$4-1,'Projection Scale G2 - F'!$A$25:$B$150,2,FALSE))^Assumptions!$F$6*'Base Rate'!BE41*IF(Assumptions!$F$8="No Adjustment",1,IF(Assumptions!$F$8="Married",'Marital Status'!CF40,IF(Assumptions!$F$8="Single",'Marital Status'!DM40,"ERROR")))*IF(Assumptions!$F$10="No Adjustment",1,IF(Assumptions!$F$10="Preferred",'Pref-Std'!CF40,IF(Assumptions!$F$10="Standard",'Pref-Std'!DM40,"ERROR")))*IF(Assumptions!$F$12="No Adjustment",1,VLOOKUP($AL41+BF$4-1,'Valuation Margin'!$A$5:$D$13,4))</f>
        <v>35.962852892447501</v>
      </c>
      <c r="BG41" s="45">
        <f>(1-VLOOKUP($AL41+BG$4-1,'Projection Scale G2 - F'!$A$25:$B$150,2,FALSE))^Assumptions!$F$6*'Base Rate'!BF41*IF(Assumptions!$F$8="No Adjustment",1,IF(Assumptions!$F$8="Married",'Marital Status'!CG40,IF(Assumptions!$F$8="Single",'Marital Status'!DN40,"ERROR")))*IF(Assumptions!$F$10="No Adjustment",1,IF(Assumptions!$F$10="Preferred",'Pref-Std'!CG40,IF(Assumptions!$F$10="Standard",'Pref-Std'!DN40,"ERROR")))*IF(Assumptions!$F$12="No Adjustment",1,VLOOKUP($AL41+BG$4-1,'Valuation Margin'!$A$5:$D$13,4))</f>
        <v>40.870526896044673</v>
      </c>
      <c r="BH41" s="45">
        <f>(1-VLOOKUP($AL41+BH$4-1,'Projection Scale G2 - F'!$A$25:$B$150,2,FALSE))^Assumptions!$F$6*'Base Rate'!BG41*IF(Assumptions!$F$8="No Adjustment",1,IF(Assumptions!$F$8="Married",'Marital Status'!CH40,IF(Assumptions!$F$8="Single",'Marital Status'!DO40,"ERROR")))*IF(Assumptions!$F$10="No Adjustment",1,IF(Assumptions!$F$10="Preferred",'Pref-Std'!CH40,IF(Assumptions!$F$10="Standard",'Pref-Std'!DO40,"ERROR")))*IF(Assumptions!$F$12="No Adjustment",1,VLOOKUP($AL41+BH$4-1,'Valuation Margin'!$A$5:$D$13,4))</f>
        <v>46.714742795441701</v>
      </c>
      <c r="BI41" s="45">
        <f>(1-VLOOKUP($AL41+BI$4-1,'Projection Scale G2 - F'!$A$25:$B$150,2,FALSE))^Assumptions!$F$6*'Base Rate'!BH41*IF(Assumptions!$F$8="No Adjustment",1,IF(Assumptions!$F$8="Married",'Marital Status'!CI40,IF(Assumptions!$F$8="Single",'Marital Status'!DP40,"ERROR")))*IF(Assumptions!$F$10="No Adjustment",1,IF(Assumptions!$F$10="Preferred",'Pref-Std'!CI40,IF(Assumptions!$F$10="Standard",'Pref-Std'!DP40,"ERROR")))*IF(Assumptions!$F$12="No Adjustment",1,VLOOKUP($AL41+BI$4-1,'Valuation Margin'!$A$5:$D$13,4))</f>
        <v>53.591732161385643</v>
      </c>
      <c r="BJ41" s="45">
        <f>(1-VLOOKUP($AL41+BJ$4-1,'Projection Scale G2 - F'!$A$25:$B$150,2,FALSE))^Assumptions!$F$6*'Base Rate'!BI41*IF(Assumptions!$F$8="No Adjustment",1,IF(Assumptions!$F$8="Married",'Marital Status'!CJ40,IF(Assumptions!$F$8="Single",'Marital Status'!DQ40,"ERROR")))*IF(Assumptions!$F$10="No Adjustment",1,IF(Assumptions!$F$10="Preferred",'Pref-Std'!CJ40,IF(Assumptions!$F$10="Standard",'Pref-Std'!DQ40,"ERROR")))*IF(Assumptions!$F$12="No Adjustment",1,VLOOKUP($AL41+BJ$4-1,'Valuation Margin'!$A$5:$D$13,4))</f>
        <v>60.806164005278063</v>
      </c>
      <c r="BK41" s="46">
        <f>(1-VLOOKUP($AL41+BK$4-1,'Projection Scale G2 - F'!$A$25:$B$150,2,FALSE))^Assumptions!$F$6*'Base Rate'!BJ41*IF(Assumptions!$F$8="No Adjustment",1,IF(Assumptions!$F$8="Married",'Marital Status'!CK40,IF(Assumptions!$F$8="Single",'Marital Status'!DR40,"ERROR")))*IF(Assumptions!$F$10="No Adjustment",1,IF(Assumptions!$F$10="Preferred",'Pref-Std'!CK40,IF(Assumptions!$F$10="Standard",'Pref-Std'!DR40,"ERROR")))*IF(Assumptions!$F$12="No Adjustment",1,VLOOKUP($AL41+BK$4-1,'Valuation Margin'!$A$5:$D$13,4))</f>
        <v>69.679217287343192</v>
      </c>
      <c r="BL41" s="45">
        <f>(1-VLOOKUP($AL41+BL$4-1,'Projection Scale G2 - F'!$A$25:$B$150,2,FALSE))^Assumptions!$F$6*'Base Rate'!BK41*IF(Assumptions!$F$8="No Adjustment",1,IF(Assumptions!$F$8="Married",'Marital Status'!CL40,IF(Assumptions!$F$8="Single",'Marital Status'!DS40,"ERROR")))*IF(Assumptions!$F$10="No Adjustment",1,IF(Assumptions!$F$10="Preferred",'Pref-Std'!CL40,IF(Assumptions!$F$10="Standard",'Pref-Std'!DS40,"ERROR")))*IF(Assumptions!$F$12="No Adjustment",1,VLOOKUP($AL41+BL$4-1,'Valuation Margin'!$A$5:$D$13,4))</f>
        <v>78.93664714696483</v>
      </c>
      <c r="BM41" s="45">
        <f>(1-VLOOKUP($AL41+BM$4-1,'Projection Scale G2 - F'!$A$25:$B$150,2,FALSE))^Assumptions!$F$6*'Base Rate'!BL41*IF(Assumptions!$F$8="No Adjustment",1,IF(Assumptions!$F$8="Married",'Marital Status'!CM40,IF(Assumptions!$F$8="Single",'Marital Status'!DT40,"ERROR")))*IF(Assumptions!$F$10="No Adjustment",1,IF(Assumptions!$F$10="Preferred",'Pref-Std'!CM40,IF(Assumptions!$F$10="Standard",'Pref-Std'!DT40,"ERROR")))*IF(Assumptions!$F$12="No Adjustment",1,VLOOKUP($AL41+BM$4-1,'Valuation Margin'!$A$5:$D$13,4))</f>
        <v>90.52070826831546</v>
      </c>
      <c r="BN41" s="45">
        <f>(1-VLOOKUP($AL41+BN$4-1,'Projection Scale G2 - F'!$A$25:$B$150,2,FALSE))^Assumptions!$F$6*'Base Rate'!BM41*IF(Assumptions!$F$8="No Adjustment",1,IF(Assumptions!$F$8="Married",'Marital Status'!CN40,IF(Assumptions!$F$8="Single",'Marital Status'!DU40,"ERROR")))*IF(Assumptions!$F$10="No Adjustment",1,IF(Assumptions!$F$10="Preferred",'Pref-Std'!CN40,IF(Assumptions!$F$10="Standard",'Pref-Std'!DU40,"ERROR")))*IF(Assumptions!$F$12="No Adjustment",1,VLOOKUP($AL41+BN$4-1,'Valuation Margin'!$A$5:$D$13,4))</f>
        <v>102.80249800513432</v>
      </c>
      <c r="BO41" s="45">
        <f>(1-VLOOKUP($AL41+BO$4-1,'Projection Scale G2 - F'!$A$25:$B$150,2,FALSE))^Assumptions!$F$6*'Base Rate'!BN41*IF(Assumptions!$F$8="No Adjustment",1,IF(Assumptions!$F$8="Married",'Marital Status'!CO40,IF(Assumptions!$F$8="Single",'Marital Status'!DV40,"ERROR")))*IF(Assumptions!$F$10="No Adjustment",1,IF(Assumptions!$F$10="Preferred",'Pref-Std'!CO40,IF(Assumptions!$F$10="Standard",'Pref-Std'!DV40,"ERROR")))*IF(Assumptions!$F$12="No Adjustment",1,VLOOKUP($AL41+BO$4-1,'Valuation Margin'!$A$5:$D$13,4))</f>
        <v>117.64615110735781</v>
      </c>
      <c r="BP41" s="46">
        <f>(1-VLOOKUP($AL41+BP$4-1,'Projection Scale G2 - F'!$A$25:$B$150,2,FALSE))^Assumptions!$F$6*'Base Rate'!BO41*IF(Assumptions!$F$8="No Adjustment",1,IF(Assumptions!$F$8="Married",'Marital Status'!CP40,IF(Assumptions!$F$8="Single",'Marital Status'!DW40,"ERROR")))*IF(Assumptions!$F$10="No Adjustment",1,IF(Assumptions!$F$10="Preferred",'Pref-Std'!CP40,IF(Assumptions!$F$10="Standard",'Pref-Std'!DW40,"ERROR")))*IF(Assumptions!$F$12="No Adjustment",1,VLOOKUP($AL41+BP$4-1,'Valuation Margin'!$A$5:$D$13,4))</f>
        <v>132.13985378751909</v>
      </c>
      <c r="BQ41" s="46">
        <f>(1-VLOOKUP($BR41,'Projection Scale G2 - F'!$A$25:$B$150,2,FALSE))^Assumptions!$F$6*'Base Rate'!BP41*IF(Assumptions!$F$8="No Adjustment",1,IF(Assumptions!$F$8="Married",'Marital Status'!CQ40,IF(Assumptions!$F$8="Single",'Marital Status'!DX40,"ERROR")))*IF(Assumptions!$F$10="No Adjustment",1,IF(Assumptions!$F$10="Preferred",'Pref-Std'!CQ40,IF(Assumptions!$F$10="Standard",'Pref-Std'!DX40,"ERROR")))*IF(Assumptions!$F$12="No Adjustment",1,VLOOKUP($BR41,'Valuation Margin'!$A$5:$D$13,4))</f>
        <v>146.96941767060744</v>
      </c>
      <c r="BR41" s="6">
        <f t="shared" si="6"/>
        <v>96</v>
      </c>
      <c r="BT41" s="58">
        <v>0.197322</v>
      </c>
      <c r="BU41" s="59">
        <f t="shared" si="7"/>
        <v>0.74482023124946761</v>
      </c>
      <c r="BV41" s="59">
        <f t="shared" si="8"/>
        <v>0.83096795112205823</v>
      </c>
      <c r="BW41" s="57">
        <f t="shared" si="9"/>
        <v>0.21999999999999986</v>
      </c>
    </row>
    <row r="42" spans="1:75" x14ac:dyDescent="0.3">
      <c r="A42" s="6">
        <f t="shared" si="2"/>
        <v>67</v>
      </c>
      <c r="B42" s="44">
        <f>(1-VLOOKUP($A42+B$4-1,'Projection Scale G2 - M'!$A$25:$B$150,2,FALSE))^Assumptions!$F$6*'Base Rate'!B42*IF(Assumptions!$F$8="No Adjustment",1,IF(Assumptions!$F$8="Married",'Marital Status'!BM41,IF(Assumptions!$F$8="Single",'Marital Status'!CT41,"ERROR")))*IF(Assumptions!$F$10="No Adjustment",1,IF(Assumptions!$F$10="Preferred",'Pref-Std'!BM41,IF(Assumptions!$F$10="Standard",'Pref-Std'!CT41,"ERROR")))*IF(Assumptions!$F$12="No Adjustment",1,VLOOKUP($A42+B$4-1,'Valuation Margin'!$A$5:$C$13,3))</f>
        <v>1.3041714191238267</v>
      </c>
      <c r="C42" s="45">
        <f>(1-VLOOKUP($A42+C$4-1,'Projection Scale G2 - M'!$A$25:$B$150,2,FALSE))^Assumptions!$F$6*'Base Rate'!C42*IF(Assumptions!$F$8="No Adjustment",1,IF(Assumptions!$F$8="Married",'Marital Status'!BN41,IF(Assumptions!$F$8="Single",'Marital Status'!CU41,"ERROR")))*IF(Assumptions!$F$10="No Adjustment",1,IF(Assumptions!$F$10="Preferred",'Pref-Std'!BN41,IF(Assumptions!$F$10="Standard",'Pref-Std'!CU41,"ERROR")))*IF(Assumptions!$F$12="No Adjustment",1,VLOOKUP($A42+C$4-1,'Valuation Margin'!$A$5:$C$13,3))</f>
        <v>2.0893741776954573</v>
      </c>
      <c r="D42" s="45">
        <f>(1-VLOOKUP($A42+D$4-1,'Projection Scale G2 - M'!$A$25:$B$150,2,FALSE))^Assumptions!$F$6*'Base Rate'!D42*IF(Assumptions!$F$8="No Adjustment",1,IF(Assumptions!$F$8="Married",'Marital Status'!BO41,IF(Assumptions!$F$8="Single",'Marital Status'!CV41,"ERROR")))*IF(Assumptions!$F$10="No Adjustment",1,IF(Assumptions!$F$10="Preferred",'Pref-Std'!BO41,IF(Assumptions!$F$10="Standard",'Pref-Std'!CV41,"ERROR")))*IF(Assumptions!$F$12="No Adjustment",1,VLOOKUP($A42+D$4-1,'Valuation Margin'!$A$5:$C$13,3))</f>
        <v>2.8901313183002046</v>
      </c>
      <c r="E42" s="45">
        <f>(1-VLOOKUP($A42+E$4-1,'Projection Scale G2 - M'!$A$25:$B$150,2,FALSE))^Assumptions!$F$6*'Base Rate'!E42*IF(Assumptions!$F$8="No Adjustment",1,IF(Assumptions!$F$8="Married",'Marital Status'!BP41,IF(Assumptions!$F$8="Single",'Marital Status'!CW41,"ERROR")))*IF(Assumptions!$F$10="No Adjustment",1,IF(Assumptions!$F$10="Preferred",'Pref-Std'!BP41,IF(Assumptions!$F$10="Standard",'Pref-Std'!CW41,"ERROR")))*IF(Assumptions!$F$12="No Adjustment",1,VLOOKUP($A42+E$4-1,'Valuation Margin'!$A$5:$C$13,3))</f>
        <v>3.7662350511250522</v>
      </c>
      <c r="F42" s="46">
        <f>(1-VLOOKUP($A42+F$4-1,'Projection Scale G2 - M'!$A$25:$B$150,2,FALSE))^Assumptions!$F$6*'Base Rate'!F42*IF(Assumptions!$F$8="No Adjustment",1,IF(Assumptions!$F$8="Married",'Marital Status'!BQ41,IF(Assumptions!$F$8="Single",'Marital Status'!CX41,"ERROR")))*IF(Assumptions!$F$10="No Adjustment",1,IF(Assumptions!$F$10="Preferred",'Pref-Std'!BQ41,IF(Assumptions!$F$10="Standard",'Pref-Std'!CX41,"ERROR")))*IF(Assumptions!$F$12="No Adjustment",1,VLOOKUP($A42+F$4-1,'Valuation Margin'!$A$5:$C$13,3))</f>
        <v>4.7563730456797435</v>
      </c>
      <c r="G42" s="45">
        <f>(1-VLOOKUP($A42+G$4-1,'Projection Scale G2 - M'!$A$25:$B$150,2,FALSE))^Assumptions!$F$6*'Base Rate'!G42*IF(Assumptions!$F$8="No Adjustment",1,IF(Assumptions!$F$8="Married",'Marital Status'!BR41,IF(Assumptions!$F$8="Single",'Marital Status'!CY41,"ERROR")))*IF(Assumptions!$F$10="No Adjustment",1,IF(Assumptions!$F$10="Preferred",'Pref-Std'!BR41,IF(Assumptions!$F$10="Standard",'Pref-Std'!CY41,"ERROR")))*IF(Assumptions!$F$12="No Adjustment",1,VLOOKUP($A42+G$4-1,'Valuation Margin'!$A$5:$C$13,3))</f>
        <v>5.8897747218310386</v>
      </c>
      <c r="H42" s="45">
        <f>(1-VLOOKUP($A42+H$4-1,'Projection Scale G2 - M'!$A$25:$B$150,2,FALSE))^Assumptions!$F$6*'Base Rate'!H42*IF(Assumptions!$F$8="No Adjustment",1,IF(Assumptions!$F$8="Married",'Marital Status'!BS41,IF(Assumptions!$F$8="Single",'Marital Status'!CZ41,"ERROR")))*IF(Assumptions!$F$10="No Adjustment",1,IF(Assumptions!$F$10="Preferred",'Pref-Std'!BS41,IF(Assumptions!$F$10="Standard",'Pref-Std'!CZ41,"ERROR")))*IF(Assumptions!$F$12="No Adjustment",1,VLOOKUP($A42+H$4-1,'Valuation Margin'!$A$5:$C$13,3))</f>
        <v>7.4289479699219276</v>
      </c>
      <c r="I42" s="45">
        <f>(1-VLOOKUP($A42+I$4-1,'Projection Scale G2 - M'!$A$25:$B$150,2,FALSE))^Assumptions!$F$6*'Base Rate'!I42*IF(Assumptions!$F$8="No Adjustment",1,IF(Assumptions!$F$8="Married",'Marital Status'!BT41,IF(Assumptions!$F$8="Single",'Marital Status'!DA41,"ERROR")))*IF(Assumptions!$F$10="No Adjustment",1,IF(Assumptions!$F$10="Preferred",'Pref-Std'!BT41,IF(Assumptions!$F$10="Standard",'Pref-Std'!DA41,"ERROR")))*IF(Assumptions!$F$12="No Adjustment",1,VLOOKUP($A42+I$4-1,'Valuation Margin'!$A$5:$C$13,3))</f>
        <v>9.2681788082882335</v>
      </c>
      <c r="J42" s="45">
        <f>(1-VLOOKUP($A42+J$4-1,'Projection Scale G2 - M'!$A$25:$B$150,2,FALSE))^Assumptions!$F$6*'Base Rate'!J42*IF(Assumptions!$F$8="No Adjustment",1,IF(Assumptions!$F$8="Married",'Marital Status'!BU41,IF(Assumptions!$F$8="Single",'Marital Status'!DB41,"ERROR")))*IF(Assumptions!$F$10="No Adjustment",1,IF(Assumptions!$F$10="Preferred",'Pref-Std'!BU41,IF(Assumptions!$F$10="Standard",'Pref-Std'!DB41,"ERROR")))*IF(Assumptions!$F$12="No Adjustment",1,VLOOKUP($A42+J$4-1,'Valuation Margin'!$A$5:$C$13,3))</f>
        <v>11.457452694165296</v>
      </c>
      <c r="K42" s="46">
        <f>(1-VLOOKUP($A42+K$4-1,'Projection Scale G2 - M'!$A$25:$B$150,2,FALSE))^Assumptions!$F$6*'Base Rate'!K42*IF(Assumptions!$F$8="No Adjustment",1,IF(Assumptions!$F$8="Married",'Marital Status'!BV41,IF(Assumptions!$F$8="Single",'Marital Status'!DC41,"ERROR")))*IF(Assumptions!$F$10="No Adjustment",1,IF(Assumptions!$F$10="Preferred",'Pref-Std'!BV41,IF(Assumptions!$F$10="Standard",'Pref-Std'!DC41,"ERROR")))*IF(Assumptions!$F$12="No Adjustment",1,VLOOKUP($A42+K$4-1,'Valuation Margin'!$A$5:$C$13,3))</f>
        <v>14.039869895385333</v>
      </c>
      <c r="L42" s="45">
        <f>(1-VLOOKUP($A42+L$4-1,'Projection Scale G2 - M'!$A$25:$B$150,2,FALSE))^Assumptions!$F$6*'Base Rate'!L42*IF(Assumptions!$F$8="No Adjustment",1,IF(Assumptions!$F$8="Married",'Marital Status'!BW41,IF(Assumptions!$F$8="Single",'Marital Status'!DD41,"ERROR")))*IF(Assumptions!$F$10="No Adjustment",1,IF(Assumptions!$F$10="Preferred",'Pref-Std'!BW41,IF(Assumptions!$F$10="Standard",'Pref-Std'!DD41,"ERROR")))*IF(Assumptions!$F$12="No Adjustment",1,VLOOKUP($A42+L$4-1,'Valuation Margin'!$A$5:$C$13,3))</f>
        <v>17.053341452923359</v>
      </c>
      <c r="M42" s="45">
        <f>(1-VLOOKUP($A42+M$4-1,'Projection Scale G2 - M'!$A$25:$B$150,2,FALSE))^Assumptions!$F$6*'Base Rate'!M42*IF(Assumptions!$F$8="No Adjustment",1,IF(Assumptions!$F$8="Married",'Marital Status'!BX41,IF(Assumptions!$F$8="Single",'Marital Status'!DE41,"ERROR")))*IF(Assumptions!$F$10="No Adjustment",1,IF(Assumptions!$F$10="Preferred",'Pref-Std'!BX41,IF(Assumptions!$F$10="Standard",'Pref-Std'!DE41,"ERROR")))*IF(Assumptions!$F$12="No Adjustment",1,VLOOKUP($A42+M$4-1,'Valuation Margin'!$A$5:$C$13,3))</f>
        <v>20.130383089763001</v>
      </c>
      <c r="N42" s="45">
        <f>(1-VLOOKUP($A42+N$4-1,'Projection Scale G2 - M'!$A$25:$B$150,2,FALSE))^Assumptions!$F$6*'Base Rate'!N42*IF(Assumptions!$F$8="No Adjustment",1,IF(Assumptions!$F$8="Married",'Marital Status'!BY41,IF(Assumptions!$F$8="Single",'Marital Status'!DF41,"ERROR")))*IF(Assumptions!$F$10="No Adjustment",1,IF(Assumptions!$F$10="Preferred",'Pref-Std'!BY41,IF(Assumptions!$F$10="Standard",'Pref-Std'!DF41,"ERROR")))*IF(Assumptions!$F$12="No Adjustment",1,VLOOKUP($A42+N$4-1,'Valuation Margin'!$A$5:$C$13,3))</f>
        <v>23.618352162237819</v>
      </c>
      <c r="O42" s="45">
        <f>(1-VLOOKUP($A42+O$4-1,'Projection Scale G2 - M'!$A$25:$B$150,2,FALSE))^Assumptions!$F$6*'Base Rate'!O42*IF(Assumptions!$F$8="No Adjustment",1,IF(Assumptions!$F$8="Married",'Marital Status'!BZ41,IF(Assumptions!$F$8="Single",'Marital Status'!DG41,"ERROR")))*IF(Assumptions!$F$10="No Adjustment",1,IF(Assumptions!$F$10="Preferred",'Pref-Std'!BZ41,IF(Assumptions!$F$10="Standard",'Pref-Std'!DG41,"ERROR")))*IF(Assumptions!$F$12="No Adjustment",1,VLOOKUP($A42+O$4-1,'Valuation Margin'!$A$5:$C$13,3))</f>
        <v>27.597664419094414</v>
      </c>
      <c r="P42" s="46">
        <f>(1-VLOOKUP($A42+P$4-1,'Projection Scale G2 - M'!$A$25:$B$150,2,FALSE))^Assumptions!$F$6*'Base Rate'!P42*IF(Assumptions!$F$8="No Adjustment",1,IF(Assumptions!$F$8="Married",'Marital Status'!CA41,IF(Assumptions!$F$8="Single",'Marital Status'!DH41,"ERROR")))*IF(Assumptions!$F$10="No Adjustment",1,IF(Assumptions!$F$10="Preferred",'Pref-Std'!CA41,IF(Assumptions!$F$10="Standard",'Pref-Std'!DH41,"ERROR")))*IF(Assumptions!$F$12="No Adjustment",1,VLOOKUP($A42+P$4-1,'Valuation Margin'!$A$5:$C$13,3))</f>
        <v>32.509383904409525</v>
      </c>
      <c r="Q42" s="45">
        <f>(1-VLOOKUP($A42+Q$4-1,'Projection Scale G2 - M'!$A$25:$B$150,2,FALSE))^Assumptions!$F$6*'Base Rate'!Q42*IF(Assumptions!$F$8="No Adjustment",1,IF(Assumptions!$F$8="Married",'Marital Status'!CB41,IF(Assumptions!$F$8="Single",'Marital Status'!DI41,"ERROR")))*IF(Assumptions!$F$10="No Adjustment",1,IF(Assumptions!$F$10="Preferred",'Pref-Std'!CB41,IF(Assumptions!$F$10="Standard",'Pref-Std'!DI41,"ERROR")))*IF(Assumptions!$F$12="No Adjustment",1,VLOOKUP($A42+Q$4-1,'Valuation Margin'!$A$5:$C$13,3))</f>
        <v>38.190963568651533</v>
      </c>
      <c r="R42" s="45">
        <f>(1-VLOOKUP($A42+R$4-1,'Projection Scale G2 - M'!$A$25:$B$150,2,FALSE))^Assumptions!$F$6*'Base Rate'!R42*IF(Assumptions!$F$8="No Adjustment",1,IF(Assumptions!$F$8="Married",'Marital Status'!CC41,IF(Assumptions!$F$8="Single",'Marital Status'!DJ41,"ERROR")))*IF(Assumptions!$F$10="No Adjustment",1,IF(Assumptions!$F$10="Preferred",'Pref-Std'!CC41,IF(Assumptions!$F$10="Standard",'Pref-Std'!DJ41,"ERROR")))*IF(Assumptions!$F$12="No Adjustment",1,VLOOKUP($A42+R$4-1,'Valuation Margin'!$A$5:$C$13,3))</f>
        <v>43.158151771248654</v>
      </c>
      <c r="S42" s="45">
        <f>(1-VLOOKUP($A42+S$4-1,'Projection Scale G2 - M'!$A$25:$B$150,2,FALSE))^Assumptions!$F$6*'Base Rate'!S42*IF(Assumptions!$F$8="No Adjustment",1,IF(Assumptions!$F$8="Married",'Marital Status'!CD41,IF(Assumptions!$F$8="Single",'Marital Status'!DK41,"ERROR")))*IF(Assumptions!$F$10="No Adjustment",1,IF(Assumptions!$F$10="Preferred",'Pref-Std'!CD41,IF(Assumptions!$F$10="Standard",'Pref-Std'!DK41,"ERROR")))*IF(Assumptions!$F$12="No Adjustment",1,VLOOKUP($A42+S$4-1,'Valuation Margin'!$A$5:$C$13,3))</f>
        <v>49.174027080461016</v>
      </c>
      <c r="T42" s="45">
        <f>(1-VLOOKUP($A42+T$4-1,'Projection Scale G2 - M'!$A$25:$B$150,2,FALSE))^Assumptions!$F$6*'Base Rate'!T42*IF(Assumptions!$F$8="No Adjustment",1,IF(Assumptions!$F$8="Married",'Marital Status'!CE41,IF(Assumptions!$F$8="Single",'Marital Status'!DL41,"ERROR")))*IF(Assumptions!$F$10="No Adjustment",1,IF(Assumptions!$F$10="Preferred",'Pref-Std'!CE41,IF(Assumptions!$F$10="Standard",'Pref-Std'!DL41,"ERROR")))*IF(Assumptions!$F$12="No Adjustment",1,VLOOKUP($A42+T$4-1,'Valuation Margin'!$A$5:$C$13,3))</f>
        <v>55.880167560342542</v>
      </c>
      <c r="U42" s="46">
        <f>(1-VLOOKUP($A42+U$4-1,'Projection Scale G2 - M'!$A$25:$B$150,2,FALSE))^Assumptions!$F$6*'Base Rate'!U42*IF(Assumptions!$F$8="No Adjustment",1,IF(Assumptions!$F$8="Married",'Marital Status'!CF41,IF(Assumptions!$F$8="Single",'Marital Status'!DM41,"ERROR")))*IF(Assumptions!$F$10="No Adjustment",1,IF(Assumptions!$F$10="Preferred",'Pref-Std'!CF41,IF(Assumptions!$F$10="Standard",'Pref-Std'!DM41,"ERROR")))*IF(Assumptions!$F$12="No Adjustment",1,VLOOKUP($A42+U$4-1,'Valuation Margin'!$A$5:$C$13,3))</f>
        <v>63.323666174937699</v>
      </c>
      <c r="V42" s="45">
        <f>(1-VLOOKUP($A42+V$4-1,'Projection Scale G2 - M'!$A$25:$B$150,2,FALSE))^Assumptions!$F$6*'Base Rate'!V42*IF(Assumptions!$F$8="No Adjustment",1,IF(Assumptions!$F$8="Married",'Marital Status'!CG41,IF(Assumptions!$F$8="Single",'Marital Status'!DN41,"ERROR")))*IF(Assumptions!$F$10="No Adjustment",1,IF(Assumptions!$F$10="Preferred",'Pref-Std'!CG41,IF(Assumptions!$F$10="Standard",'Pref-Std'!DN41,"ERROR")))*IF(Assumptions!$F$12="No Adjustment",1,VLOOKUP($A42+V$4-1,'Valuation Margin'!$A$5:$C$13,3))</f>
        <v>71.588606321500905</v>
      </c>
      <c r="W42" s="45">
        <f>(1-VLOOKUP($A42+W$4-1,'Projection Scale G2 - M'!$A$25:$B$150,2,FALSE))^Assumptions!$F$6*'Base Rate'!W42*IF(Assumptions!$F$8="No Adjustment",1,IF(Assumptions!$F$8="Married",'Marital Status'!CH41,IF(Assumptions!$F$8="Single",'Marital Status'!DO41,"ERROR")))*IF(Assumptions!$F$10="No Adjustment",1,IF(Assumptions!$F$10="Preferred",'Pref-Std'!CH41,IF(Assumptions!$F$10="Standard",'Pref-Std'!DO41,"ERROR")))*IF(Assumptions!$F$12="No Adjustment",1,VLOOKUP($A42+W$4-1,'Valuation Margin'!$A$5:$C$13,3))</f>
        <v>79.89959863289755</v>
      </c>
      <c r="X42" s="45">
        <f>(1-VLOOKUP($A42+X$4-1,'Projection Scale G2 - M'!$A$25:$B$150,2,FALSE))^Assumptions!$F$6*'Base Rate'!X42*IF(Assumptions!$F$8="No Adjustment",1,IF(Assumptions!$F$8="Married",'Marital Status'!CI41,IF(Assumptions!$F$8="Single",'Marital Status'!DP41,"ERROR")))*IF(Assumptions!$F$10="No Adjustment",1,IF(Assumptions!$F$10="Preferred",'Pref-Std'!CI41,IF(Assumptions!$F$10="Standard",'Pref-Std'!DP41,"ERROR")))*IF(Assumptions!$F$12="No Adjustment",1,VLOOKUP($A42+X$4-1,'Valuation Margin'!$A$5:$C$13,3))</f>
        <v>89.977373204412473</v>
      </c>
      <c r="Y42" s="45">
        <f>(1-VLOOKUP($A42+Y$4-1,'Projection Scale G2 - M'!$A$25:$B$150,2,FALSE))^Assumptions!$F$6*'Base Rate'!Y42*IF(Assumptions!$F$8="No Adjustment",1,IF(Assumptions!$F$8="Married",'Marital Status'!CJ41,IF(Assumptions!$F$8="Single",'Marital Status'!DQ41,"ERROR")))*IF(Assumptions!$F$10="No Adjustment",1,IF(Assumptions!$F$10="Preferred",'Pref-Std'!CJ41,IF(Assumptions!$F$10="Standard",'Pref-Std'!DQ41,"ERROR")))*IF(Assumptions!$F$12="No Adjustment",1,VLOOKUP($A42+Y$4-1,'Valuation Margin'!$A$5:$C$13,3))</f>
        <v>101.04369957802682</v>
      </c>
      <c r="Z42" s="46">
        <f>(1-VLOOKUP($A42+Z$4-1,'Projection Scale G2 - M'!$A$25:$B$150,2,FALSE))^Assumptions!$F$6*'Base Rate'!Z42*IF(Assumptions!$F$8="No Adjustment",1,IF(Assumptions!$F$8="Married",'Marital Status'!CK41,IF(Assumptions!$F$8="Single",'Marital Status'!DR41,"ERROR")))*IF(Assumptions!$F$10="No Adjustment",1,IF(Assumptions!$F$10="Preferred",'Pref-Std'!CK41,IF(Assumptions!$F$10="Standard",'Pref-Std'!DR41,"ERROR")))*IF(Assumptions!$F$12="No Adjustment",1,VLOOKUP($A42+Z$4-1,'Valuation Margin'!$A$5:$C$13,3))</f>
        <v>111.95698562363773</v>
      </c>
      <c r="AA42" s="45">
        <f>(1-VLOOKUP($A42+AA$4-1,'Projection Scale G2 - M'!$A$25:$B$150,2,FALSE))^Assumptions!$F$6*'Base Rate'!AA42*IF(Assumptions!$F$8="No Adjustment",1,IF(Assumptions!$F$8="Married",'Marital Status'!CL41,IF(Assumptions!$F$8="Single",'Marital Status'!DS41,"ERROR")))*IF(Assumptions!$F$10="No Adjustment",1,IF(Assumptions!$F$10="Preferred",'Pref-Std'!CL41,IF(Assumptions!$F$10="Standard",'Pref-Std'!DS41,"ERROR")))*IF(Assumptions!$F$12="No Adjustment",1,VLOOKUP($A42+AA$4-1,'Valuation Margin'!$A$5:$C$13,3))</f>
        <v>125.24064345118697</v>
      </c>
      <c r="AB42" s="45">
        <f>(1-VLOOKUP($A42+AB$4-1,'Projection Scale G2 - M'!$A$25:$B$150,2,FALSE))^Assumptions!$F$6*'Base Rate'!AB42*IF(Assumptions!$F$8="No Adjustment",1,IF(Assumptions!$F$8="Married",'Marital Status'!CM41,IF(Assumptions!$F$8="Single",'Marital Status'!DT41,"ERROR")))*IF(Assumptions!$F$10="No Adjustment",1,IF(Assumptions!$F$10="Preferred",'Pref-Std'!CM41,IF(Assumptions!$F$10="Standard",'Pref-Std'!DT41,"ERROR")))*IF(Assumptions!$F$12="No Adjustment",1,VLOOKUP($A42+AB$4-1,'Valuation Margin'!$A$5:$C$13,3))</f>
        <v>139.93745171701386</v>
      </c>
      <c r="AC42" s="45">
        <f>(1-VLOOKUP($A42+AC$4-1,'Projection Scale G2 - M'!$A$25:$B$150,2,FALSE))^Assumptions!$F$6*'Base Rate'!AC42*IF(Assumptions!$F$8="No Adjustment",1,IF(Assumptions!$F$8="Married",'Marital Status'!CN41,IF(Assumptions!$F$8="Single",'Marital Status'!DU41,"ERROR")))*IF(Assumptions!$F$10="No Adjustment",1,IF(Assumptions!$F$10="Preferred",'Pref-Std'!CN41,IF(Assumptions!$F$10="Standard",'Pref-Std'!DU41,"ERROR")))*IF(Assumptions!$F$12="No Adjustment",1,VLOOKUP($A42+AC$4-1,'Valuation Margin'!$A$5:$C$13,3))</f>
        <v>154.16967824282818</v>
      </c>
      <c r="AD42" s="45">
        <f>(1-VLOOKUP($A42+AD$4-1,'Projection Scale G2 - M'!$A$25:$B$150,2,FALSE))^Assumptions!$F$6*'Base Rate'!AD42*IF(Assumptions!$F$8="No Adjustment",1,IF(Assumptions!$F$8="Married",'Marital Status'!CO41,IF(Assumptions!$F$8="Single",'Marital Status'!DV41,"ERROR")))*IF(Assumptions!$F$10="No Adjustment",1,IF(Assumptions!$F$10="Preferred",'Pref-Std'!CO41,IF(Assumptions!$F$10="Standard",'Pref-Std'!DV41,"ERROR")))*IF(Assumptions!$F$12="No Adjustment",1,VLOOKUP($A42+AD$4-1,'Valuation Margin'!$A$5:$C$13,3))</f>
        <v>170.91029316130761</v>
      </c>
      <c r="AE42" s="46">
        <f>(1-VLOOKUP($A42+AE$4-1,'Projection Scale G2 - M'!$A$25:$B$150,2,FALSE))^Assumptions!$F$6*'Base Rate'!AE42*IF(Assumptions!$F$8="No Adjustment",1,IF(Assumptions!$F$8="Married",'Marital Status'!CP41,IF(Assumptions!$F$8="Single",'Marital Status'!DW41,"ERROR")))*IF(Assumptions!$F$10="No Adjustment",1,IF(Assumptions!$F$10="Preferred",'Pref-Std'!CP41,IF(Assumptions!$F$10="Standard",'Pref-Std'!DW41,"ERROR")))*IF(Assumptions!$F$12="No Adjustment",1,VLOOKUP($A42+AE$4-1,'Valuation Margin'!$A$5:$C$13,3))</f>
        <v>186.2651784130768</v>
      </c>
      <c r="AF42" s="46">
        <f>(1-VLOOKUP($AG42,'Projection Scale G2 - M'!$A$25:$B$150,2,FALSE))^Assumptions!$F$6*'Base Rate'!AF42*IF(Assumptions!$F$8="No Adjustment",1,IF(Assumptions!$F$8="Married",'Marital Status'!CQ41,IF(Assumptions!$F$8="Single",'Marital Status'!DX41,"ERROR")))*IF(Assumptions!$F$10="No Adjustment",1,IF(Assumptions!$F$10="Preferred",'Pref-Std'!CQ41,IF(Assumptions!$F$10="Standard",'Pref-Std'!DX41,"ERROR")))*IF(Assumptions!$F$12="No Adjustment",1,VLOOKUP($AG42,'Valuation Margin'!$A$5:$C$13,3))</f>
        <v>203.86671077964488</v>
      </c>
      <c r="AG42" s="6">
        <f t="shared" si="3"/>
        <v>97</v>
      </c>
      <c r="AI42" s="58">
        <v>0.17969499999999999</v>
      </c>
      <c r="AJ42" s="59">
        <f t="shared" si="4"/>
        <v>1.1345152106605354</v>
      </c>
      <c r="AL42" s="6">
        <f t="shared" si="5"/>
        <v>67</v>
      </c>
      <c r="AM42" s="44">
        <f>(1-VLOOKUP($AL42+AM$4-1,'Projection Scale G2 - F'!$A$25:$B$150,2,FALSE))^Assumptions!$F$6*'Base Rate'!AL42*IF(Assumptions!$F$8="No Adjustment",1,IF(Assumptions!$F$8="Married",'Marital Status'!BM41,IF(Assumptions!$F$8="Single",'Marital Status'!CT41,"ERROR")))*IF(Assumptions!$F$10="No Adjustment",1,IF(Assumptions!$F$10="Preferred",'Pref-Std'!BM41,IF(Assumptions!$F$10="Standard",'Pref-Std'!CT41,"ERROR")))*IF(Assumptions!$F$12="No Adjustment",1,VLOOKUP($AL42+AM$4-1,'Valuation Margin'!$A$5:$D$13,4))</f>
        <v>1.0356798642991039</v>
      </c>
      <c r="AN42" s="45">
        <f>(1-VLOOKUP($AL42+AN$4-1,'Projection Scale G2 - F'!$A$25:$B$150,2,FALSE))^Assumptions!$F$6*'Base Rate'!AM42*IF(Assumptions!$F$8="No Adjustment",1,IF(Assumptions!$F$8="Married",'Marital Status'!BN41,IF(Assumptions!$F$8="Single",'Marital Status'!CU41,"ERROR")))*IF(Assumptions!$F$10="No Adjustment",1,IF(Assumptions!$F$10="Preferred",'Pref-Std'!BN41,IF(Assumptions!$F$10="Standard",'Pref-Std'!CU41,"ERROR")))*IF(Assumptions!$F$12="No Adjustment",1,VLOOKUP($AL42+AN$4-1,'Valuation Margin'!$A$5:$D$13,4))</f>
        <v>1.6015716018903359</v>
      </c>
      <c r="AO42" s="45">
        <f>(1-VLOOKUP($AL42+AO$4-1,'Projection Scale G2 - F'!$A$25:$B$150,2,FALSE))^Assumptions!$F$6*'Base Rate'!AN42*IF(Assumptions!$F$8="No Adjustment",1,IF(Assumptions!$F$8="Married",'Marital Status'!BO41,IF(Assumptions!$F$8="Single",'Marital Status'!CV41,"ERROR")))*IF(Assumptions!$F$10="No Adjustment",1,IF(Assumptions!$F$10="Preferred",'Pref-Std'!BO41,IF(Assumptions!$F$10="Standard",'Pref-Std'!CV41,"ERROR")))*IF(Assumptions!$F$12="No Adjustment",1,VLOOKUP($AL42+AO$4-1,'Valuation Margin'!$A$5:$D$13,4))</f>
        <v>2.1502389647567481</v>
      </c>
      <c r="AP42" s="45">
        <f>(1-VLOOKUP($AL42+AP$4-1,'Projection Scale G2 - F'!$A$25:$B$150,2,FALSE))^Assumptions!$F$6*'Base Rate'!AO42*IF(Assumptions!$F$8="No Adjustment",1,IF(Assumptions!$F$8="Married",'Marital Status'!BP41,IF(Assumptions!$F$8="Single",'Marital Status'!CW41,"ERROR")))*IF(Assumptions!$F$10="No Adjustment",1,IF(Assumptions!$F$10="Preferred",'Pref-Std'!BP41,IF(Assumptions!$F$10="Standard",'Pref-Std'!CW41,"ERROR")))*IF(Assumptions!$F$12="No Adjustment",1,VLOOKUP($AL42+AP$4-1,'Valuation Margin'!$A$5:$D$13,4))</f>
        <v>2.7348073136768321</v>
      </c>
      <c r="AQ42" s="46">
        <f>(1-VLOOKUP($AL42+AQ$4-1,'Projection Scale G2 - F'!$A$25:$B$150,2,FALSE))^Assumptions!$F$6*'Base Rate'!AP42*IF(Assumptions!$F$8="No Adjustment",1,IF(Assumptions!$F$8="Married",'Marital Status'!BQ41,IF(Assumptions!$F$8="Single",'Marital Status'!CX41,"ERROR")))*IF(Assumptions!$F$10="No Adjustment",1,IF(Assumptions!$F$10="Preferred",'Pref-Std'!BQ41,IF(Assumptions!$F$10="Standard",'Pref-Std'!CX41,"ERROR")))*IF(Assumptions!$F$12="No Adjustment",1,VLOOKUP($AL42+AQ$4-1,'Valuation Margin'!$A$5:$D$13,4))</f>
        <v>3.3796820989298375</v>
      </c>
      <c r="AR42" s="45">
        <f>(1-VLOOKUP($AL42+AR$4-1,'Projection Scale G2 - F'!$A$25:$B$150,2,FALSE))^Assumptions!$F$6*'Base Rate'!AQ42*IF(Assumptions!$F$8="No Adjustment",1,IF(Assumptions!$F$8="Married",'Marital Status'!BR41,IF(Assumptions!$F$8="Single",'Marital Status'!CY41,"ERROR")))*IF(Assumptions!$F$10="No Adjustment",1,IF(Assumptions!$F$10="Preferred",'Pref-Std'!BR41,IF(Assumptions!$F$10="Standard",'Pref-Std'!CY41,"ERROR")))*IF(Assumptions!$F$12="No Adjustment",1,VLOOKUP($AL42+AR$4-1,'Valuation Margin'!$A$5:$D$13,4))</f>
        <v>4.1026634054516151</v>
      </c>
      <c r="AS42" s="45">
        <f>(1-VLOOKUP($AL42+AS$4-1,'Projection Scale G2 - F'!$A$25:$B$150,2,FALSE))^Assumptions!$F$6*'Base Rate'!AR42*IF(Assumptions!$F$8="No Adjustment",1,IF(Assumptions!$F$8="Married",'Marital Status'!BS41,IF(Assumptions!$F$8="Single",'Marital Status'!CZ41,"ERROR")))*IF(Assumptions!$F$10="No Adjustment",1,IF(Assumptions!$F$10="Preferred",'Pref-Std'!BS41,IF(Assumptions!$F$10="Standard",'Pref-Std'!CZ41,"ERROR")))*IF(Assumptions!$F$12="No Adjustment",1,VLOOKUP($AL42+AS$4-1,'Valuation Margin'!$A$5:$D$13,4))</f>
        <v>5.0831100961320113</v>
      </c>
      <c r="AT42" s="45">
        <f>(1-VLOOKUP($AL42+AT$4-1,'Projection Scale G2 - F'!$A$25:$B$150,2,FALSE))^Assumptions!$F$6*'Base Rate'!AS42*IF(Assumptions!$F$8="No Adjustment",1,IF(Assumptions!$F$8="Married",'Marital Status'!BT41,IF(Assumptions!$F$8="Single",'Marital Status'!DA41,"ERROR")))*IF(Assumptions!$F$10="No Adjustment",1,IF(Assumptions!$F$10="Preferred",'Pref-Std'!BT41,IF(Assumptions!$F$10="Standard",'Pref-Std'!DA41,"ERROR")))*IF(Assumptions!$F$12="No Adjustment",1,VLOOKUP($AL42+AT$4-1,'Valuation Margin'!$A$5:$D$13,4))</f>
        <v>6.2477100835133443</v>
      </c>
      <c r="AU42" s="45">
        <f>(1-VLOOKUP($AL42+AU$4-1,'Projection Scale G2 - F'!$A$25:$B$150,2,FALSE))^Assumptions!$F$6*'Base Rate'!AT42*IF(Assumptions!$F$8="No Adjustment",1,IF(Assumptions!$F$8="Married",'Marital Status'!BU41,IF(Assumptions!$F$8="Single",'Marital Status'!DB41,"ERROR")))*IF(Assumptions!$F$10="No Adjustment",1,IF(Assumptions!$F$10="Preferred",'Pref-Std'!BU41,IF(Assumptions!$F$10="Standard",'Pref-Std'!DB41,"ERROR")))*IF(Assumptions!$F$12="No Adjustment",1,VLOOKUP($AL42+AU$4-1,'Valuation Margin'!$A$5:$D$13,4))</f>
        <v>7.6268419798043317</v>
      </c>
      <c r="AV42" s="46">
        <f>(1-VLOOKUP($AL42+AV$4-1,'Projection Scale G2 - F'!$A$25:$B$150,2,FALSE))^Assumptions!$F$6*'Base Rate'!AU42*IF(Assumptions!$F$8="No Adjustment",1,IF(Assumptions!$F$8="Married",'Marital Status'!BV41,IF(Assumptions!$F$8="Single",'Marital Status'!DC41,"ERROR")))*IF(Assumptions!$F$10="No Adjustment",1,IF(Assumptions!$F$10="Preferred",'Pref-Std'!BV41,IF(Assumptions!$F$10="Standard",'Pref-Std'!DC41,"ERROR")))*IF(Assumptions!$F$12="No Adjustment",1,VLOOKUP($AL42+AV$4-1,'Valuation Margin'!$A$5:$D$13,4))</f>
        <v>9.2585318052661663</v>
      </c>
      <c r="AW42" s="45">
        <f>(1-VLOOKUP($AL42+AW$4-1,'Projection Scale G2 - F'!$A$25:$B$150,2,FALSE))^Assumptions!$F$6*'Base Rate'!AV42*IF(Assumptions!$F$8="No Adjustment",1,IF(Assumptions!$F$8="Married",'Marital Status'!BW41,IF(Assumptions!$F$8="Single",'Marital Status'!DD41,"ERROR")))*IF(Assumptions!$F$10="No Adjustment",1,IF(Assumptions!$F$10="Preferred",'Pref-Std'!BW41,IF(Assumptions!$F$10="Standard",'Pref-Std'!DD41,"ERROR")))*IF(Assumptions!$F$12="No Adjustment",1,VLOOKUP($AL42+AW$4-1,'Valuation Margin'!$A$5:$D$13,4))</f>
        <v>11.184713752180212</v>
      </c>
      <c r="AX42" s="45">
        <f>(1-VLOOKUP($AL42+AX$4-1,'Projection Scale G2 - F'!$A$25:$B$150,2,FALSE))^Assumptions!$F$6*'Base Rate'!AW42*IF(Assumptions!$F$8="No Adjustment",1,IF(Assumptions!$F$8="Married",'Marital Status'!BX41,IF(Assumptions!$F$8="Single",'Marital Status'!DE41,"ERROR")))*IF(Assumptions!$F$10="No Adjustment",1,IF(Assumptions!$F$10="Preferred",'Pref-Std'!BX41,IF(Assumptions!$F$10="Standard",'Pref-Std'!DE41,"ERROR")))*IF(Assumptions!$F$12="No Adjustment",1,VLOOKUP($AL42+AX$4-1,'Valuation Margin'!$A$5:$D$13,4))</f>
        <v>13.17584137849728</v>
      </c>
      <c r="AY42" s="45">
        <f>(1-VLOOKUP($AL42+AY$4-1,'Projection Scale G2 - F'!$A$25:$B$150,2,FALSE))^Assumptions!$F$6*'Base Rate'!AX42*IF(Assumptions!$F$8="No Adjustment",1,IF(Assumptions!$F$8="Married",'Marital Status'!BY41,IF(Assumptions!$F$8="Single",'Marital Status'!DF41,"ERROR")))*IF(Assumptions!$F$10="No Adjustment",1,IF(Assumptions!$F$10="Preferred",'Pref-Std'!BY41,IF(Assumptions!$F$10="Standard",'Pref-Std'!DF41,"ERROR")))*IF(Assumptions!$F$12="No Adjustment",1,VLOOKUP($AL42+AY$4-1,'Valuation Margin'!$A$5:$D$13,4))</f>
        <v>15.478187334896907</v>
      </c>
      <c r="AZ42" s="45">
        <f>(1-VLOOKUP($AL42+AZ$4-1,'Projection Scale G2 - F'!$A$25:$B$150,2,FALSE))^Assumptions!$F$6*'Base Rate'!AY42*IF(Assumptions!$F$8="No Adjustment",1,IF(Assumptions!$F$8="Married",'Marital Status'!BZ41,IF(Assumptions!$F$8="Single",'Marital Status'!DG41,"ERROR")))*IF(Assumptions!$F$10="No Adjustment",1,IF(Assumptions!$F$10="Preferred",'Pref-Std'!BZ41,IF(Assumptions!$F$10="Standard",'Pref-Std'!DG41,"ERROR")))*IF(Assumptions!$F$12="No Adjustment",1,VLOOKUP($AL42+AZ$4-1,'Valuation Margin'!$A$5:$D$13,4))</f>
        <v>18.123200128984699</v>
      </c>
      <c r="BA42" s="46">
        <f>(1-VLOOKUP($AL42+BA$4-1,'Projection Scale G2 - F'!$A$25:$B$150,2,FALSE))^Assumptions!$F$6*'Base Rate'!AZ42*IF(Assumptions!$F$8="No Adjustment",1,IF(Assumptions!$F$8="Married",'Marital Status'!CA41,IF(Assumptions!$F$8="Single",'Marital Status'!DH41,"ERROR")))*IF(Assumptions!$F$10="No Adjustment",1,IF(Assumptions!$F$10="Preferred",'Pref-Std'!CA41,IF(Assumptions!$F$10="Standard",'Pref-Std'!DH41,"ERROR")))*IF(Assumptions!$F$12="No Adjustment",1,VLOOKUP($AL42+BA$4-1,'Valuation Margin'!$A$5:$D$13,4))</f>
        <v>21.378561857063094</v>
      </c>
      <c r="BB42" s="45">
        <f>(1-VLOOKUP($AL42+BB$4-1,'Projection Scale G2 - F'!$A$25:$B$150,2,FALSE))^Assumptions!$F$6*'Base Rate'!BA42*IF(Assumptions!$F$8="No Adjustment",1,IF(Assumptions!$F$8="Married",'Marital Status'!CB41,IF(Assumptions!$F$8="Single",'Marital Status'!DI41,"ERROR")))*IF(Assumptions!$F$10="No Adjustment",1,IF(Assumptions!$F$10="Preferred",'Pref-Std'!CB41,IF(Assumptions!$F$10="Standard",'Pref-Std'!DI41,"ERROR")))*IF(Assumptions!$F$12="No Adjustment",1,VLOOKUP($AL42+BB$4-1,'Valuation Margin'!$A$5:$D$13,4))</f>
        <v>24.800087489495358</v>
      </c>
      <c r="BC42" s="45">
        <f>(1-VLOOKUP($AL42+BC$4-1,'Projection Scale G2 - F'!$A$25:$B$150,2,FALSE))^Assumptions!$F$6*'Base Rate'!BB42*IF(Assumptions!$F$8="No Adjustment",1,IF(Assumptions!$F$8="Married",'Marital Status'!CC41,IF(Assumptions!$F$8="Single",'Marital Status'!DJ41,"ERROR")))*IF(Assumptions!$F$10="No Adjustment",1,IF(Assumptions!$F$10="Preferred",'Pref-Std'!CC41,IF(Assumptions!$F$10="Standard",'Pref-Std'!DJ41,"ERROR")))*IF(Assumptions!$F$12="No Adjustment",1,VLOOKUP($AL42+BC$4-1,'Valuation Margin'!$A$5:$D$13,4))</f>
        <v>28.190901113234549</v>
      </c>
      <c r="BD42" s="45">
        <f>(1-VLOOKUP($AL42+BD$4-1,'Projection Scale G2 - F'!$A$25:$B$150,2,FALSE))^Assumptions!$F$6*'Base Rate'!BC42*IF(Assumptions!$F$8="No Adjustment",1,IF(Assumptions!$F$8="Married",'Marital Status'!CD41,IF(Assumptions!$F$8="Single",'Marital Status'!DK41,"ERROR")))*IF(Assumptions!$F$10="No Adjustment",1,IF(Assumptions!$F$10="Preferred",'Pref-Std'!CD41,IF(Assumptions!$F$10="Standard",'Pref-Std'!DK41,"ERROR")))*IF(Assumptions!$F$12="No Adjustment",1,VLOOKUP($AL42+BD$4-1,'Valuation Margin'!$A$5:$D$13,4))</f>
        <v>31.981573402998613</v>
      </c>
      <c r="BE42" s="45">
        <f>(1-VLOOKUP($AL42+BE$4-1,'Projection Scale G2 - F'!$A$25:$B$150,2,FALSE))^Assumptions!$F$6*'Base Rate'!BD42*IF(Assumptions!$F$8="No Adjustment",1,IF(Assumptions!$F$8="Married",'Marital Status'!CE41,IF(Assumptions!$F$8="Single",'Marital Status'!DL41,"ERROR")))*IF(Assumptions!$F$10="No Adjustment",1,IF(Assumptions!$F$10="Preferred",'Pref-Std'!CE41,IF(Assumptions!$F$10="Standard",'Pref-Std'!DL41,"ERROR")))*IF(Assumptions!$F$12="No Adjustment",1,VLOOKUP($AL42+BE$4-1,'Valuation Margin'!$A$5:$D$13,4))</f>
        <v>35.92575688358076</v>
      </c>
      <c r="BF42" s="46">
        <f>(1-VLOOKUP($AL42+BF$4-1,'Projection Scale G2 - F'!$A$25:$B$150,2,FALSE))^Assumptions!$F$6*'Base Rate'!BE42*IF(Assumptions!$F$8="No Adjustment",1,IF(Assumptions!$F$8="Married",'Marital Status'!CF41,IF(Assumptions!$F$8="Single",'Marital Status'!DM41,"ERROR")))*IF(Assumptions!$F$10="No Adjustment",1,IF(Assumptions!$F$10="Preferred",'Pref-Std'!CF41,IF(Assumptions!$F$10="Standard",'Pref-Std'!DM41,"ERROR")))*IF(Assumptions!$F$12="No Adjustment",1,VLOOKUP($AL42+BF$4-1,'Valuation Margin'!$A$5:$D$13,4))</f>
        <v>40.904830423802046</v>
      </c>
      <c r="BG42" s="45">
        <f>(1-VLOOKUP($AL42+BG$4-1,'Projection Scale G2 - F'!$A$25:$B$150,2,FALSE))^Assumptions!$F$6*'Base Rate'!BF42*IF(Assumptions!$F$8="No Adjustment",1,IF(Assumptions!$F$8="Married",'Marital Status'!CG41,IF(Assumptions!$F$8="Single",'Marital Status'!DN41,"ERROR")))*IF(Assumptions!$F$10="No Adjustment",1,IF(Assumptions!$F$10="Preferred",'Pref-Std'!CG41,IF(Assumptions!$F$10="Standard",'Pref-Std'!DN41,"ERROR")))*IF(Assumptions!$F$12="No Adjustment",1,VLOOKUP($AL42+BG$4-1,'Valuation Margin'!$A$5:$D$13,4))</f>
        <v>46.714742795441701</v>
      </c>
      <c r="BH42" s="45">
        <f>(1-VLOOKUP($AL42+BH$4-1,'Projection Scale G2 - F'!$A$25:$B$150,2,FALSE))^Assumptions!$F$6*'Base Rate'!BG42*IF(Assumptions!$F$8="No Adjustment",1,IF(Assumptions!$F$8="Married",'Marital Status'!CH41,IF(Assumptions!$F$8="Single",'Marital Status'!DO41,"ERROR")))*IF(Assumptions!$F$10="No Adjustment",1,IF(Assumptions!$F$10="Preferred",'Pref-Std'!CH41,IF(Assumptions!$F$10="Standard",'Pref-Std'!DO41,"ERROR")))*IF(Assumptions!$F$12="No Adjustment",1,VLOOKUP($AL42+BH$4-1,'Valuation Margin'!$A$5:$D$13,4))</f>
        <v>53.591732161385643</v>
      </c>
      <c r="BI42" s="45">
        <f>(1-VLOOKUP($AL42+BI$4-1,'Projection Scale G2 - F'!$A$25:$B$150,2,FALSE))^Assumptions!$F$6*'Base Rate'!BH42*IF(Assumptions!$F$8="No Adjustment",1,IF(Assumptions!$F$8="Married",'Marital Status'!CI41,IF(Assumptions!$F$8="Single",'Marital Status'!DP41,"ERROR")))*IF(Assumptions!$F$10="No Adjustment",1,IF(Assumptions!$F$10="Preferred",'Pref-Std'!CI41,IF(Assumptions!$F$10="Standard",'Pref-Std'!DP41,"ERROR")))*IF(Assumptions!$F$12="No Adjustment",1,VLOOKUP($AL42+BI$4-1,'Valuation Margin'!$A$5:$D$13,4))</f>
        <v>60.806164005278063</v>
      </c>
      <c r="BJ42" s="45">
        <f>(1-VLOOKUP($AL42+BJ$4-1,'Projection Scale G2 - F'!$A$25:$B$150,2,FALSE))^Assumptions!$F$6*'Base Rate'!BI42*IF(Assumptions!$F$8="No Adjustment",1,IF(Assumptions!$F$8="Married",'Marital Status'!CJ41,IF(Assumptions!$F$8="Single",'Marital Status'!DQ41,"ERROR")))*IF(Assumptions!$F$10="No Adjustment",1,IF(Assumptions!$F$10="Preferred",'Pref-Std'!CJ41,IF(Assumptions!$F$10="Standard",'Pref-Std'!DQ41,"ERROR")))*IF(Assumptions!$F$12="No Adjustment",1,VLOOKUP($AL42+BJ$4-1,'Valuation Margin'!$A$5:$D$13,4))</f>
        <v>69.679217287343192</v>
      </c>
      <c r="BK42" s="46">
        <f>(1-VLOOKUP($AL42+BK$4-1,'Projection Scale G2 - F'!$A$25:$B$150,2,FALSE))^Assumptions!$F$6*'Base Rate'!BJ42*IF(Assumptions!$F$8="No Adjustment",1,IF(Assumptions!$F$8="Married",'Marital Status'!CK41,IF(Assumptions!$F$8="Single",'Marital Status'!DR41,"ERROR")))*IF(Assumptions!$F$10="No Adjustment",1,IF(Assumptions!$F$10="Preferred",'Pref-Std'!CK41,IF(Assumptions!$F$10="Standard",'Pref-Std'!DR41,"ERROR")))*IF(Assumptions!$F$12="No Adjustment",1,VLOOKUP($AL42+BK$4-1,'Valuation Margin'!$A$5:$D$13,4))</f>
        <v>78.93664714696483</v>
      </c>
      <c r="BL42" s="45">
        <f>(1-VLOOKUP($AL42+BL$4-1,'Projection Scale G2 - F'!$A$25:$B$150,2,FALSE))^Assumptions!$F$6*'Base Rate'!BK42*IF(Assumptions!$F$8="No Adjustment",1,IF(Assumptions!$F$8="Married",'Marital Status'!CL41,IF(Assumptions!$F$8="Single",'Marital Status'!DS41,"ERROR")))*IF(Assumptions!$F$10="No Adjustment",1,IF(Assumptions!$F$10="Preferred",'Pref-Std'!CL41,IF(Assumptions!$F$10="Standard",'Pref-Std'!DS41,"ERROR")))*IF(Assumptions!$F$12="No Adjustment",1,VLOOKUP($AL42+BL$4-1,'Valuation Margin'!$A$5:$D$13,4))</f>
        <v>90.52070826831546</v>
      </c>
      <c r="BM42" s="45">
        <f>(1-VLOOKUP($AL42+BM$4-1,'Projection Scale G2 - F'!$A$25:$B$150,2,FALSE))^Assumptions!$F$6*'Base Rate'!BL42*IF(Assumptions!$F$8="No Adjustment",1,IF(Assumptions!$F$8="Married",'Marital Status'!CM41,IF(Assumptions!$F$8="Single",'Marital Status'!DT41,"ERROR")))*IF(Assumptions!$F$10="No Adjustment",1,IF(Assumptions!$F$10="Preferred",'Pref-Std'!CM41,IF(Assumptions!$F$10="Standard",'Pref-Std'!DT41,"ERROR")))*IF(Assumptions!$F$12="No Adjustment",1,VLOOKUP($AL42+BM$4-1,'Valuation Margin'!$A$5:$D$13,4))</f>
        <v>102.80249800513432</v>
      </c>
      <c r="BN42" s="45">
        <f>(1-VLOOKUP($AL42+BN$4-1,'Projection Scale G2 - F'!$A$25:$B$150,2,FALSE))^Assumptions!$F$6*'Base Rate'!BM42*IF(Assumptions!$F$8="No Adjustment",1,IF(Assumptions!$F$8="Married",'Marital Status'!CN41,IF(Assumptions!$F$8="Single",'Marital Status'!DU41,"ERROR")))*IF(Assumptions!$F$10="No Adjustment",1,IF(Assumptions!$F$10="Preferred",'Pref-Std'!CN41,IF(Assumptions!$F$10="Standard",'Pref-Std'!DU41,"ERROR")))*IF(Assumptions!$F$12="No Adjustment",1,VLOOKUP($AL42+BN$4-1,'Valuation Margin'!$A$5:$D$13,4))</f>
        <v>117.64615110735781</v>
      </c>
      <c r="BO42" s="45">
        <f>(1-VLOOKUP($AL42+BO$4-1,'Projection Scale G2 - F'!$A$25:$B$150,2,FALSE))^Assumptions!$F$6*'Base Rate'!BN42*IF(Assumptions!$F$8="No Adjustment",1,IF(Assumptions!$F$8="Married",'Marital Status'!CO41,IF(Assumptions!$F$8="Single",'Marital Status'!DV41,"ERROR")))*IF(Assumptions!$F$10="No Adjustment",1,IF(Assumptions!$F$10="Preferred",'Pref-Std'!CO41,IF(Assumptions!$F$10="Standard",'Pref-Std'!DV41,"ERROR")))*IF(Assumptions!$F$12="No Adjustment",1,VLOOKUP($AL42+BO$4-1,'Valuation Margin'!$A$5:$D$13,4))</f>
        <v>132.13985378751909</v>
      </c>
      <c r="BP42" s="46">
        <f>(1-VLOOKUP($AL42+BP$4-1,'Projection Scale G2 - F'!$A$25:$B$150,2,FALSE))^Assumptions!$F$6*'Base Rate'!BO42*IF(Assumptions!$F$8="No Adjustment",1,IF(Assumptions!$F$8="Married",'Marital Status'!CP41,IF(Assumptions!$F$8="Single",'Marital Status'!DW41,"ERROR")))*IF(Assumptions!$F$10="No Adjustment",1,IF(Assumptions!$F$10="Preferred",'Pref-Std'!CP41,IF(Assumptions!$F$10="Standard",'Pref-Std'!DW41,"ERROR")))*IF(Assumptions!$F$12="No Adjustment",1,VLOOKUP($AL42+BP$4-1,'Valuation Margin'!$A$5:$D$13,4))</f>
        <v>146.96941767060744</v>
      </c>
      <c r="BQ42" s="46">
        <f>(1-VLOOKUP($BR42,'Projection Scale G2 - F'!$A$25:$B$150,2,FALSE))^Assumptions!$F$6*'Base Rate'!BP42*IF(Assumptions!$F$8="No Adjustment",1,IF(Assumptions!$F$8="Married",'Marital Status'!CQ41,IF(Assumptions!$F$8="Single",'Marital Status'!DX41,"ERROR")))*IF(Assumptions!$F$10="No Adjustment",1,IF(Assumptions!$F$10="Preferred",'Pref-Std'!CQ41,IF(Assumptions!$F$10="Standard",'Pref-Std'!DX41,"ERROR")))*IF(Assumptions!$F$12="No Adjustment",1,VLOOKUP($BR42,'Valuation Margin'!$A$5:$D$13,4))</f>
        <v>163.44688967858517</v>
      </c>
      <c r="BR42" s="6">
        <f t="shared" si="6"/>
        <v>97</v>
      </c>
      <c r="BT42" s="58">
        <v>0.214751</v>
      </c>
      <c r="BU42" s="59">
        <f t="shared" si="7"/>
        <v>0.76109955100830806</v>
      </c>
      <c r="BV42" s="59">
        <f t="shared" si="8"/>
        <v>0.84138391783353694</v>
      </c>
      <c r="BW42" s="57">
        <f t="shared" si="9"/>
        <v>0.21499999999999986</v>
      </c>
    </row>
    <row r="43" spans="1:75" x14ac:dyDescent="0.3">
      <c r="A43" s="6">
        <f t="shared" si="2"/>
        <v>68</v>
      </c>
      <c r="B43" s="44">
        <f>(1-VLOOKUP($A43+B$4-1,'Projection Scale G2 - M'!$A$25:$B$150,2,FALSE))^Assumptions!$F$6*'Base Rate'!B43*IF(Assumptions!$F$8="No Adjustment",1,IF(Assumptions!$F$8="Married",'Marital Status'!BM42,IF(Assumptions!$F$8="Single",'Marital Status'!CT42,"ERROR")))*IF(Assumptions!$F$10="No Adjustment",1,IF(Assumptions!$F$10="Preferred",'Pref-Std'!BM42,IF(Assumptions!$F$10="Standard",'Pref-Std'!CT42,"ERROR")))*IF(Assumptions!$F$12="No Adjustment",1,VLOOKUP($A43+B$4-1,'Valuation Margin'!$A$5:$C$13,3))</f>
        <v>1.4642231369070007</v>
      </c>
      <c r="C43" s="45">
        <f>(1-VLOOKUP($A43+C$4-1,'Projection Scale G2 - M'!$A$25:$B$150,2,FALSE))^Assumptions!$F$6*'Base Rate'!C43*IF(Assumptions!$F$8="No Adjustment",1,IF(Assumptions!$F$8="Married",'Marital Status'!BN42,IF(Assumptions!$F$8="Single",'Marital Status'!CU42,"ERROR")))*IF(Assumptions!$F$10="No Adjustment",1,IF(Assumptions!$F$10="Preferred",'Pref-Std'!BN42,IF(Assumptions!$F$10="Standard",'Pref-Std'!CU42,"ERROR")))*IF(Assumptions!$F$12="No Adjustment",1,VLOOKUP($A43+C$4-1,'Valuation Margin'!$A$5:$C$13,3))</f>
        <v>2.3521601005977746</v>
      </c>
      <c r="D43" s="45">
        <f>(1-VLOOKUP($A43+D$4-1,'Projection Scale G2 - M'!$A$25:$B$150,2,FALSE))^Assumptions!$F$6*'Base Rate'!D43*IF(Assumptions!$F$8="No Adjustment",1,IF(Assumptions!$F$8="Married",'Marital Status'!BO42,IF(Assumptions!$F$8="Single",'Marital Status'!CV42,"ERROR")))*IF(Assumptions!$F$10="No Adjustment",1,IF(Assumptions!$F$10="Preferred",'Pref-Std'!BO42,IF(Assumptions!$F$10="Standard",'Pref-Std'!CV42,"ERROR")))*IF(Assumptions!$F$12="No Adjustment",1,VLOOKUP($A43+D$4-1,'Valuation Margin'!$A$5:$C$13,3))</f>
        <v>3.2573605336607034</v>
      </c>
      <c r="E43" s="45">
        <f>(1-VLOOKUP($A43+E$4-1,'Projection Scale G2 - M'!$A$25:$B$150,2,FALSE))^Assumptions!$F$6*'Base Rate'!E43*IF(Assumptions!$F$8="No Adjustment",1,IF(Assumptions!$F$8="Married",'Marital Status'!BP42,IF(Assumptions!$F$8="Single",'Marital Status'!CW42,"ERROR")))*IF(Assumptions!$F$10="No Adjustment",1,IF(Assumptions!$F$10="Preferred",'Pref-Std'!BP42,IF(Assumptions!$F$10="Standard",'Pref-Std'!CW42,"ERROR")))*IF(Assumptions!$F$12="No Adjustment",1,VLOOKUP($A43+E$4-1,'Valuation Margin'!$A$5:$C$13,3))</f>
        <v>4.2521130842614392</v>
      </c>
      <c r="F43" s="46">
        <f>(1-VLOOKUP($A43+F$4-1,'Projection Scale G2 - M'!$A$25:$B$150,2,FALSE))^Assumptions!$F$6*'Base Rate'!F43*IF(Assumptions!$F$8="No Adjustment",1,IF(Assumptions!$F$8="Married",'Marital Status'!BQ42,IF(Assumptions!$F$8="Single",'Marital Status'!CX42,"ERROR")))*IF(Assumptions!$F$10="No Adjustment",1,IF(Assumptions!$F$10="Preferred",'Pref-Std'!BQ42,IF(Assumptions!$F$10="Standard",'Pref-Std'!CX42,"ERROR")))*IF(Assumptions!$F$12="No Adjustment",1,VLOOKUP($A43+F$4-1,'Valuation Margin'!$A$5:$C$13,3))</f>
        <v>5.3759376089415056</v>
      </c>
      <c r="G43" s="45">
        <f>(1-VLOOKUP($A43+G$4-1,'Projection Scale G2 - M'!$A$25:$B$150,2,FALSE))^Assumptions!$F$6*'Base Rate'!G43*IF(Assumptions!$F$8="No Adjustment",1,IF(Assumptions!$F$8="Married",'Marital Status'!BR42,IF(Assumptions!$F$8="Single",'Marital Status'!CY42,"ERROR")))*IF(Assumptions!$F$10="No Adjustment",1,IF(Assumptions!$F$10="Preferred",'Pref-Std'!BR42,IF(Assumptions!$F$10="Standard",'Pref-Std'!CY42,"ERROR")))*IF(Assumptions!$F$12="No Adjustment",1,VLOOKUP($A43+G$4-1,'Valuation Margin'!$A$5:$C$13,3))</f>
        <v>6.6562291698899028</v>
      </c>
      <c r="H43" s="45">
        <f>(1-VLOOKUP($A43+H$4-1,'Projection Scale G2 - M'!$A$25:$B$150,2,FALSE))^Assumptions!$F$6*'Base Rate'!H43*IF(Assumptions!$F$8="No Adjustment",1,IF(Assumptions!$F$8="Married",'Marital Status'!BS42,IF(Assumptions!$F$8="Single",'Marital Status'!CZ42,"ERROR")))*IF(Assumptions!$F$10="No Adjustment",1,IF(Assumptions!$F$10="Preferred",'Pref-Std'!BS42,IF(Assumptions!$F$10="Standard",'Pref-Std'!CZ42,"ERROR")))*IF(Assumptions!$F$12="No Adjustment",1,VLOOKUP($A43+H$4-1,'Valuation Margin'!$A$5:$C$13,3))</f>
        <v>8.3993075404305966</v>
      </c>
      <c r="I43" s="45">
        <f>(1-VLOOKUP($A43+I$4-1,'Projection Scale G2 - M'!$A$25:$B$150,2,FALSE))^Assumptions!$F$6*'Base Rate'!I43*IF(Assumptions!$F$8="No Adjustment",1,IF(Assumptions!$F$8="Married",'Marital Status'!BT42,IF(Assumptions!$F$8="Single",'Marital Status'!DA42,"ERROR")))*IF(Assumptions!$F$10="No Adjustment",1,IF(Assumptions!$F$10="Preferred",'Pref-Std'!BT42,IF(Assumptions!$F$10="Standard",'Pref-Std'!DA42,"ERROR")))*IF(Assumptions!$F$12="No Adjustment",1,VLOOKUP($A43+I$4-1,'Valuation Margin'!$A$5:$C$13,3))</f>
        <v>10.475413887765319</v>
      </c>
      <c r="J43" s="45">
        <f>(1-VLOOKUP($A43+J$4-1,'Projection Scale G2 - M'!$A$25:$B$150,2,FALSE))^Assumptions!$F$6*'Base Rate'!J43*IF(Assumptions!$F$8="No Adjustment",1,IF(Assumptions!$F$8="Married",'Marital Status'!BU42,IF(Assumptions!$F$8="Single",'Marital Status'!DB42,"ERROR")))*IF(Assumptions!$F$10="No Adjustment",1,IF(Assumptions!$F$10="Preferred",'Pref-Std'!BU42,IF(Assumptions!$F$10="Standard",'Pref-Std'!DB42,"ERROR")))*IF(Assumptions!$F$12="No Adjustment",1,VLOOKUP($A43+J$4-1,'Valuation Margin'!$A$5:$C$13,3))</f>
        <v>12.927536314055313</v>
      </c>
      <c r="K43" s="46">
        <f>(1-VLOOKUP($A43+K$4-1,'Projection Scale G2 - M'!$A$25:$B$150,2,FALSE))^Assumptions!$F$6*'Base Rate'!K43*IF(Assumptions!$F$8="No Adjustment",1,IF(Assumptions!$F$8="Married",'Marital Status'!BV42,IF(Assumptions!$F$8="Single",'Marital Status'!DC42,"ERROR")))*IF(Assumptions!$F$10="No Adjustment",1,IF(Assumptions!$F$10="Preferred",'Pref-Std'!BV42,IF(Assumptions!$F$10="Standard",'Pref-Std'!DC42,"ERROR")))*IF(Assumptions!$F$12="No Adjustment",1,VLOOKUP($A43+K$4-1,'Valuation Margin'!$A$5:$C$13,3))</f>
        <v>15.79367606566076</v>
      </c>
      <c r="L43" s="45">
        <f>(1-VLOOKUP($A43+L$4-1,'Projection Scale G2 - M'!$A$25:$B$150,2,FALSE))^Assumptions!$F$6*'Base Rate'!L43*IF(Assumptions!$F$8="No Adjustment",1,IF(Assumptions!$F$8="Married",'Marital Status'!BW42,IF(Assumptions!$F$8="Single",'Marital Status'!DD42,"ERROR")))*IF(Assumptions!$F$10="No Adjustment",1,IF(Assumptions!$F$10="Preferred",'Pref-Std'!BW42,IF(Assumptions!$F$10="Standard",'Pref-Std'!DD42,"ERROR")))*IF(Assumptions!$F$12="No Adjustment",1,VLOOKUP($A43+L$4-1,'Valuation Margin'!$A$5:$C$13,3))</f>
        <v>19.116703511997827</v>
      </c>
      <c r="M43" s="45">
        <f>(1-VLOOKUP($A43+M$4-1,'Projection Scale G2 - M'!$A$25:$B$150,2,FALSE))^Assumptions!$F$6*'Base Rate'!M43*IF(Assumptions!$F$8="No Adjustment",1,IF(Assumptions!$F$8="Married",'Marital Status'!BX42,IF(Assumptions!$F$8="Single",'Marital Status'!DE42,"ERROR")))*IF(Assumptions!$F$10="No Adjustment",1,IF(Assumptions!$F$10="Preferred",'Pref-Std'!BX42,IF(Assumptions!$F$10="Standard",'Pref-Std'!DE42,"ERROR")))*IF(Assumptions!$F$12="No Adjustment",1,VLOOKUP($A43+M$4-1,'Valuation Margin'!$A$5:$C$13,3))</f>
        <v>22.531639414183573</v>
      </c>
      <c r="N43" s="45">
        <f>(1-VLOOKUP($A43+N$4-1,'Projection Scale G2 - M'!$A$25:$B$150,2,FALSE))^Assumptions!$F$6*'Base Rate'!N43*IF(Assumptions!$F$8="No Adjustment",1,IF(Assumptions!$F$8="Married",'Marital Status'!BY42,IF(Assumptions!$F$8="Single",'Marital Status'!DF42,"ERROR")))*IF(Assumptions!$F$10="No Adjustment",1,IF(Assumptions!$F$10="Preferred",'Pref-Std'!BY42,IF(Assumptions!$F$10="Standard",'Pref-Std'!DF42,"ERROR")))*IF(Assumptions!$F$12="No Adjustment",1,VLOOKUP($A43+N$4-1,'Valuation Margin'!$A$5:$C$13,3))</f>
        <v>26.433878352065175</v>
      </c>
      <c r="O43" s="45">
        <f>(1-VLOOKUP($A43+O$4-1,'Projection Scale G2 - M'!$A$25:$B$150,2,FALSE))^Assumptions!$F$6*'Base Rate'!O43*IF(Assumptions!$F$8="No Adjustment",1,IF(Assumptions!$F$8="Married",'Marital Status'!BZ42,IF(Assumptions!$F$8="Single",'Marital Status'!DG42,"ERROR")))*IF(Assumptions!$F$10="No Adjustment",1,IF(Assumptions!$F$10="Preferred",'Pref-Std'!BZ42,IF(Assumptions!$F$10="Standard",'Pref-Std'!DG42,"ERROR")))*IF(Assumptions!$F$12="No Adjustment",1,VLOOKUP($A43+O$4-1,'Valuation Margin'!$A$5:$C$13,3))</f>
        <v>31.250377160366124</v>
      </c>
      <c r="P43" s="46">
        <f>(1-VLOOKUP($A43+P$4-1,'Projection Scale G2 - M'!$A$25:$B$150,2,FALSE))^Assumptions!$F$6*'Base Rate'!P43*IF(Assumptions!$F$8="No Adjustment",1,IF(Assumptions!$F$8="Married",'Marital Status'!CA42,IF(Assumptions!$F$8="Single",'Marital Status'!DH42,"ERROR")))*IF(Assumptions!$F$10="No Adjustment",1,IF(Assumptions!$F$10="Preferred",'Pref-Std'!CA42,IF(Assumptions!$F$10="Standard",'Pref-Std'!DH42,"ERROR")))*IF(Assumptions!$F$12="No Adjustment",1,VLOOKUP($A43+P$4-1,'Valuation Margin'!$A$5:$C$13,3))</f>
        <v>36.831101614583417</v>
      </c>
      <c r="Q43" s="45">
        <f>(1-VLOOKUP($A43+Q$4-1,'Projection Scale G2 - M'!$A$25:$B$150,2,FALSE))^Assumptions!$F$6*'Base Rate'!Q43*IF(Assumptions!$F$8="No Adjustment",1,IF(Assumptions!$F$8="Married",'Marital Status'!CB42,IF(Assumptions!$F$8="Single",'Marital Status'!DI42,"ERROR")))*IF(Assumptions!$F$10="No Adjustment",1,IF(Assumptions!$F$10="Preferred",'Pref-Std'!CB42,IF(Assumptions!$F$10="Standard",'Pref-Std'!DI42,"ERROR")))*IF(Assumptions!$F$12="No Adjustment",1,VLOOKUP($A43+Q$4-1,'Valuation Margin'!$A$5:$C$13,3))</f>
        <v>42.788422458400298</v>
      </c>
      <c r="R43" s="45">
        <f>(1-VLOOKUP($A43+R$4-1,'Projection Scale G2 - M'!$A$25:$B$150,2,FALSE))^Assumptions!$F$6*'Base Rate'!R43*IF(Assumptions!$F$8="No Adjustment",1,IF(Assumptions!$F$8="Married",'Marital Status'!CC42,IF(Assumptions!$F$8="Single",'Marital Status'!DJ42,"ERROR")))*IF(Assumptions!$F$10="No Adjustment",1,IF(Assumptions!$F$10="Preferred",'Pref-Std'!CC42,IF(Assumptions!$F$10="Standard",'Pref-Std'!DJ42,"ERROR")))*IF(Assumptions!$F$12="No Adjustment",1,VLOOKUP($A43+R$4-1,'Valuation Margin'!$A$5:$C$13,3))</f>
        <v>48.856942707683849</v>
      </c>
      <c r="S43" s="45">
        <f>(1-VLOOKUP($A43+S$4-1,'Projection Scale G2 - M'!$A$25:$B$150,2,FALSE))^Assumptions!$F$6*'Base Rate'!S43*IF(Assumptions!$F$8="No Adjustment",1,IF(Assumptions!$F$8="Married",'Marital Status'!CD42,IF(Assumptions!$F$8="Single",'Marital Status'!DK42,"ERROR")))*IF(Assumptions!$F$10="No Adjustment",1,IF(Assumptions!$F$10="Preferred",'Pref-Std'!CD42,IF(Assumptions!$F$10="Standard",'Pref-Std'!DK42,"ERROR")))*IF(Assumptions!$F$12="No Adjustment",1,VLOOKUP($A43+S$4-1,'Valuation Margin'!$A$5:$C$13,3))</f>
        <v>55.629491179994311</v>
      </c>
      <c r="T43" s="45">
        <f>(1-VLOOKUP($A43+T$4-1,'Projection Scale G2 - M'!$A$25:$B$150,2,FALSE))^Assumptions!$F$6*'Base Rate'!T43*IF(Assumptions!$F$8="No Adjustment",1,IF(Assumptions!$F$8="Married",'Marital Status'!CE42,IF(Assumptions!$F$8="Single",'Marital Status'!DL42,"ERROR")))*IF(Assumptions!$F$10="No Adjustment",1,IF(Assumptions!$F$10="Preferred",'Pref-Std'!CE42,IF(Assumptions!$F$10="Standard",'Pref-Std'!DL42,"ERROR")))*IF(Assumptions!$F$12="No Adjustment",1,VLOOKUP($A43+T$4-1,'Valuation Margin'!$A$5:$C$13,3))</f>
        <v>63.155846666183344</v>
      </c>
      <c r="U43" s="46">
        <f>(1-VLOOKUP($A43+U$4-1,'Projection Scale G2 - M'!$A$25:$B$150,2,FALSE))^Assumptions!$F$6*'Base Rate'!U43*IF(Assumptions!$F$8="No Adjustment",1,IF(Assumptions!$F$8="Married",'Marital Status'!CF42,IF(Assumptions!$F$8="Single",'Marital Status'!DM42,"ERROR")))*IF(Assumptions!$F$10="No Adjustment",1,IF(Assumptions!$F$10="Preferred",'Pref-Std'!CF42,IF(Assumptions!$F$10="Standard",'Pref-Std'!DM42,"ERROR")))*IF(Assumptions!$F$12="No Adjustment",1,VLOOKUP($A43+U$4-1,'Valuation Margin'!$A$5:$C$13,3))</f>
        <v>71.523013591693456</v>
      </c>
      <c r="V43" s="45">
        <f>(1-VLOOKUP($A43+V$4-1,'Projection Scale G2 - M'!$A$25:$B$150,2,FALSE))^Assumptions!$F$6*'Base Rate'!V43*IF(Assumptions!$F$8="No Adjustment",1,IF(Assumptions!$F$8="Married",'Marital Status'!CG42,IF(Assumptions!$F$8="Single",'Marital Status'!DN42,"ERROR")))*IF(Assumptions!$F$10="No Adjustment",1,IF(Assumptions!$F$10="Preferred",'Pref-Std'!CG42,IF(Assumptions!$F$10="Standard",'Pref-Std'!DN42,"ERROR")))*IF(Assumptions!$F$12="No Adjustment",1,VLOOKUP($A43+V$4-1,'Valuation Margin'!$A$5:$C$13,3))</f>
        <v>79.89959863289755</v>
      </c>
      <c r="W43" s="45">
        <f>(1-VLOOKUP($A43+W$4-1,'Projection Scale G2 - M'!$A$25:$B$150,2,FALSE))^Assumptions!$F$6*'Base Rate'!W43*IF(Assumptions!$F$8="No Adjustment",1,IF(Assumptions!$F$8="Married",'Marital Status'!CH42,IF(Assumptions!$F$8="Single",'Marital Status'!DO42,"ERROR")))*IF(Assumptions!$F$10="No Adjustment",1,IF(Assumptions!$F$10="Preferred",'Pref-Std'!CH42,IF(Assumptions!$F$10="Standard",'Pref-Std'!DO42,"ERROR")))*IF(Assumptions!$F$12="No Adjustment",1,VLOOKUP($A43+W$4-1,'Valuation Margin'!$A$5:$C$13,3))</f>
        <v>89.977373204412473</v>
      </c>
      <c r="X43" s="45">
        <f>(1-VLOOKUP($A43+X$4-1,'Projection Scale G2 - M'!$A$25:$B$150,2,FALSE))^Assumptions!$F$6*'Base Rate'!X43*IF(Assumptions!$F$8="No Adjustment",1,IF(Assumptions!$F$8="Married",'Marital Status'!CI42,IF(Assumptions!$F$8="Single",'Marital Status'!DP42,"ERROR")))*IF(Assumptions!$F$10="No Adjustment",1,IF(Assumptions!$F$10="Preferred",'Pref-Std'!CI42,IF(Assumptions!$F$10="Standard",'Pref-Std'!DP42,"ERROR")))*IF(Assumptions!$F$12="No Adjustment",1,VLOOKUP($A43+X$4-1,'Valuation Margin'!$A$5:$C$13,3))</f>
        <v>101.04369957802682</v>
      </c>
      <c r="Y43" s="45">
        <f>(1-VLOOKUP($A43+Y$4-1,'Projection Scale G2 - M'!$A$25:$B$150,2,FALSE))^Assumptions!$F$6*'Base Rate'!Y43*IF(Assumptions!$F$8="No Adjustment",1,IF(Assumptions!$F$8="Married",'Marital Status'!CJ42,IF(Assumptions!$F$8="Single",'Marital Status'!DQ42,"ERROR")))*IF(Assumptions!$F$10="No Adjustment",1,IF(Assumptions!$F$10="Preferred",'Pref-Std'!CJ42,IF(Assumptions!$F$10="Standard",'Pref-Std'!DQ42,"ERROR")))*IF(Assumptions!$F$12="No Adjustment",1,VLOOKUP($A43+Y$4-1,'Valuation Margin'!$A$5:$C$13,3))</f>
        <v>111.95698562363773</v>
      </c>
      <c r="Z43" s="46">
        <f>(1-VLOOKUP($A43+Z$4-1,'Projection Scale G2 - M'!$A$25:$B$150,2,FALSE))^Assumptions!$F$6*'Base Rate'!Z43*IF(Assumptions!$F$8="No Adjustment",1,IF(Assumptions!$F$8="Married",'Marital Status'!CK42,IF(Assumptions!$F$8="Single",'Marital Status'!DR42,"ERROR")))*IF(Assumptions!$F$10="No Adjustment",1,IF(Assumptions!$F$10="Preferred",'Pref-Std'!CK42,IF(Assumptions!$F$10="Standard",'Pref-Std'!DR42,"ERROR")))*IF(Assumptions!$F$12="No Adjustment",1,VLOOKUP($A43+Z$4-1,'Valuation Margin'!$A$5:$C$13,3))</f>
        <v>125.24064345118697</v>
      </c>
      <c r="AA43" s="45">
        <f>(1-VLOOKUP($A43+AA$4-1,'Projection Scale G2 - M'!$A$25:$B$150,2,FALSE))^Assumptions!$F$6*'Base Rate'!AA43*IF(Assumptions!$F$8="No Adjustment",1,IF(Assumptions!$F$8="Married",'Marital Status'!CL42,IF(Assumptions!$F$8="Single",'Marital Status'!DS42,"ERROR")))*IF(Assumptions!$F$10="No Adjustment",1,IF(Assumptions!$F$10="Preferred",'Pref-Std'!CL42,IF(Assumptions!$F$10="Standard",'Pref-Std'!DS42,"ERROR")))*IF(Assumptions!$F$12="No Adjustment",1,VLOOKUP($A43+AA$4-1,'Valuation Margin'!$A$5:$C$13,3))</f>
        <v>139.93745171701386</v>
      </c>
      <c r="AB43" s="45">
        <f>(1-VLOOKUP($A43+AB$4-1,'Projection Scale G2 - M'!$A$25:$B$150,2,FALSE))^Assumptions!$F$6*'Base Rate'!AB43*IF(Assumptions!$F$8="No Adjustment",1,IF(Assumptions!$F$8="Married",'Marital Status'!CM42,IF(Assumptions!$F$8="Single",'Marital Status'!DT42,"ERROR")))*IF(Assumptions!$F$10="No Adjustment",1,IF(Assumptions!$F$10="Preferred",'Pref-Std'!CM42,IF(Assumptions!$F$10="Standard",'Pref-Std'!DT42,"ERROR")))*IF(Assumptions!$F$12="No Adjustment",1,VLOOKUP($A43+AB$4-1,'Valuation Margin'!$A$5:$C$13,3))</f>
        <v>154.16967824282818</v>
      </c>
      <c r="AC43" s="45">
        <f>(1-VLOOKUP($A43+AC$4-1,'Projection Scale G2 - M'!$A$25:$B$150,2,FALSE))^Assumptions!$F$6*'Base Rate'!AC43*IF(Assumptions!$F$8="No Adjustment",1,IF(Assumptions!$F$8="Married",'Marital Status'!CN42,IF(Assumptions!$F$8="Single",'Marital Status'!DU42,"ERROR")))*IF(Assumptions!$F$10="No Adjustment",1,IF(Assumptions!$F$10="Preferred",'Pref-Std'!CN42,IF(Assumptions!$F$10="Standard",'Pref-Std'!DU42,"ERROR")))*IF(Assumptions!$F$12="No Adjustment",1,VLOOKUP($A43+AC$4-1,'Valuation Margin'!$A$5:$C$13,3))</f>
        <v>170.91029316130761</v>
      </c>
      <c r="AD43" s="45">
        <f>(1-VLOOKUP($A43+AD$4-1,'Projection Scale G2 - M'!$A$25:$B$150,2,FALSE))^Assumptions!$F$6*'Base Rate'!AD43*IF(Assumptions!$F$8="No Adjustment",1,IF(Assumptions!$F$8="Married",'Marital Status'!CO42,IF(Assumptions!$F$8="Single",'Marital Status'!DV42,"ERROR")))*IF(Assumptions!$F$10="No Adjustment",1,IF(Assumptions!$F$10="Preferred",'Pref-Std'!CO42,IF(Assumptions!$F$10="Standard",'Pref-Std'!DV42,"ERROR")))*IF(Assumptions!$F$12="No Adjustment",1,VLOOKUP($A43+AD$4-1,'Valuation Margin'!$A$5:$C$13,3))</f>
        <v>186.2651784130768</v>
      </c>
      <c r="AE43" s="46">
        <f>(1-VLOOKUP($A43+AE$4-1,'Projection Scale G2 - M'!$A$25:$B$150,2,FALSE))^Assumptions!$F$6*'Base Rate'!AE43*IF(Assumptions!$F$8="No Adjustment",1,IF(Assumptions!$F$8="Married",'Marital Status'!CP42,IF(Assumptions!$F$8="Single",'Marital Status'!DW42,"ERROR")))*IF(Assumptions!$F$10="No Adjustment",1,IF(Assumptions!$F$10="Preferred",'Pref-Std'!CP42,IF(Assumptions!$F$10="Standard",'Pref-Std'!DW42,"ERROR")))*IF(Assumptions!$F$12="No Adjustment",1,VLOOKUP($A43+AE$4-1,'Valuation Margin'!$A$5:$C$13,3))</f>
        <v>203.86671077964488</v>
      </c>
      <c r="AF43" s="46">
        <f>(1-VLOOKUP($AG43,'Projection Scale G2 - M'!$A$25:$B$150,2,FALSE))^Assumptions!$F$6*'Base Rate'!AF43*IF(Assumptions!$F$8="No Adjustment",1,IF(Assumptions!$F$8="Married",'Marital Status'!CQ42,IF(Assumptions!$F$8="Single",'Marital Status'!DX42,"ERROR")))*IF(Assumptions!$F$10="No Adjustment",1,IF(Assumptions!$F$10="Preferred",'Pref-Std'!CQ42,IF(Assumptions!$F$10="Standard",'Pref-Std'!DX42,"ERROR")))*IF(Assumptions!$F$12="No Adjustment",1,VLOOKUP($AG43,'Valuation Margin'!$A$5:$C$13,3))</f>
        <v>219.1308095280632</v>
      </c>
      <c r="AG43" s="6">
        <f t="shared" si="3"/>
        <v>98</v>
      </c>
      <c r="AI43" s="58">
        <v>0.19615099999999999</v>
      </c>
      <c r="AJ43" s="59">
        <f t="shared" si="4"/>
        <v>1.1171536700198479</v>
      </c>
      <c r="AL43" s="6">
        <f t="shared" si="5"/>
        <v>68</v>
      </c>
      <c r="AM43" s="44">
        <f>(1-VLOOKUP($AL43+AM$4-1,'Projection Scale G2 - F'!$A$25:$B$150,2,FALSE))^Assumptions!$F$6*'Base Rate'!AL43*IF(Assumptions!$F$8="No Adjustment",1,IF(Assumptions!$F$8="Married",'Marital Status'!BM42,IF(Assumptions!$F$8="Single",'Marital Status'!CT42,"ERROR")))*IF(Assumptions!$F$10="No Adjustment",1,IF(Assumptions!$F$10="Preferred",'Pref-Std'!BM42,IF(Assumptions!$F$10="Standard",'Pref-Std'!CT42,"ERROR")))*IF(Assumptions!$F$12="No Adjustment",1,VLOOKUP($AL43+AM$4-1,'Valuation Margin'!$A$5:$D$13,4))</f>
        <v>1.1354119993797585</v>
      </c>
      <c r="AN43" s="45">
        <f>(1-VLOOKUP($AL43+AN$4-1,'Projection Scale G2 - F'!$A$25:$B$150,2,FALSE))^Assumptions!$F$6*'Base Rate'!AM43*IF(Assumptions!$F$8="No Adjustment",1,IF(Assumptions!$F$8="Married",'Marital Status'!BN42,IF(Assumptions!$F$8="Single",'Marital Status'!CU42,"ERROR")))*IF(Assumptions!$F$10="No Adjustment",1,IF(Assumptions!$F$10="Preferred",'Pref-Std'!BN42,IF(Assumptions!$F$10="Standard",'Pref-Std'!CU42,"ERROR")))*IF(Assumptions!$F$12="No Adjustment",1,VLOOKUP($AL43+AN$4-1,'Valuation Margin'!$A$5:$D$13,4))</f>
        <v>1.7566361663136685</v>
      </c>
      <c r="AO43" s="45">
        <f>(1-VLOOKUP($AL43+AO$4-1,'Projection Scale G2 - F'!$A$25:$B$150,2,FALSE))^Assumptions!$F$6*'Base Rate'!AN43*IF(Assumptions!$F$8="No Adjustment",1,IF(Assumptions!$F$8="Married",'Marital Status'!BO42,IF(Assumptions!$F$8="Single",'Marital Status'!CV42,"ERROR")))*IF(Assumptions!$F$10="No Adjustment",1,IF(Assumptions!$F$10="Preferred",'Pref-Std'!BO42,IF(Assumptions!$F$10="Standard",'Pref-Std'!CV42,"ERROR")))*IF(Assumptions!$F$12="No Adjustment",1,VLOOKUP($AL43+AO$4-1,'Valuation Margin'!$A$5:$D$13,4))</f>
        <v>2.3682409605273187</v>
      </c>
      <c r="AP43" s="45">
        <f>(1-VLOOKUP($AL43+AP$4-1,'Projection Scale G2 - F'!$A$25:$B$150,2,FALSE))^Assumptions!$F$6*'Base Rate'!AO43*IF(Assumptions!$F$8="No Adjustment",1,IF(Assumptions!$F$8="Married",'Marital Status'!BP42,IF(Assumptions!$F$8="Single",'Marital Status'!CW42,"ERROR")))*IF(Assumptions!$F$10="No Adjustment",1,IF(Assumptions!$F$10="Preferred",'Pref-Std'!BP42,IF(Assumptions!$F$10="Standard",'Pref-Std'!CW42,"ERROR")))*IF(Assumptions!$F$12="No Adjustment",1,VLOOKUP($AL43+AP$4-1,'Valuation Margin'!$A$5:$D$13,4))</f>
        <v>3.0219547408591056</v>
      </c>
      <c r="AQ43" s="46">
        <f>(1-VLOOKUP($AL43+AQ$4-1,'Projection Scale G2 - F'!$A$25:$B$150,2,FALSE))^Assumptions!$F$6*'Base Rate'!AP43*IF(Assumptions!$F$8="No Adjustment",1,IF(Assumptions!$F$8="Married",'Marital Status'!BQ42,IF(Assumptions!$F$8="Single",'Marital Status'!CX42,"ERROR")))*IF(Assumptions!$F$10="No Adjustment",1,IF(Assumptions!$F$10="Preferred",'Pref-Std'!BQ42,IF(Assumptions!$F$10="Standard",'Pref-Std'!CX42,"ERROR")))*IF(Assumptions!$F$12="No Adjustment",1,VLOOKUP($AL43+AQ$4-1,'Valuation Margin'!$A$5:$D$13,4))</f>
        <v>3.7437620335280726</v>
      </c>
      <c r="AR43" s="45">
        <f>(1-VLOOKUP($AL43+AR$4-1,'Projection Scale G2 - F'!$A$25:$B$150,2,FALSE))^Assumptions!$F$6*'Base Rate'!AQ43*IF(Assumptions!$F$8="No Adjustment",1,IF(Assumptions!$F$8="Married",'Marital Status'!BR42,IF(Assumptions!$F$8="Single",'Marital Status'!CY42,"ERROR")))*IF(Assumptions!$F$10="No Adjustment",1,IF(Assumptions!$F$10="Preferred",'Pref-Std'!BR42,IF(Assumptions!$F$10="Standard",'Pref-Std'!CY42,"ERROR")))*IF(Assumptions!$F$12="No Adjustment",1,VLOOKUP($AL43+AR$4-1,'Valuation Margin'!$A$5:$D$13,4))</f>
        <v>4.5524558142822666</v>
      </c>
      <c r="AS43" s="45">
        <f>(1-VLOOKUP($AL43+AS$4-1,'Projection Scale G2 - F'!$A$25:$B$150,2,FALSE))^Assumptions!$F$6*'Base Rate'!AR43*IF(Assumptions!$F$8="No Adjustment",1,IF(Assumptions!$F$8="Married",'Marital Status'!BS42,IF(Assumptions!$F$8="Single",'Marital Status'!CZ42,"ERROR")))*IF(Assumptions!$F$10="No Adjustment",1,IF(Assumptions!$F$10="Preferred",'Pref-Std'!BS42,IF(Assumptions!$F$10="Standard",'Pref-Std'!CZ42,"ERROR")))*IF(Assumptions!$F$12="No Adjustment",1,VLOOKUP($AL43+AS$4-1,'Valuation Margin'!$A$5:$D$13,4))</f>
        <v>5.6595202789216801</v>
      </c>
      <c r="AT43" s="45">
        <f>(1-VLOOKUP($AL43+AT$4-1,'Projection Scale G2 - F'!$A$25:$B$150,2,FALSE))^Assumptions!$F$6*'Base Rate'!AS43*IF(Assumptions!$F$8="No Adjustment",1,IF(Assumptions!$F$8="Married",'Marital Status'!BT42,IF(Assumptions!$F$8="Single",'Marital Status'!DA42,"ERROR")))*IF(Assumptions!$F$10="No Adjustment",1,IF(Assumptions!$F$10="Preferred",'Pref-Std'!BT42,IF(Assumptions!$F$10="Standard",'Pref-Std'!DA42,"ERROR")))*IF(Assumptions!$F$12="No Adjustment",1,VLOOKUP($AL43+AT$4-1,'Valuation Margin'!$A$5:$D$13,4))</f>
        <v>6.9705803688948702</v>
      </c>
      <c r="AU43" s="45">
        <f>(1-VLOOKUP($AL43+AU$4-1,'Projection Scale G2 - F'!$A$25:$B$150,2,FALSE))^Assumptions!$F$6*'Base Rate'!AT43*IF(Assumptions!$F$8="No Adjustment",1,IF(Assumptions!$F$8="Married",'Marital Status'!BU42,IF(Assumptions!$F$8="Single",'Marital Status'!DB42,"ERROR")))*IF(Assumptions!$F$10="No Adjustment",1,IF(Assumptions!$F$10="Preferred",'Pref-Std'!BU42,IF(Assumptions!$F$10="Standard",'Pref-Std'!DB42,"ERROR")))*IF(Assumptions!$F$12="No Adjustment",1,VLOOKUP($AL43+AU$4-1,'Valuation Margin'!$A$5:$D$13,4))</f>
        <v>8.5229270320836967</v>
      </c>
      <c r="AV43" s="46">
        <f>(1-VLOOKUP($AL43+AV$4-1,'Projection Scale G2 - F'!$A$25:$B$150,2,FALSE))^Assumptions!$F$6*'Base Rate'!AU43*IF(Assumptions!$F$8="No Adjustment",1,IF(Assumptions!$F$8="Married",'Marital Status'!BV42,IF(Assumptions!$F$8="Single",'Marital Status'!DC42,"ERROR")))*IF(Assumptions!$F$10="No Adjustment",1,IF(Assumptions!$F$10="Preferred",'Pref-Std'!BV42,IF(Assumptions!$F$10="Standard",'Pref-Std'!DC42,"ERROR")))*IF(Assumptions!$F$12="No Adjustment",1,VLOOKUP($AL43+AV$4-1,'Valuation Margin'!$A$5:$D$13,4))</f>
        <v>10.357575580451648</v>
      </c>
      <c r="AW43" s="45">
        <f>(1-VLOOKUP($AL43+AW$4-1,'Projection Scale G2 - F'!$A$25:$B$150,2,FALSE))^Assumptions!$F$6*'Base Rate'!AV43*IF(Assumptions!$F$8="No Adjustment",1,IF(Assumptions!$F$8="Married",'Marital Status'!BW42,IF(Assumptions!$F$8="Single",'Marital Status'!DD42,"ERROR")))*IF(Assumptions!$F$10="No Adjustment",1,IF(Assumptions!$F$10="Preferred",'Pref-Std'!BW42,IF(Assumptions!$F$10="Standard",'Pref-Std'!DD42,"ERROR")))*IF(Assumptions!$F$12="No Adjustment",1,VLOOKUP($AL43+AW$4-1,'Valuation Margin'!$A$5:$D$13,4))</f>
        <v>12.51329570626701</v>
      </c>
      <c r="AX43" s="45">
        <f>(1-VLOOKUP($AL43+AX$4-1,'Projection Scale G2 - F'!$A$25:$B$150,2,FALSE))^Assumptions!$F$6*'Base Rate'!AW43*IF(Assumptions!$F$8="No Adjustment",1,IF(Assumptions!$F$8="Married",'Marital Status'!BX42,IF(Assumptions!$F$8="Single",'Marital Status'!DE42,"ERROR")))*IF(Assumptions!$F$10="No Adjustment",1,IF(Assumptions!$F$10="Preferred",'Pref-Std'!BX42,IF(Assumptions!$F$10="Standard",'Pref-Std'!DE42,"ERROR")))*IF(Assumptions!$F$12="No Adjustment",1,VLOOKUP($AL43+AX$4-1,'Valuation Margin'!$A$5:$D$13,4))</f>
        <v>14.769733049917258</v>
      </c>
      <c r="AY43" s="45">
        <f>(1-VLOOKUP($AL43+AY$4-1,'Projection Scale G2 - F'!$A$25:$B$150,2,FALSE))^Assumptions!$F$6*'Base Rate'!AX43*IF(Assumptions!$F$8="No Adjustment",1,IF(Assumptions!$F$8="Married",'Marital Status'!BY42,IF(Assumptions!$F$8="Single",'Marital Status'!DF42,"ERROR")))*IF(Assumptions!$F$10="No Adjustment",1,IF(Assumptions!$F$10="Preferred",'Pref-Std'!BY42,IF(Assumptions!$F$10="Standard",'Pref-Std'!DF42,"ERROR")))*IF(Assumptions!$F$12="No Adjustment",1,VLOOKUP($AL43+AY$4-1,'Valuation Margin'!$A$5:$D$13,4))</f>
        <v>17.366478222621218</v>
      </c>
      <c r="AZ43" s="45">
        <f>(1-VLOOKUP($AL43+AZ$4-1,'Projection Scale G2 - F'!$A$25:$B$150,2,FALSE))^Assumptions!$F$6*'Base Rate'!AY43*IF(Assumptions!$F$8="No Adjustment",1,IF(Assumptions!$F$8="Married",'Marital Status'!BZ42,IF(Assumptions!$F$8="Single",'Marital Status'!DG42,"ERROR")))*IF(Assumptions!$F$10="No Adjustment",1,IF(Assumptions!$F$10="Preferred",'Pref-Std'!BZ42,IF(Assumptions!$F$10="Standard",'Pref-Std'!DG42,"ERROR")))*IF(Assumptions!$F$12="No Adjustment",1,VLOOKUP($AL43+AZ$4-1,'Valuation Margin'!$A$5:$D$13,4))</f>
        <v>20.563306309068807</v>
      </c>
      <c r="BA43" s="46">
        <f>(1-VLOOKUP($AL43+BA$4-1,'Projection Scale G2 - F'!$A$25:$B$150,2,FALSE))^Assumptions!$F$6*'Base Rate'!AZ43*IF(Assumptions!$F$8="No Adjustment",1,IF(Assumptions!$F$8="Married",'Marital Status'!CA42,IF(Assumptions!$F$8="Single",'Marital Status'!DH42,"ERROR")))*IF(Assumptions!$F$10="No Adjustment",1,IF(Assumptions!$F$10="Preferred",'Pref-Std'!CA42,IF(Assumptions!$F$10="Standard",'Pref-Std'!DH42,"ERROR")))*IF(Assumptions!$F$12="No Adjustment",1,VLOOKUP($AL43+BA$4-1,'Valuation Margin'!$A$5:$D$13,4))</f>
        <v>23.936169143050861</v>
      </c>
      <c r="BB43" s="45">
        <f>(1-VLOOKUP($AL43+BB$4-1,'Projection Scale G2 - F'!$A$25:$B$150,2,FALSE))^Assumptions!$F$6*'Base Rate'!BA43*IF(Assumptions!$F$8="No Adjustment",1,IF(Assumptions!$F$8="Married",'Marital Status'!CB42,IF(Assumptions!$F$8="Single",'Marital Status'!DI42,"ERROR")))*IF(Assumptions!$F$10="No Adjustment",1,IF(Assumptions!$F$10="Preferred",'Pref-Std'!CB42,IF(Assumptions!$F$10="Standard",'Pref-Std'!DI42,"ERROR")))*IF(Assumptions!$F$12="No Adjustment",1,VLOOKUP($AL43+BB$4-1,'Valuation Margin'!$A$5:$D$13,4))</f>
        <v>27.976820204500193</v>
      </c>
      <c r="BC43" s="45">
        <f>(1-VLOOKUP($AL43+BC$4-1,'Projection Scale G2 - F'!$A$25:$B$150,2,FALSE))^Assumptions!$F$6*'Base Rate'!BB43*IF(Assumptions!$F$8="No Adjustment",1,IF(Assumptions!$F$8="Married",'Marital Status'!CC42,IF(Assumptions!$F$8="Single",'Marital Status'!DJ42,"ERROR")))*IF(Assumptions!$F$10="No Adjustment",1,IF(Assumptions!$F$10="Preferred",'Pref-Std'!CC42,IF(Assumptions!$F$10="Standard",'Pref-Std'!DJ42,"ERROR")))*IF(Assumptions!$F$12="No Adjustment",1,VLOOKUP($AL43+BC$4-1,'Valuation Margin'!$A$5:$D$13,4))</f>
        <v>31.812203486122382</v>
      </c>
      <c r="BD43" s="45">
        <f>(1-VLOOKUP($AL43+BD$4-1,'Projection Scale G2 - F'!$A$25:$B$150,2,FALSE))^Assumptions!$F$6*'Base Rate'!BC43*IF(Assumptions!$F$8="No Adjustment",1,IF(Assumptions!$F$8="Married",'Marital Status'!CD42,IF(Assumptions!$F$8="Single",'Marital Status'!DK42,"ERROR")))*IF(Assumptions!$F$10="No Adjustment",1,IF(Assumptions!$F$10="Preferred",'Pref-Std'!CD42,IF(Assumptions!$F$10="Standard",'Pref-Std'!DK42,"ERROR")))*IF(Assumptions!$F$12="No Adjustment",1,VLOOKUP($AL43+BD$4-1,'Valuation Margin'!$A$5:$D$13,4))</f>
        <v>35.812347765111099</v>
      </c>
      <c r="BE43" s="45">
        <f>(1-VLOOKUP($AL43+BE$4-1,'Projection Scale G2 - F'!$A$25:$B$150,2,FALSE))^Assumptions!$F$6*'Base Rate'!BD43*IF(Assumptions!$F$8="No Adjustment",1,IF(Assumptions!$F$8="Married",'Marital Status'!CE42,IF(Assumptions!$F$8="Single",'Marital Status'!DL42,"ERROR")))*IF(Assumptions!$F$10="No Adjustment",1,IF(Assumptions!$F$10="Preferred",'Pref-Std'!CE42,IF(Assumptions!$F$10="Standard",'Pref-Std'!DL42,"ERROR")))*IF(Assumptions!$F$12="No Adjustment",1,VLOOKUP($AL43+BE$4-1,'Valuation Margin'!$A$5:$D$13,4))</f>
        <v>40.857906603114721</v>
      </c>
      <c r="BF43" s="46">
        <f>(1-VLOOKUP($AL43+BF$4-1,'Projection Scale G2 - F'!$A$25:$B$150,2,FALSE))^Assumptions!$F$6*'Base Rate'!BE43*IF(Assumptions!$F$8="No Adjustment",1,IF(Assumptions!$F$8="Married",'Marital Status'!CF42,IF(Assumptions!$F$8="Single",'Marital Status'!DM42,"ERROR")))*IF(Assumptions!$F$10="No Adjustment",1,IF(Assumptions!$F$10="Preferred",'Pref-Std'!CF42,IF(Assumptions!$F$10="Standard",'Pref-Std'!DM42,"ERROR")))*IF(Assumptions!$F$12="No Adjustment",1,VLOOKUP($AL43+BF$4-1,'Valuation Margin'!$A$5:$D$13,4))</f>
        <v>46.750124227864212</v>
      </c>
      <c r="BG43" s="45">
        <f>(1-VLOOKUP($AL43+BG$4-1,'Projection Scale G2 - F'!$A$25:$B$150,2,FALSE))^Assumptions!$F$6*'Base Rate'!BF43*IF(Assumptions!$F$8="No Adjustment",1,IF(Assumptions!$F$8="Married",'Marital Status'!CG42,IF(Assumptions!$F$8="Single",'Marital Status'!DN42,"ERROR")))*IF(Assumptions!$F$10="No Adjustment",1,IF(Assumptions!$F$10="Preferred",'Pref-Std'!CG42,IF(Assumptions!$F$10="Standard",'Pref-Std'!DN42,"ERROR")))*IF(Assumptions!$F$12="No Adjustment",1,VLOOKUP($AL43+BG$4-1,'Valuation Margin'!$A$5:$D$13,4))</f>
        <v>53.591732161385643</v>
      </c>
      <c r="BH43" s="45">
        <f>(1-VLOOKUP($AL43+BH$4-1,'Projection Scale G2 - F'!$A$25:$B$150,2,FALSE))^Assumptions!$F$6*'Base Rate'!BG43*IF(Assumptions!$F$8="No Adjustment",1,IF(Assumptions!$F$8="Married",'Marital Status'!CH42,IF(Assumptions!$F$8="Single",'Marital Status'!DO42,"ERROR")))*IF(Assumptions!$F$10="No Adjustment",1,IF(Assumptions!$F$10="Preferred",'Pref-Std'!CH42,IF(Assumptions!$F$10="Standard",'Pref-Std'!DO42,"ERROR")))*IF(Assumptions!$F$12="No Adjustment",1,VLOOKUP($AL43+BH$4-1,'Valuation Margin'!$A$5:$D$13,4))</f>
        <v>60.806164005278063</v>
      </c>
      <c r="BI43" s="45">
        <f>(1-VLOOKUP($AL43+BI$4-1,'Projection Scale G2 - F'!$A$25:$B$150,2,FALSE))^Assumptions!$F$6*'Base Rate'!BH43*IF(Assumptions!$F$8="No Adjustment",1,IF(Assumptions!$F$8="Married",'Marital Status'!CI42,IF(Assumptions!$F$8="Single",'Marital Status'!DP42,"ERROR")))*IF(Assumptions!$F$10="No Adjustment",1,IF(Assumptions!$F$10="Preferred",'Pref-Std'!CI42,IF(Assumptions!$F$10="Standard",'Pref-Std'!DP42,"ERROR")))*IF(Assumptions!$F$12="No Adjustment",1,VLOOKUP($AL43+BI$4-1,'Valuation Margin'!$A$5:$D$13,4))</f>
        <v>69.679217287343192</v>
      </c>
      <c r="BJ43" s="45">
        <f>(1-VLOOKUP($AL43+BJ$4-1,'Projection Scale G2 - F'!$A$25:$B$150,2,FALSE))^Assumptions!$F$6*'Base Rate'!BI43*IF(Assumptions!$F$8="No Adjustment",1,IF(Assumptions!$F$8="Married",'Marital Status'!CJ42,IF(Assumptions!$F$8="Single",'Marital Status'!DQ42,"ERROR")))*IF(Assumptions!$F$10="No Adjustment",1,IF(Assumptions!$F$10="Preferred",'Pref-Std'!CJ42,IF(Assumptions!$F$10="Standard",'Pref-Std'!DQ42,"ERROR")))*IF(Assumptions!$F$12="No Adjustment",1,VLOOKUP($AL43+BJ$4-1,'Valuation Margin'!$A$5:$D$13,4))</f>
        <v>78.93664714696483</v>
      </c>
      <c r="BK43" s="46">
        <f>(1-VLOOKUP($AL43+BK$4-1,'Projection Scale G2 - F'!$A$25:$B$150,2,FALSE))^Assumptions!$F$6*'Base Rate'!BJ43*IF(Assumptions!$F$8="No Adjustment",1,IF(Assumptions!$F$8="Married",'Marital Status'!CK42,IF(Assumptions!$F$8="Single",'Marital Status'!DR42,"ERROR")))*IF(Assumptions!$F$10="No Adjustment",1,IF(Assumptions!$F$10="Preferred",'Pref-Std'!CK42,IF(Assumptions!$F$10="Standard",'Pref-Std'!DR42,"ERROR")))*IF(Assumptions!$F$12="No Adjustment",1,VLOOKUP($AL43+BK$4-1,'Valuation Margin'!$A$5:$D$13,4))</f>
        <v>90.52070826831546</v>
      </c>
      <c r="BL43" s="45">
        <f>(1-VLOOKUP($AL43+BL$4-1,'Projection Scale G2 - F'!$A$25:$B$150,2,FALSE))^Assumptions!$F$6*'Base Rate'!BK43*IF(Assumptions!$F$8="No Adjustment",1,IF(Assumptions!$F$8="Married",'Marital Status'!CL42,IF(Assumptions!$F$8="Single",'Marital Status'!DS42,"ERROR")))*IF(Assumptions!$F$10="No Adjustment",1,IF(Assumptions!$F$10="Preferred",'Pref-Std'!CL42,IF(Assumptions!$F$10="Standard",'Pref-Std'!DS42,"ERROR")))*IF(Assumptions!$F$12="No Adjustment",1,VLOOKUP($AL43+BL$4-1,'Valuation Margin'!$A$5:$D$13,4))</f>
        <v>102.80249800513432</v>
      </c>
      <c r="BM43" s="45">
        <f>(1-VLOOKUP($AL43+BM$4-1,'Projection Scale G2 - F'!$A$25:$B$150,2,FALSE))^Assumptions!$F$6*'Base Rate'!BL43*IF(Assumptions!$F$8="No Adjustment",1,IF(Assumptions!$F$8="Married",'Marital Status'!CM42,IF(Assumptions!$F$8="Single",'Marital Status'!DT42,"ERROR")))*IF(Assumptions!$F$10="No Adjustment",1,IF(Assumptions!$F$10="Preferred",'Pref-Std'!CM42,IF(Assumptions!$F$10="Standard",'Pref-Std'!DT42,"ERROR")))*IF(Assumptions!$F$12="No Adjustment",1,VLOOKUP($AL43+BM$4-1,'Valuation Margin'!$A$5:$D$13,4))</f>
        <v>117.64615110735781</v>
      </c>
      <c r="BN43" s="45">
        <f>(1-VLOOKUP($AL43+BN$4-1,'Projection Scale G2 - F'!$A$25:$B$150,2,FALSE))^Assumptions!$F$6*'Base Rate'!BM43*IF(Assumptions!$F$8="No Adjustment",1,IF(Assumptions!$F$8="Married",'Marital Status'!CN42,IF(Assumptions!$F$8="Single",'Marital Status'!DU42,"ERROR")))*IF(Assumptions!$F$10="No Adjustment",1,IF(Assumptions!$F$10="Preferred",'Pref-Std'!CN42,IF(Assumptions!$F$10="Standard",'Pref-Std'!DU42,"ERROR")))*IF(Assumptions!$F$12="No Adjustment",1,VLOOKUP($AL43+BN$4-1,'Valuation Margin'!$A$5:$D$13,4))</f>
        <v>132.13985378751909</v>
      </c>
      <c r="BO43" s="45">
        <f>(1-VLOOKUP($AL43+BO$4-1,'Projection Scale G2 - F'!$A$25:$B$150,2,FALSE))^Assumptions!$F$6*'Base Rate'!BN43*IF(Assumptions!$F$8="No Adjustment",1,IF(Assumptions!$F$8="Married",'Marital Status'!CO42,IF(Assumptions!$F$8="Single",'Marital Status'!DV42,"ERROR")))*IF(Assumptions!$F$10="No Adjustment",1,IF(Assumptions!$F$10="Preferred",'Pref-Std'!CO42,IF(Assumptions!$F$10="Standard",'Pref-Std'!DV42,"ERROR")))*IF(Assumptions!$F$12="No Adjustment",1,VLOOKUP($AL43+BO$4-1,'Valuation Margin'!$A$5:$D$13,4))</f>
        <v>146.96941767060744</v>
      </c>
      <c r="BP43" s="46">
        <f>(1-VLOOKUP($AL43+BP$4-1,'Projection Scale G2 - F'!$A$25:$B$150,2,FALSE))^Assumptions!$F$6*'Base Rate'!BO43*IF(Assumptions!$F$8="No Adjustment",1,IF(Assumptions!$F$8="Married",'Marital Status'!CP42,IF(Assumptions!$F$8="Single",'Marital Status'!DW42,"ERROR")))*IF(Assumptions!$F$10="No Adjustment",1,IF(Assumptions!$F$10="Preferred",'Pref-Std'!CP42,IF(Assumptions!$F$10="Standard",'Pref-Std'!DW42,"ERROR")))*IF(Assumptions!$F$12="No Adjustment",1,VLOOKUP($AL43+BP$4-1,'Valuation Margin'!$A$5:$D$13,4))</f>
        <v>163.44688967858517</v>
      </c>
      <c r="BQ43" s="46">
        <f>(1-VLOOKUP($BR43,'Projection Scale G2 - F'!$A$25:$B$150,2,FALSE))^Assumptions!$F$6*'Base Rate'!BP43*IF(Assumptions!$F$8="No Adjustment",1,IF(Assumptions!$F$8="Married",'Marital Status'!CQ42,IF(Assumptions!$F$8="Single",'Marital Status'!DX42,"ERROR")))*IF(Assumptions!$F$10="No Adjustment",1,IF(Assumptions!$F$10="Preferred",'Pref-Std'!CQ42,IF(Assumptions!$F$10="Standard",'Pref-Std'!DX42,"ERROR")))*IF(Assumptions!$F$12="No Adjustment",1,VLOOKUP($BR43,'Valuation Margin'!$A$5:$D$13,4))</f>
        <v>177.77058759139069</v>
      </c>
      <c r="BR43" s="6">
        <f t="shared" si="6"/>
        <v>98</v>
      </c>
      <c r="BT43" s="58">
        <v>0.23250699999999999</v>
      </c>
      <c r="BU43" s="59">
        <f t="shared" si="7"/>
        <v>0.7645816581496071</v>
      </c>
      <c r="BV43" s="59">
        <f t="shared" si="8"/>
        <v>0.83862178064235771</v>
      </c>
      <c r="BW43" s="57">
        <f t="shared" si="9"/>
        <v>0.20999999999999985</v>
      </c>
    </row>
    <row r="44" spans="1:75" x14ac:dyDescent="0.3">
      <c r="A44" s="11">
        <f t="shared" si="2"/>
        <v>69</v>
      </c>
      <c r="B44" s="48">
        <f>(1-VLOOKUP($A44+B$4-1,'Projection Scale G2 - M'!$A$25:$B$150,2,FALSE))^Assumptions!$F$6*'Base Rate'!B44*IF(Assumptions!$F$8="No Adjustment",1,IF(Assumptions!$F$8="Married",'Marital Status'!BM43,IF(Assumptions!$F$8="Single",'Marital Status'!CT43,"ERROR")))*IF(Assumptions!$F$10="No Adjustment",1,IF(Assumptions!$F$10="Preferred",'Pref-Std'!BM43,IF(Assumptions!$F$10="Standard",'Pref-Std'!CT43,"ERROR")))*IF(Assumptions!$F$12="No Adjustment",1,VLOOKUP($A44+B$4-1,'Valuation Margin'!$A$5:$C$13,3))</f>
        <v>1.6542845517745184</v>
      </c>
      <c r="C44" s="49">
        <f>(1-VLOOKUP($A44+C$4-1,'Projection Scale G2 - M'!$A$25:$B$150,2,FALSE))^Assumptions!$F$6*'Base Rate'!C44*IF(Assumptions!$F$8="No Adjustment",1,IF(Assumptions!$F$8="Married",'Marital Status'!BN43,IF(Assumptions!$F$8="Single",'Marital Status'!CU43,"ERROR")))*IF(Assumptions!$F$10="No Adjustment",1,IF(Assumptions!$F$10="Preferred",'Pref-Std'!BN43,IF(Assumptions!$F$10="Standard",'Pref-Std'!CU43,"ERROR")))*IF(Assumptions!$F$12="No Adjustment",1,VLOOKUP($A44+C$4-1,'Valuation Margin'!$A$5:$C$13,3))</f>
        <v>2.6571453720713718</v>
      </c>
      <c r="D44" s="49">
        <f>(1-VLOOKUP($A44+D$4-1,'Projection Scale G2 - M'!$A$25:$B$150,2,FALSE))^Assumptions!$F$6*'Base Rate'!D44*IF(Assumptions!$F$8="No Adjustment",1,IF(Assumptions!$F$8="Married",'Marital Status'!BO43,IF(Assumptions!$F$8="Single",'Marital Status'!CV43,"ERROR")))*IF(Assumptions!$F$10="No Adjustment",1,IF(Assumptions!$F$10="Preferred",'Pref-Std'!BO43,IF(Assumptions!$F$10="Standard",'Pref-Std'!CV43,"ERROR")))*IF(Assumptions!$F$12="No Adjustment",1,VLOOKUP($A44+D$4-1,'Valuation Margin'!$A$5:$C$13,3))</f>
        <v>3.683983670754456</v>
      </c>
      <c r="E44" s="49">
        <f>(1-VLOOKUP($A44+E$4-1,'Projection Scale G2 - M'!$A$25:$B$150,2,FALSE))^Assumptions!$F$6*'Base Rate'!E44*IF(Assumptions!$F$8="No Adjustment",1,IF(Assumptions!$F$8="Married",'Marital Status'!BP43,IF(Assumptions!$F$8="Single",'Marital Status'!CW43,"ERROR")))*IF(Assumptions!$F$10="No Adjustment",1,IF(Assumptions!$F$10="Preferred",'Pref-Std'!BP43,IF(Assumptions!$F$10="Standard",'Pref-Std'!CW43,"ERROR")))*IF(Assumptions!$F$12="No Adjustment",1,VLOOKUP($A44+E$4-1,'Valuation Margin'!$A$5:$C$13,3))</f>
        <v>4.8127398289322167</v>
      </c>
      <c r="F44" s="50">
        <f>(1-VLOOKUP($A44+F$4-1,'Projection Scale G2 - M'!$A$25:$B$150,2,FALSE))^Assumptions!$F$6*'Base Rate'!F44*IF(Assumptions!$F$8="No Adjustment",1,IF(Assumptions!$F$8="Married",'Marital Status'!BQ43,IF(Assumptions!$F$8="Single",'Marital Status'!CX43,"ERROR")))*IF(Assumptions!$F$10="No Adjustment",1,IF(Assumptions!$F$10="Preferred",'Pref-Std'!BQ43,IF(Assumptions!$F$10="Standard",'Pref-Std'!CX43,"ERROR")))*IF(Assumptions!$F$12="No Adjustment",1,VLOOKUP($A44+F$4-1,'Valuation Margin'!$A$5:$C$13,3))</f>
        <v>6.0826743792203253</v>
      </c>
      <c r="G44" s="49">
        <f>(1-VLOOKUP($A44+G$4-1,'Projection Scale G2 - M'!$A$25:$B$150,2,FALSE))^Assumptions!$F$6*'Base Rate'!G44*IF(Assumptions!$F$8="No Adjustment",1,IF(Assumptions!$F$8="Married",'Marital Status'!BR43,IF(Assumptions!$F$8="Single",'Marital Status'!CY43,"ERROR")))*IF(Assumptions!$F$10="No Adjustment",1,IF(Assumptions!$F$10="Preferred",'Pref-Std'!BR43,IF(Assumptions!$F$10="Standard",'Pref-Std'!CY43,"ERROR")))*IF(Assumptions!$F$12="No Adjustment",1,VLOOKUP($A44+G$4-1,'Valuation Margin'!$A$5:$C$13,3))</f>
        <v>7.5332546174257153</v>
      </c>
      <c r="H44" s="49">
        <f>(1-VLOOKUP($A44+H$4-1,'Projection Scale G2 - M'!$A$25:$B$150,2,FALSE))^Assumptions!$F$6*'Base Rate'!H44*IF(Assumptions!$F$8="No Adjustment",1,IF(Assumptions!$F$8="Married",'Marital Status'!BS43,IF(Assumptions!$F$8="Single",'Marital Status'!CZ43,"ERROR")))*IF(Assumptions!$F$10="No Adjustment",1,IF(Assumptions!$F$10="Preferred",'Pref-Std'!BS43,IF(Assumptions!$F$10="Standard",'Pref-Std'!CZ43,"ERROR")))*IF(Assumptions!$F$12="No Adjustment",1,VLOOKUP($A44+H$4-1,'Valuation Margin'!$A$5:$C$13,3))</f>
        <v>9.5017158002451367</v>
      </c>
      <c r="I44" s="49">
        <f>(1-VLOOKUP($A44+I$4-1,'Projection Scale G2 - M'!$A$25:$B$150,2,FALSE))^Assumptions!$F$6*'Base Rate'!I44*IF(Assumptions!$F$8="No Adjustment",1,IF(Assumptions!$F$8="Married",'Marital Status'!BT43,IF(Assumptions!$F$8="Single",'Marital Status'!DA43,"ERROR")))*IF(Assumptions!$F$10="No Adjustment",1,IF(Assumptions!$F$10="Preferred",'Pref-Std'!BT43,IF(Assumptions!$F$10="Standard",'Pref-Std'!DA43,"ERROR")))*IF(Assumptions!$F$12="No Adjustment",1,VLOOKUP($A44+I$4-1,'Valuation Margin'!$A$5:$C$13,3))</f>
        <v>11.828644668924312</v>
      </c>
      <c r="J44" s="49">
        <f>(1-VLOOKUP($A44+J$4-1,'Projection Scale G2 - M'!$A$25:$B$150,2,FALSE))^Assumptions!$F$6*'Base Rate'!J44*IF(Assumptions!$F$8="No Adjustment",1,IF(Assumptions!$F$8="Married",'Marital Status'!BU43,IF(Assumptions!$F$8="Single",'Marital Status'!DB43,"ERROR")))*IF(Assumptions!$F$10="No Adjustment",1,IF(Assumptions!$F$10="Preferred",'Pref-Std'!BU43,IF(Assumptions!$F$10="Standard",'Pref-Std'!DB43,"ERROR")))*IF(Assumptions!$F$12="No Adjustment",1,VLOOKUP($A44+J$4-1,'Valuation Margin'!$A$5:$C$13,3))</f>
        <v>14.552378365251435</v>
      </c>
      <c r="K44" s="50">
        <f>(1-VLOOKUP($A44+K$4-1,'Projection Scale G2 - M'!$A$25:$B$150,2,FALSE))^Assumptions!$F$6*'Base Rate'!K44*IF(Assumptions!$F$8="No Adjustment",1,IF(Assumptions!$F$8="Married",'Marital Status'!BV43,IF(Assumptions!$F$8="Single",'Marital Status'!DC43,"ERROR")))*IF(Assumptions!$F$10="No Adjustment",1,IF(Assumptions!$F$10="Preferred",'Pref-Std'!BV43,IF(Assumptions!$F$10="Standard",'Pref-Std'!DC43,"ERROR")))*IF(Assumptions!$F$12="No Adjustment",1,VLOOKUP($A44+K$4-1,'Valuation Margin'!$A$5:$C$13,3))</f>
        <v>17.715459242600627</v>
      </c>
      <c r="L44" s="49">
        <f>(1-VLOOKUP($A44+L$4-1,'Projection Scale G2 - M'!$A$25:$B$150,2,FALSE))^Assumptions!$F$6*'Base Rate'!L44*IF(Assumptions!$F$8="No Adjustment",1,IF(Assumptions!$F$8="Married",'Marital Status'!BW43,IF(Assumptions!$F$8="Single",'Marital Status'!DD43,"ERROR")))*IF(Assumptions!$F$10="No Adjustment",1,IF(Assumptions!$F$10="Preferred",'Pref-Std'!BW43,IF(Assumptions!$F$10="Standard",'Pref-Std'!DD43,"ERROR")))*IF(Assumptions!$F$12="No Adjustment",1,VLOOKUP($A44+L$4-1,'Valuation Margin'!$A$5:$C$13,3))</f>
        <v>21.40875125853065</v>
      </c>
      <c r="M44" s="49">
        <f>(1-VLOOKUP($A44+M$4-1,'Projection Scale G2 - M'!$A$25:$B$150,2,FALSE))^Assumptions!$F$6*'Base Rate'!M44*IF(Assumptions!$F$8="No Adjustment",1,IF(Assumptions!$F$8="Married",'Marital Status'!BX43,IF(Assumptions!$F$8="Single",'Marital Status'!DE43,"ERROR")))*IF(Assumptions!$F$10="No Adjustment",1,IF(Assumptions!$F$10="Preferred",'Pref-Std'!BX43,IF(Assumptions!$F$10="Standard",'Pref-Std'!DE43,"ERROR")))*IF(Assumptions!$F$12="No Adjustment",1,VLOOKUP($A44+M$4-1,'Valuation Margin'!$A$5:$C$13,3))</f>
        <v>25.229982375963981</v>
      </c>
      <c r="N44" s="49">
        <f>(1-VLOOKUP($A44+N$4-1,'Projection Scale G2 - M'!$A$25:$B$150,2,FALSE))^Assumptions!$F$6*'Base Rate'!N44*IF(Assumptions!$F$8="No Adjustment",1,IF(Assumptions!$F$8="Married",'Marital Status'!BY43,IF(Assumptions!$F$8="Single",'Marital Status'!DF43,"ERROR")))*IF(Assumptions!$F$10="No Adjustment",1,IF(Assumptions!$F$10="Preferred",'Pref-Std'!BY43,IF(Assumptions!$F$10="Standard",'Pref-Std'!DF43,"ERROR")))*IF(Assumptions!$F$12="No Adjustment",1,VLOOKUP($A44+N$4-1,'Valuation Margin'!$A$5:$C$13,3))</f>
        <v>29.945714001922717</v>
      </c>
      <c r="O44" s="49">
        <f>(1-VLOOKUP($A44+O$4-1,'Projection Scale G2 - M'!$A$25:$B$150,2,FALSE))^Assumptions!$F$6*'Base Rate'!O44*IF(Assumptions!$F$8="No Adjustment",1,IF(Assumptions!$F$8="Married",'Marital Status'!BZ43,IF(Assumptions!$F$8="Single",'Marital Status'!DG43,"ERROR")))*IF(Assumptions!$F$10="No Adjustment",1,IF(Assumptions!$F$10="Preferred",'Pref-Std'!BZ43,IF(Assumptions!$F$10="Standard",'Pref-Std'!DG43,"ERROR")))*IF(Assumptions!$F$12="No Adjustment",1,VLOOKUP($A44+O$4-1,'Valuation Margin'!$A$5:$C$13,3))</f>
        <v>35.418673119872011</v>
      </c>
      <c r="P44" s="50">
        <f>(1-VLOOKUP($A44+P$4-1,'Projection Scale G2 - M'!$A$25:$B$150,2,FALSE))^Assumptions!$F$6*'Base Rate'!P44*IF(Assumptions!$F$8="No Adjustment",1,IF(Assumptions!$F$8="Married",'Marital Status'!CA43,IF(Assumptions!$F$8="Single",'Marital Status'!DH43,"ERROR")))*IF(Assumptions!$F$10="No Adjustment",1,IF(Assumptions!$F$10="Preferred",'Pref-Std'!CA43,IF(Assumptions!$F$10="Standard",'Pref-Std'!DH43,"ERROR")))*IF(Assumptions!$F$12="No Adjustment",1,VLOOKUP($A44+P$4-1,'Valuation Margin'!$A$5:$C$13,3))</f>
        <v>41.279408193313706</v>
      </c>
      <c r="Q44" s="49">
        <f>(1-VLOOKUP($A44+Q$4-1,'Projection Scale G2 - M'!$A$25:$B$150,2,FALSE))^Assumptions!$F$6*'Base Rate'!Q44*IF(Assumptions!$F$8="No Adjustment",1,IF(Assumptions!$F$8="Married",'Marital Status'!CB43,IF(Assumptions!$F$8="Single",'Marital Status'!DI43,"ERROR")))*IF(Assumptions!$F$10="No Adjustment",1,IF(Assumptions!$F$10="Preferred",'Pref-Std'!CB43,IF(Assumptions!$F$10="Standard",'Pref-Std'!DI43,"ERROR")))*IF(Assumptions!$F$12="No Adjustment",1,VLOOKUP($A44+Q$4-1,'Valuation Margin'!$A$5:$C$13,3))</f>
        <v>48.453639617941519</v>
      </c>
      <c r="R44" s="49">
        <f>(1-VLOOKUP($A44+R$4-1,'Projection Scale G2 - M'!$A$25:$B$150,2,FALSE))^Assumptions!$F$6*'Base Rate'!R44*IF(Assumptions!$F$8="No Adjustment",1,IF(Assumptions!$F$8="Married",'Marital Status'!CC43,IF(Assumptions!$F$8="Single",'Marital Status'!DJ43,"ERROR")))*IF(Assumptions!$F$10="No Adjustment",1,IF(Assumptions!$F$10="Preferred",'Pref-Std'!CC43,IF(Assumptions!$F$10="Standard",'Pref-Std'!DJ43,"ERROR")))*IF(Assumptions!$F$12="No Adjustment",1,VLOOKUP($A44+R$4-1,'Valuation Margin'!$A$5:$C$13,3))</f>
        <v>55.286256325131063</v>
      </c>
      <c r="S44" s="49">
        <f>(1-VLOOKUP($A44+S$4-1,'Projection Scale G2 - M'!$A$25:$B$150,2,FALSE))^Assumptions!$F$6*'Base Rate'!S44*IF(Assumptions!$F$8="No Adjustment",1,IF(Assumptions!$F$8="Married",'Marital Status'!CD43,IF(Assumptions!$F$8="Single",'Marital Status'!DK43,"ERROR")))*IF(Assumptions!$F$10="No Adjustment",1,IF(Assumptions!$F$10="Preferred",'Pref-Std'!CD43,IF(Assumptions!$F$10="Standard",'Pref-Std'!DK43,"ERROR")))*IF(Assumptions!$F$12="No Adjustment",1,VLOOKUP($A44+S$4-1,'Valuation Margin'!$A$5:$C$13,3))</f>
        <v>62.888114119214066</v>
      </c>
      <c r="T44" s="49">
        <f>(1-VLOOKUP($A44+T$4-1,'Projection Scale G2 - M'!$A$25:$B$150,2,FALSE))^Assumptions!$F$6*'Base Rate'!T44*IF(Assumptions!$F$8="No Adjustment",1,IF(Assumptions!$F$8="Married",'Marital Status'!CE43,IF(Assumptions!$F$8="Single",'Marital Status'!DL43,"ERROR")))*IF(Assumptions!$F$10="No Adjustment",1,IF(Assumptions!$F$10="Preferred",'Pref-Std'!CE43,IF(Assumptions!$F$10="Standard",'Pref-Std'!DL43,"ERROR")))*IF(Assumptions!$F$12="No Adjustment",1,VLOOKUP($A44+T$4-1,'Valuation Margin'!$A$5:$C$13,3))</f>
        <v>71.349011352439689</v>
      </c>
      <c r="U44" s="50">
        <f>(1-VLOOKUP($A44+U$4-1,'Projection Scale G2 - M'!$A$25:$B$150,2,FALSE))^Assumptions!$F$6*'Base Rate'!U44*IF(Assumptions!$F$8="No Adjustment",1,IF(Assumptions!$F$8="Married",'Marital Status'!CF43,IF(Assumptions!$F$8="Single",'Marital Status'!DM43,"ERROR")))*IF(Assumptions!$F$10="No Adjustment",1,IF(Assumptions!$F$10="Preferred",'Pref-Std'!CF43,IF(Assumptions!$F$10="Standard",'Pref-Std'!DM43,"ERROR")))*IF(Assumptions!$F$12="No Adjustment",1,VLOOKUP($A44+U$4-1,'Valuation Margin'!$A$5:$C$13,3))</f>
        <v>79.841561709107552</v>
      </c>
      <c r="V44" s="49">
        <f>(1-VLOOKUP($A44+V$4-1,'Projection Scale G2 - M'!$A$25:$B$150,2,FALSE))^Assumptions!$F$6*'Base Rate'!V44*IF(Assumptions!$F$8="No Adjustment",1,IF(Assumptions!$F$8="Married",'Marital Status'!CG43,IF(Assumptions!$F$8="Single",'Marital Status'!DN43,"ERROR")))*IF(Assumptions!$F$10="No Adjustment",1,IF(Assumptions!$F$10="Preferred",'Pref-Std'!CG43,IF(Assumptions!$F$10="Standard",'Pref-Std'!DN43,"ERROR")))*IF(Assumptions!$F$12="No Adjustment",1,VLOOKUP($A44+V$4-1,'Valuation Margin'!$A$5:$C$13,3))</f>
        <v>89.977373204412473</v>
      </c>
      <c r="W44" s="49">
        <f>(1-VLOOKUP($A44+W$4-1,'Projection Scale G2 - M'!$A$25:$B$150,2,FALSE))^Assumptions!$F$6*'Base Rate'!W44*IF(Assumptions!$F$8="No Adjustment",1,IF(Assumptions!$F$8="Married",'Marital Status'!CH43,IF(Assumptions!$F$8="Single",'Marital Status'!DO43,"ERROR")))*IF(Assumptions!$F$10="No Adjustment",1,IF(Assumptions!$F$10="Preferred",'Pref-Std'!CH43,IF(Assumptions!$F$10="Standard",'Pref-Std'!DO43,"ERROR")))*IF(Assumptions!$F$12="No Adjustment",1,VLOOKUP($A44+W$4-1,'Valuation Margin'!$A$5:$C$13,3))</f>
        <v>101.04369957802682</v>
      </c>
      <c r="X44" s="49">
        <f>(1-VLOOKUP($A44+X$4-1,'Projection Scale G2 - M'!$A$25:$B$150,2,FALSE))^Assumptions!$F$6*'Base Rate'!X44*IF(Assumptions!$F$8="No Adjustment",1,IF(Assumptions!$F$8="Married",'Marital Status'!CI43,IF(Assumptions!$F$8="Single",'Marital Status'!DP43,"ERROR")))*IF(Assumptions!$F$10="No Adjustment",1,IF(Assumptions!$F$10="Preferred",'Pref-Std'!CI43,IF(Assumptions!$F$10="Standard",'Pref-Std'!DP43,"ERROR")))*IF(Assumptions!$F$12="No Adjustment",1,VLOOKUP($A44+X$4-1,'Valuation Margin'!$A$5:$C$13,3))</f>
        <v>111.95698562363773</v>
      </c>
      <c r="Y44" s="49">
        <f>(1-VLOOKUP($A44+Y$4-1,'Projection Scale G2 - M'!$A$25:$B$150,2,FALSE))^Assumptions!$F$6*'Base Rate'!Y44*IF(Assumptions!$F$8="No Adjustment",1,IF(Assumptions!$F$8="Married",'Marital Status'!CJ43,IF(Assumptions!$F$8="Single",'Marital Status'!DQ43,"ERROR")))*IF(Assumptions!$F$10="No Adjustment",1,IF(Assumptions!$F$10="Preferred",'Pref-Std'!CJ43,IF(Assumptions!$F$10="Standard",'Pref-Std'!DQ43,"ERROR")))*IF(Assumptions!$F$12="No Adjustment",1,VLOOKUP($A44+Y$4-1,'Valuation Margin'!$A$5:$C$13,3))</f>
        <v>125.24064345118697</v>
      </c>
      <c r="Z44" s="50">
        <f>(1-VLOOKUP($A44+Z$4-1,'Projection Scale G2 - M'!$A$25:$B$150,2,FALSE))^Assumptions!$F$6*'Base Rate'!Z44*IF(Assumptions!$F$8="No Adjustment",1,IF(Assumptions!$F$8="Married",'Marital Status'!CK43,IF(Assumptions!$F$8="Single",'Marital Status'!DR43,"ERROR")))*IF(Assumptions!$F$10="No Adjustment",1,IF(Assumptions!$F$10="Preferred",'Pref-Std'!CK43,IF(Assumptions!$F$10="Standard",'Pref-Std'!DR43,"ERROR")))*IF(Assumptions!$F$12="No Adjustment",1,VLOOKUP($A44+Z$4-1,'Valuation Margin'!$A$5:$C$13,3))</f>
        <v>139.93745171701386</v>
      </c>
      <c r="AA44" s="49">
        <f>(1-VLOOKUP($A44+AA$4-1,'Projection Scale G2 - M'!$A$25:$B$150,2,FALSE))^Assumptions!$F$6*'Base Rate'!AA44*IF(Assumptions!$F$8="No Adjustment",1,IF(Assumptions!$F$8="Married",'Marital Status'!CL43,IF(Assumptions!$F$8="Single",'Marital Status'!DS43,"ERROR")))*IF(Assumptions!$F$10="No Adjustment",1,IF(Assumptions!$F$10="Preferred",'Pref-Std'!CL43,IF(Assumptions!$F$10="Standard",'Pref-Std'!DS43,"ERROR")))*IF(Assumptions!$F$12="No Adjustment",1,VLOOKUP($A44+AA$4-1,'Valuation Margin'!$A$5:$C$13,3))</f>
        <v>154.16967824282818</v>
      </c>
      <c r="AB44" s="49">
        <f>(1-VLOOKUP($A44+AB$4-1,'Projection Scale G2 - M'!$A$25:$B$150,2,FALSE))^Assumptions!$F$6*'Base Rate'!AB44*IF(Assumptions!$F$8="No Adjustment",1,IF(Assumptions!$F$8="Married",'Marital Status'!CM43,IF(Assumptions!$F$8="Single",'Marital Status'!DT43,"ERROR")))*IF(Assumptions!$F$10="No Adjustment",1,IF(Assumptions!$F$10="Preferred",'Pref-Std'!CM43,IF(Assumptions!$F$10="Standard",'Pref-Std'!DT43,"ERROR")))*IF(Assumptions!$F$12="No Adjustment",1,VLOOKUP($A44+AB$4-1,'Valuation Margin'!$A$5:$C$13,3))</f>
        <v>170.91029316130761</v>
      </c>
      <c r="AC44" s="49">
        <f>(1-VLOOKUP($A44+AC$4-1,'Projection Scale G2 - M'!$A$25:$B$150,2,FALSE))^Assumptions!$F$6*'Base Rate'!AC44*IF(Assumptions!$F$8="No Adjustment",1,IF(Assumptions!$F$8="Married",'Marital Status'!CN43,IF(Assumptions!$F$8="Single",'Marital Status'!DU43,"ERROR")))*IF(Assumptions!$F$10="No Adjustment",1,IF(Assumptions!$F$10="Preferred",'Pref-Std'!CN43,IF(Assumptions!$F$10="Standard",'Pref-Std'!DU43,"ERROR")))*IF(Assumptions!$F$12="No Adjustment",1,VLOOKUP($A44+AC$4-1,'Valuation Margin'!$A$5:$C$13,3))</f>
        <v>186.2651784130768</v>
      </c>
      <c r="AD44" s="49">
        <f>(1-VLOOKUP($A44+AD$4-1,'Projection Scale G2 - M'!$A$25:$B$150,2,FALSE))^Assumptions!$F$6*'Base Rate'!AD44*IF(Assumptions!$F$8="No Adjustment",1,IF(Assumptions!$F$8="Married",'Marital Status'!CO43,IF(Assumptions!$F$8="Single",'Marital Status'!DV43,"ERROR")))*IF(Assumptions!$F$10="No Adjustment",1,IF(Assumptions!$F$10="Preferred",'Pref-Std'!CO43,IF(Assumptions!$F$10="Standard",'Pref-Std'!DV43,"ERROR")))*IF(Assumptions!$F$12="No Adjustment",1,VLOOKUP($A44+AD$4-1,'Valuation Margin'!$A$5:$C$13,3))</f>
        <v>203.86671077964488</v>
      </c>
      <c r="AE44" s="50">
        <f>(1-VLOOKUP($A44+AE$4-1,'Projection Scale G2 - M'!$A$25:$B$150,2,FALSE))^Assumptions!$F$6*'Base Rate'!AE44*IF(Assumptions!$F$8="No Adjustment",1,IF(Assumptions!$F$8="Married",'Marital Status'!CP43,IF(Assumptions!$F$8="Single",'Marital Status'!DW43,"ERROR")))*IF(Assumptions!$F$10="No Adjustment",1,IF(Assumptions!$F$10="Preferred",'Pref-Std'!CP43,IF(Assumptions!$F$10="Standard",'Pref-Std'!DW43,"ERROR")))*IF(Assumptions!$F$12="No Adjustment",1,VLOOKUP($A44+AE$4-1,'Valuation Margin'!$A$5:$C$13,3))</f>
        <v>219.1308095280632</v>
      </c>
      <c r="AF44" s="50">
        <f>(1-VLOOKUP($AG44,'Projection Scale G2 - M'!$A$25:$B$150,2,FALSE))^Assumptions!$F$6*'Base Rate'!AF44*IF(Assumptions!$F$8="No Adjustment",1,IF(Assumptions!$F$8="Married",'Marital Status'!CQ43,IF(Assumptions!$F$8="Single",'Marital Status'!DX43,"ERROR")))*IF(Assumptions!$F$10="No Adjustment",1,IF(Assumptions!$F$10="Preferred",'Pref-Std'!CQ43,IF(Assumptions!$F$10="Standard",'Pref-Std'!DX43,"ERROR")))*IF(Assumptions!$F$12="No Adjustment",1,VLOOKUP($AG44,'Valuation Margin'!$A$5:$C$13,3))</f>
        <v>236.71229211653991</v>
      </c>
      <c r="AG44" s="11">
        <f t="shared" si="3"/>
        <v>99</v>
      </c>
      <c r="AI44" s="58">
        <v>0.21315100000000001</v>
      </c>
      <c r="AJ44" s="59">
        <f t="shared" si="4"/>
        <v>1.1105380322707372</v>
      </c>
      <c r="AL44" s="11">
        <f t="shared" si="5"/>
        <v>69</v>
      </c>
      <c r="AM44" s="48">
        <f>(1-VLOOKUP($AL44+AM$4-1,'Projection Scale G2 - F'!$A$25:$B$150,2,FALSE))^Assumptions!$F$6*'Base Rate'!AL44*IF(Assumptions!$F$8="No Adjustment",1,IF(Assumptions!$F$8="Married",'Marital Status'!BM43,IF(Assumptions!$F$8="Single",'Marital Status'!CT43,"ERROR")))*IF(Assumptions!$F$10="No Adjustment",1,IF(Assumptions!$F$10="Preferred",'Pref-Std'!BM43,IF(Assumptions!$F$10="Standard",'Pref-Std'!CT43,"ERROR")))*IF(Assumptions!$F$12="No Adjustment",1,VLOOKUP($AL44+AM$4-1,'Valuation Margin'!$A$5:$D$13,4))</f>
        <v>1.2453730713917619</v>
      </c>
      <c r="AN44" s="49">
        <f>(1-VLOOKUP($AL44+AN$4-1,'Projection Scale G2 - F'!$A$25:$B$150,2,FALSE))^Assumptions!$F$6*'Base Rate'!AM44*IF(Assumptions!$F$8="No Adjustment",1,IF(Assumptions!$F$8="Married",'Marital Status'!BN43,IF(Assumptions!$F$8="Single",'Marital Status'!CU43,"ERROR")))*IF(Assumptions!$F$10="No Adjustment",1,IF(Assumptions!$F$10="Preferred",'Pref-Std'!BN43,IF(Assumptions!$F$10="Standard",'Pref-Std'!CU43,"ERROR")))*IF(Assumptions!$F$12="No Adjustment",1,VLOOKUP($AL44+AN$4-1,'Valuation Margin'!$A$5:$D$13,4))</f>
        <v>1.9351906219421433</v>
      </c>
      <c r="AO44" s="49">
        <f>(1-VLOOKUP($AL44+AO$4-1,'Projection Scale G2 - F'!$A$25:$B$150,2,FALSE))^Assumptions!$F$6*'Base Rate'!AN44*IF(Assumptions!$F$8="No Adjustment",1,IF(Assumptions!$F$8="Married",'Marital Status'!BO43,IF(Assumptions!$F$8="Single",'Marital Status'!CV43,"ERROR")))*IF(Assumptions!$F$10="No Adjustment",1,IF(Assumptions!$F$10="Preferred",'Pref-Std'!BO43,IF(Assumptions!$F$10="Standard",'Pref-Std'!CV43,"ERROR")))*IF(Assumptions!$F$12="No Adjustment",1,VLOOKUP($AL44+AO$4-1,'Valuation Margin'!$A$5:$D$13,4))</f>
        <v>2.6176226449024451</v>
      </c>
      <c r="AP44" s="49">
        <f>(1-VLOOKUP($AL44+AP$4-1,'Projection Scale G2 - F'!$A$25:$B$150,2,FALSE))^Assumptions!$F$6*'Base Rate'!AO44*IF(Assumptions!$F$8="No Adjustment",1,IF(Assumptions!$F$8="Married",'Marital Status'!BP43,IF(Assumptions!$F$8="Single",'Marital Status'!CW43,"ERROR")))*IF(Assumptions!$F$10="No Adjustment",1,IF(Assumptions!$F$10="Preferred",'Pref-Std'!BP43,IF(Assumptions!$F$10="Standard",'Pref-Std'!CW43,"ERROR")))*IF(Assumptions!$F$12="No Adjustment",1,VLOOKUP($AL44+AP$4-1,'Valuation Margin'!$A$5:$D$13,4))</f>
        <v>3.3484095696572669</v>
      </c>
      <c r="AQ44" s="50">
        <f>(1-VLOOKUP($AL44+AQ$4-1,'Projection Scale G2 - F'!$A$25:$B$150,2,FALSE))^Assumptions!$F$6*'Base Rate'!AP44*IF(Assumptions!$F$8="No Adjustment",1,IF(Assumptions!$F$8="Married",'Marital Status'!BQ43,IF(Assumptions!$F$8="Single",'Marital Status'!CX43,"ERROR")))*IF(Assumptions!$F$10="No Adjustment",1,IF(Assumptions!$F$10="Preferred",'Pref-Std'!BQ43,IF(Assumptions!$F$10="Standard",'Pref-Std'!CX43,"ERROR")))*IF(Assumptions!$F$12="No Adjustment",1,VLOOKUP($AL44+AQ$4-1,'Valuation Margin'!$A$5:$D$13,4))</f>
        <v>4.1552607029681496</v>
      </c>
      <c r="AR44" s="49">
        <f>(1-VLOOKUP($AL44+AR$4-1,'Projection Scale G2 - F'!$A$25:$B$150,2,FALSE))^Assumptions!$F$6*'Base Rate'!AQ44*IF(Assumptions!$F$8="No Adjustment",1,IF(Assumptions!$F$8="Married",'Marital Status'!BR43,IF(Assumptions!$F$8="Single",'Marital Status'!CY43,"ERROR")))*IF(Assumptions!$F$10="No Adjustment",1,IF(Assumptions!$F$10="Preferred",'Pref-Std'!BR43,IF(Assumptions!$F$10="Standard",'Pref-Std'!CY43,"ERROR")))*IF(Assumptions!$F$12="No Adjustment",1,VLOOKUP($AL44+AR$4-1,'Valuation Margin'!$A$5:$D$13,4))</f>
        <v>5.0698566844078226</v>
      </c>
      <c r="AS44" s="49">
        <f>(1-VLOOKUP($AL44+AS$4-1,'Projection Scale G2 - F'!$A$25:$B$150,2,FALSE))^Assumptions!$F$6*'Base Rate'!AR44*IF(Assumptions!$F$8="No Adjustment",1,IF(Assumptions!$F$8="Married",'Marital Status'!BS43,IF(Assumptions!$F$8="Single",'Marital Status'!CZ43,"ERROR")))*IF(Assumptions!$F$10="No Adjustment",1,IF(Assumptions!$F$10="Preferred",'Pref-Std'!BS43,IF(Assumptions!$F$10="Standard",'Pref-Std'!CZ43,"ERROR")))*IF(Assumptions!$F$12="No Adjustment",1,VLOOKUP($AL44+AS$4-1,'Valuation Margin'!$A$5:$D$13,4))</f>
        <v>6.3156266453627525</v>
      </c>
      <c r="AT44" s="49">
        <f>(1-VLOOKUP($AL44+AT$4-1,'Projection Scale G2 - F'!$A$25:$B$150,2,FALSE))^Assumptions!$F$6*'Base Rate'!AS44*IF(Assumptions!$F$8="No Adjustment",1,IF(Assumptions!$F$8="Married",'Marital Status'!BT43,IF(Assumptions!$F$8="Single",'Marital Status'!DA43,"ERROR")))*IF(Assumptions!$F$10="No Adjustment",1,IF(Assumptions!$F$10="Preferred",'Pref-Std'!BT43,IF(Assumptions!$F$10="Standard",'Pref-Std'!DA43,"ERROR")))*IF(Assumptions!$F$12="No Adjustment",1,VLOOKUP($AL44+AT$4-1,'Valuation Margin'!$A$5:$D$13,4))</f>
        <v>7.7909529068672994</v>
      </c>
      <c r="AU44" s="49">
        <f>(1-VLOOKUP($AL44+AU$4-1,'Projection Scale G2 - F'!$A$25:$B$150,2,FALSE))^Assumptions!$F$6*'Base Rate'!AT44*IF(Assumptions!$F$8="No Adjustment",1,IF(Assumptions!$F$8="Married",'Marital Status'!BU43,IF(Assumptions!$F$8="Single",'Marital Status'!DB43,"ERROR")))*IF(Assumptions!$F$10="No Adjustment",1,IF(Assumptions!$F$10="Preferred",'Pref-Std'!BU43,IF(Assumptions!$F$10="Standard",'Pref-Std'!DB43,"ERROR")))*IF(Assumptions!$F$12="No Adjustment",1,VLOOKUP($AL44+AU$4-1,'Valuation Margin'!$A$5:$D$13,4))</f>
        <v>9.5361150373176446</v>
      </c>
      <c r="AV44" s="50">
        <f>(1-VLOOKUP($AL44+AV$4-1,'Projection Scale G2 - F'!$A$25:$B$150,2,FALSE))^Assumptions!$F$6*'Base Rate'!AU44*IF(Assumptions!$F$8="No Adjustment",1,IF(Assumptions!$F$8="Married",'Marital Status'!BV43,IF(Assumptions!$F$8="Single",'Marital Status'!DC43,"ERROR")))*IF(Assumptions!$F$10="No Adjustment",1,IF(Assumptions!$F$10="Preferred",'Pref-Std'!BV43,IF(Assumptions!$F$10="Standard",'Pref-Std'!DC43,"ERROR")))*IF(Assumptions!$F$12="No Adjustment",1,VLOOKUP($AL44+AV$4-1,'Valuation Margin'!$A$5:$D$13,4))</f>
        <v>11.58940520735184</v>
      </c>
      <c r="AW44" s="49">
        <f>(1-VLOOKUP($AL44+AW$4-1,'Projection Scale G2 - F'!$A$25:$B$150,2,FALSE))^Assumptions!$F$6*'Base Rate'!AV44*IF(Assumptions!$F$8="No Adjustment",1,IF(Assumptions!$F$8="Married",'Marital Status'!BW43,IF(Assumptions!$F$8="Single",'Marital Status'!DD43,"ERROR")))*IF(Assumptions!$F$10="No Adjustment",1,IF(Assumptions!$F$10="Preferred",'Pref-Std'!BW43,IF(Assumptions!$F$10="Standard",'Pref-Std'!DD43,"ERROR")))*IF(Assumptions!$F$12="No Adjustment",1,VLOOKUP($AL44+AW$4-1,'Valuation Margin'!$A$5:$D$13,4))</f>
        <v>14.028528021438145</v>
      </c>
      <c r="AX44" s="49">
        <f>(1-VLOOKUP($AL44+AX$4-1,'Projection Scale G2 - F'!$A$25:$B$150,2,FALSE))^Assumptions!$F$6*'Base Rate'!AW44*IF(Assumptions!$F$8="No Adjustment",1,IF(Assumptions!$F$8="Married",'Marital Status'!BX43,IF(Assumptions!$F$8="Single",'Marital Status'!DE43,"ERROR")))*IF(Assumptions!$F$10="No Adjustment",1,IF(Assumptions!$F$10="Preferred",'Pref-Std'!BX43,IF(Assumptions!$F$10="Standard",'Pref-Std'!DE43,"ERROR")))*IF(Assumptions!$F$12="No Adjustment",1,VLOOKUP($AL44+AX$4-1,'Valuation Margin'!$A$5:$D$13,4))</f>
        <v>16.572985611113349</v>
      </c>
      <c r="AY44" s="49">
        <f>(1-VLOOKUP($AL44+AY$4-1,'Projection Scale G2 - F'!$A$25:$B$150,2,FALSE))^Assumptions!$F$6*'Base Rate'!AX44*IF(Assumptions!$F$8="No Adjustment",1,IF(Assumptions!$F$8="Married",'Marital Status'!BY43,IF(Assumptions!$F$8="Single",'Marital Status'!DF43,"ERROR")))*IF(Assumptions!$F$10="No Adjustment",1,IF(Assumptions!$F$10="Preferred",'Pref-Std'!BY43,IF(Assumptions!$F$10="Standard",'Pref-Std'!DF43,"ERROR")))*IF(Assumptions!$F$12="No Adjustment",1,VLOOKUP($AL44+AY$4-1,'Valuation Margin'!$A$5:$D$13,4))</f>
        <v>19.705934422466363</v>
      </c>
      <c r="AZ44" s="49">
        <f>(1-VLOOKUP($AL44+AZ$4-1,'Projection Scale G2 - F'!$A$25:$B$150,2,FALSE))^Assumptions!$F$6*'Base Rate'!AY44*IF(Assumptions!$F$8="No Adjustment",1,IF(Assumptions!$F$8="Married",'Marital Status'!BZ43,IF(Assumptions!$F$8="Single",'Marital Status'!DG43,"ERROR")))*IF(Assumptions!$F$10="No Adjustment",1,IF(Assumptions!$F$10="Preferred",'Pref-Std'!BZ43,IF(Assumptions!$F$10="Standard",'Pref-Std'!DG43,"ERROR")))*IF(Assumptions!$F$12="No Adjustment",1,VLOOKUP($AL44+AZ$4-1,'Valuation Margin'!$A$5:$D$13,4))</f>
        <v>23.024356347798651</v>
      </c>
      <c r="BA44" s="50">
        <f>(1-VLOOKUP($AL44+BA$4-1,'Projection Scale G2 - F'!$A$25:$B$150,2,FALSE))^Assumptions!$F$6*'Base Rate'!AZ44*IF(Assumptions!$F$8="No Adjustment",1,IF(Assumptions!$F$8="Married",'Marital Status'!CA43,IF(Assumptions!$F$8="Single",'Marital Status'!DH43,"ERROR")))*IF(Assumptions!$F$10="No Adjustment",1,IF(Assumptions!$F$10="Preferred",'Pref-Std'!CA43,IF(Assumptions!$F$10="Standard",'Pref-Std'!DH43,"ERROR")))*IF(Assumptions!$F$12="No Adjustment",1,VLOOKUP($AL44+BA$4-1,'Valuation Margin'!$A$5:$D$13,4))</f>
        <v>27.002858478997776</v>
      </c>
      <c r="BB44" s="49">
        <f>(1-VLOOKUP($AL44+BB$4-1,'Projection Scale G2 - F'!$A$25:$B$150,2,FALSE))^Assumptions!$F$6*'Base Rate'!BA44*IF(Assumptions!$F$8="No Adjustment",1,IF(Assumptions!$F$8="Married",'Marital Status'!CB43,IF(Assumptions!$F$8="Single",'Marital Status'!DI43,"ERROR")))*IF(Assumptions!$F$10="No Adjustment",1,IF(Assumptions!$F$10="Preferred",'Pref-Std'!CB43,IF(Assumptions!$F$10="Standard",'Pref-Std'!DI43,"ERROR")))*IF(Assumptions!$F$12="No Adjustment",1,VLOOKUP($AL44+BB$4-1,'Valuation Margin'!$A$5:$D$13,4))</f>
        <v>31.57075903751824</v>
      </c>
      <c r="BC44" s="49">
        <f>(1-VLOOKUP($AL44+BC$4-1,'Projection Scale G2 - F'!$A$25:$B$150,2,FALSE))^Assumptions!$F$6*'Base Rate'!BB44*IF(Assumptions!$F$8="No Adjustment",1,IF(Assumptions!$F$8="Married",'Marital Status'!CC43,IF(Assumptions!$F$8="Single",'Marital Status'!DJ43,"ERROR")))*IF(Assumptions!$F$10="No Adjustment",1,IF(Assumptions!$F$10="Preferred",'Pref-Std'!CC43,IF(Assumptions!$F$10="Standard",'Pref-Std'!DJ43,"ERROR")))*IF(Assumptions!$F$12="No Adjustment",1,VLOOKUP($AL44+BC$4-1,'Valuation Margin'!$A$5:$D$13,4))</f>
        <v>35.622209664426549</v>
      </c>
      <c r="BD44" s="49">
        <f>(1-VLOOKUP($AL44+BD$4-1,'Projection Scale G2 - F'!$A$25:$B$150,2,FALSE))^Assumptions!$F$6*'Base Rate'!BC44*IF(Assumptions!$F$8="No Adjustment",1,IF(Assumptions!$F$8="Married",'Marital Status'!CD43,IF(Assumptions!$F$8="Single",'Marital Status'!DK43,"ERROR")))*IF(Assumptions!$F$10="No Adjustment",1,IF(Assumptions!$F$10="Preferred",'Pref-Std'!CD43,IF(Assumptions!$F$10="Standard",'Pref-Std'!DK43,"ERROR")))*IF(Assumptions!$F$12="No Adjustment",1,VLOOKUP($AL44+BD$4-1,'Valuation Margin'!$A$5:$D$13,4))</f>
        <v>40.727681397124876</v>
      </c>
      <c r="BE44" s="49">
        <f>(1-VLOOKUP($AL44+BE$4-1,'Projection Scale G2 - F'!$A$25:$B$150,2,FALSE))^Assumptions!$F$6*'Base Rate'!BD44*IF(Assumptions!$F$8="No Adjustment",1,IF(Assumptions!$F$8="Married",'Marital Status'!CE43,IF(Assumptions!$F$8="Single",'Marital Status'!DL43,"ERROR")))*IF(Assumptions!$F$10="No Adjustment",1,IF(Assumptions!$F$10="Preferred",'Pref-Std'!CE43,IF(Assumptions!$F$10="Standard",'Pref-Std'!DL43,"ERROR")))*IF(Assumptions!$F$12="No Adjustment",1,VLOOKUP($AL44+BE$4-1,'Valuation Margin'!$A$5:$D$13,4))</f>
        <v>46.694298719756368</v>
      </c>
      <c r="BF44" s="50">
        <f>(1-VLOOKUP($AL44+BF$4-1,'Projection Scale G2 - F'!$A$25:$B$150,2,FALSE))^Assumptions!$F$6*'Base Rate'!BE44*IF(Assumptions!$F$8="No Adjustment",1,IF(Assumptions!$F$8="Married",'Marital Status'!CF43,IF(Assumptions!$F$8="Single",'Marital Status'!DM43,"ERROR")))*IF(Assumptions!$F$10="No Adjustment",1,IF(Assumptions!$F$10="Preferred",'Pref-Std'!CF43,IF(Assumptions!$F$10="Standard",'Pref-Std'!DM43,"ERROR")))*IF(Assumptions!$F$12="No Adjustment",1,VLOOKUP($AL44+BF$4-1,'Valuation Margin'!$A$5:$D$13,4))</f>
        <v>53.628952199813398</v>
      </c>
      <c r="BG44" s="49">
        <f>(1-VLOOKUP($AL44+BG$4-1,'Projection Scale G2 - F'!$A$25:$B$150,2,FALSE))^Assumptions!$F$6*'Base Rate'!BF44*IF(Assumptions!$F$8="No Adjustment",1,IF(Assumptions!$F$8="Married",'Marital Status'!CG43,IF(Assumptions!$F$8="Single",'Marital Status'!DN43,"ERROR")))*IF(Assumptions!$F$10="No Adjustment",1,IF(Assumptions!$F$10="Preferred",'Pref-Std'!CG43,IF(Assumptions!$F$10="Standard",'Pref-Std'!DN43,"ERROR")))*IF(Assumptions!$F$12="No Adjustment",1,VLOOKUP($AL44+BG$4-1,'Valuation Margin'!$A$5:$D$13,4))</f>
        <v>60.806164005278063</v>
      </c>
      <c r="BH44" s="49">
        <f>(1-VLOOKUP($AL44+BH$4-1,'Projection Scale G2 - F'!$A$25:$B$150,2,FALSE))^Assumptions!$F$6*'Base Rate'!BG44*IF(Assumptions!$F$8="No Adjustment",1,IF(Assumptions!$F$8="Married",'Marital Status'!CH43,IF(Assumptions!$F$8="Single",'Marital Status'!DO43,"ERROR")))*IF(Assumptions!$F$10="No Adjustment",1,IF(Assumptions!$F$10="Preferred",'Pref-Std'!CH43,IF(Assumptions!$F$10="Standard",'Pref-Std'!DO43,"ERROR")))*IF(Assumptions!$F$12="No Adjustment",1,VLOOKUP($AL44+BH$4-1,'Valuation Margin'!$A$5:$D$13,4))</f>
        <v>69.679217287343192</v>
      </c>
      <c r="BI44" s="49">
        <f>(1-VLOOKUP($AL44+BI$4-1,'Projection Scale G2 - F'!$A$25:$B$150,2,FALSE))^Assumptions!$F$6*'Base Rate'!BH44*IF(Assumptions!$F$8="No Adjustment",1,IF(Assumptions!$F$8="Married",'Marital Status'!CI43,IF(Assumptions!$F$8="Single",'Marital Status'!DP43,"ERROR")))*IF(Assumptions!$F$10="No Adjustment",1,IF(Assumptions!$F$10="Preferred",'Pref-Std'!CI43,IF(Assumptions!$F$10="Standard",'Pref-Std'!DP43,"ERROR")))*IF(Assumptions!$F$12="No Adjustment",1,VLOOKUP($AL44+BI$4-1,'Valuation Margin'!$A$5:$D$13,4))</f>
        <v>78.93664714696483</v>
      </c>
      <c r="BJ44" s="49">
        <f>(1-VLOOKUP($AL44+BJ$4-1,'Projection Scale G2 - F'!$A$25:$B$150,2,FALSE))^Assumptions!$F$6*'Base Rate'!BI44*IF(Assumptions!$F$8="No Adjustment",1,IF(Assumptions!$F$8="Married",'Marital Status'!CJ43,IF(Assumptions!$F$8="Single",'Marital Status'!DQ43,"ERROR")))*IF(Assumptions!$F$10="No Adjustment",1,IF(Assumptions!$F$10="Preferred",'Pref-Std'!CJ43,IF(Assumptions!$F$10="Standard",'Pref-Std'!DQ43,"ERROR")))*IF(Assumptions!$F$12="No Adjustment",1,VLOOKUP($AL44+BJ$4-1,'Valuation Margin'!$A$5:$D$13,4))</f>
        <v>90.52070826831546</v>
      </c>
      <c r="BK44" s="50">
        <f>(1-VLOOKUP($AL44+BK$4-1,'Projection Scale G2 - F'!$A$25:$B$150,2,FALSE))^Assumptions!$F$6*'Base Rate'!BJ44*IF(Assumptions!$F$8="No Adjustment",1,IF(Assumptions!$F$8="Married",'Marital Status'!CK43,IF(Assumptions!$F$8="Single",'Marital Status'!DR43,"ERROR")))*IF(Assumptions!$F$10="No Adjustment",1,IF(Assumptions!$F$10="Preferred",'Pref-Std'!CK43,IF(Assumptions!$F$10="Standard",'Pref-Std'!DR43,"ERROR")))*IF(Assumptions!$F$12="No Adjustment",1,VLOOKUP($AL44+BK$4-1,'Valuation Margin'!$A$5:$D$13,4))</f>
        <v>102.80249800513432</v>
      </c>
      <c r="BL44" s="49">
        <f>(1-VLOOKUP($AL44+BL$4-1,'Projection Scale G2 - F'!$A$25:$B$150,2,FALSE))^Assumptions!$F$6*'Base Rate'!BK44*IF(Assumptions!$F$8="No Adjustment",1,IF(Assumptions!$F$8="Married",'Marital Status'!CL43,IF(Assumptions!$F$8="Single",'Marital Status'!DS43,"ERROR")))*IF(Assumptions!$F$10="No Adjustment",1,IF(Assumptions!$F$10="Preferred",'Pref-Std'!CL43,IF(Assumptions!$F$10="Standard",'Pref-Std'!DS43,"ERROR")))*IF(Assumptions!$F$12="No Adjustment",1,VLOOKUP($AL44+BL$4-1,'Valuation Margin'!$A$5:$D$13,4))</f>
        <v>117.64615110735781</v>
      </c>
      <c r="BM44" s="49">
        <f>(1-VLOOKUP($AL44+BM$4-1,'Projection Scale G2 - F'!$A$25:$B$150,2,FALSE))^Assumptions!$F$6*'Base Rate'!BL44*IF(Assumptions!$F$8="No Adjustment",1,IF(Assumptions!$F$8="Married",'Marital Status'!CM43,IF(Assumptions!$F$8="Single",'Marital Status'!DT43,"ERROR")))*IF(Assumptions!$F$10="No Adjustment",1,IF(Assumptions!$F$10="Preferred",'Pref-Std'!CM43,IF(Assumptions!$F$10="Standard",'Pref-Std'!DT43,"ERROR")))*IF(Assumptions!$F$12="No Adjustment",1,VLOOKUP($AL44+BM$4-1,'Valuation Margin'!$A$5:$D$13,4))</f>
        <v>132.13985378751909</v>
      </c>
      <c r="BN44" s="49">
        <f>(1-VLOOKUP($AL44+BN$4-1,'Projection Scale G2 - F'!$A$25:$B$150,2,FALSE))^Assumptions!$F$6*'Base Rate'!BM44*IF(Assumptions!$F$8="No Adjustment",1,IF(Assumptions!$F$8="Married",'Marital Status'!CN43,IF(Assumptions!$F$8="Single",'Marital Status'!DU43,"ERROR")))*IF(Assumptions!$F$10="No Adjustment",1,IF(Assumptions!$F$10="Preferred",'Pref-Std'!CN43,IF(Assumptions!$F$10="Standard",'Pref-Std'!DU43,"ERROR")))*IF(Assumptions!$F$12="No Adjustment",1,VLOOKUP($AL44+BN$4-1,'Valuation Margin'!$A$5:$D$13,4))</f>
        <v>146.96941767060744</v>
      </c>
      <c r="BO44" s="49">
        <f>(1-VLOOKUP($AL44+BO$4-1,'Projection Scale G2 - F'!$A$25:$B$150,2,FALSE))^Assumptions!$F$6*'Base Rate'!BN44*IF(Assumptions!$F$8="No Adjustment",1,IF(Assumptions!$F$8="Married",'Marital Status'!CO43,IF(Assumptions!$F$8="Single",'Marital Status'!DV43,"ERROR")))*IF(Assumptions!$F$10="No Adjustment",1,IF(Assumptions!$F$10="Preferred",'Pref-Std'!CO43,IF(Assumptions!$F$10="Standard",'Pref-Std'!DV43,"ERROR")))*IF(Assumptions!$F$12="No Adjustment",1,VLOOKUP($AL44+BO$4-1,'Valuation Margin'!$A$5:$D$13,4))</f>
        <v>163.44688967858517</v>
      </c>
      <c r="BP44" s="50">
        <f>(1-VLOOKUP($AL44+BP$4-1,'Projection Scale G2 - F'!$A$25:$B$150,2,FALSE))^Assumptions!$F$6*'Base Rate'!BO44*IF(Assumptions!$F$8="No Adjustment",1,IF(Assumptions!$F$8="Married",'Marital Status'!CP43,IF(Assumptions!$F$8="Single",'Marital Status'!DW43,"ERROR")))*IF(Assumptions!$F$10="No Adjustment",1,IF(Assumptions!$F$10="Preferred",'Pref-Std'!CP43,IF(Assumptions!$F$10="Standard",'Pref-Std'!DW43,"ERROR")))*IF(Assumptions!$F$12="No Adjustment",1,VLOOKUP($AL44+BP$4-1,'Valuation Margin'!$A$5:$D$13,4))</f>
        <v>177.77058759139069</v>
      </c>
      <c r="BQ44" s="50">
        <f>(1-VLOOKUP($BR44,'Projection Scale G2 - F'!$A$25:$B$150,2,FALSE))^Assumptions!$F$6*'Base Rate'!BP44*IF(Assumptions!$F$8="No Adjustment",1,IF(Assumptions!$F$8="Married",'Marital Status'!CQ43,IF(Assumptions!$F$8="Single",'Marital Status'!DX43,"ERROR")))*IF(Assumptions!$F$10="No Adjustment",1,IF(Assumptions!$F$10="Preferred",'Pref-Std'!CQ43,IF(Assumptions!$F$10="Standard",'Pref-Std'!DX43,"ERROR")))*IF(Assumptions!$F$12="No Adjustment",1,VLOOKUP($BR44,'Valuation Margin'!$A$5:$D$13,4))</f>
        <v>193.78414333235992</v>
      </c>
      <c r="BR44" s="11">
        <f t="shared" si="6"/>
        <v>99</v>
      </c>
      <c r="BT44" s="58">
        <v>0.25039699999999998</v>
      </c>
      <c r="BU44" s="59">
        <f t="shared" si="7"/>
        <v>0.77390760804785974</v>
      </c>
      <c r="BV44" s="59">
        <f t="shared" si="8"/>
        <v>0.84291684501354958</v>
      </c>
      <c r="BW44" s="57">
        <f t="shared" si="9"/>
        <v>0.20499999999999985</v>
      </c>
    </row>
    <row r="45" spans="1:75" x14ac:dyDescent="0.3">
      <c r="A45" s="6">
        <f t="shared" si="2"/>
        <v>70</v>
      </c>
      <c r="B45" s="44">
        <f>(1-VLOOKUP($A45+B$4-1,'Projection Scale G2 - M'!$A$25:$B$150,2,FALSE))^Assumptions!$F$6*'Base Rate'!B45*IF(Assumptions!$F$8="No Adjustment",1,IF(Assumptions!$F$8="Married",'Marital Status'!BM44,IF(Assumptions!$F$8="Single",'Marital Status'!CT44,"ERROR")))*IF(Assumptions!$F$10="No Adjustment",1,IF(Assumptions!$F$10="Preferred",'Pref-Std'!BM44,IF(Assumptions!$F$10="Standard",'Pref-Std'!CT44,"ERROR")))*IF(Assumptions!$F$12="No Adjustment",1,VLOOKUP($A45+B$4-1,'Valuation Margin'!$A$5:$C$13,3))</f>
        <v>1.8232320011934082</v>
      </c>
      <c r="C45" s="45">
        <f>(1-VLOOKUP($A45+C$4-1,'Projection Scale G2 - M'!$A$25:$B$150,2,FALSE))^Assumptions!$F$6*'Base Rate'!C45*IF(Assumptions!$F$8="No Adjustment",1,IF(Assumptions!$F$8="Married",'Marital Status'!BN44,IF(Assumptions!$F$8="Single",'Marital Status'!CU44,"ERROR")))*IF(Assumptions!$F$10="No Adjustment",1,IF(Assumptions!$F$10="Preferred",'Pref-Std'!BN44,IF(Assumptions!$F$10="Standard",'Pref-Std'!CU44,"ERROR")))*IF(Assumptions!$F$12="No Adjustment",1,VLOOKUP($A45+C$4-1,'Valuation Margin'!$A$5:$C$13,3))</f>
        <v>2.9469357261361289</v>
      </c>
      <c r="D45" s="45">
        <f>(1-VLOOKUP($A45+D$4-1,'Projection Scale G2 - M'!$A$25:$B$150,2,FALSE))^Assumptions!$F$6*'Base Rate'!D45*IF(Assumptions!$F$8="No Adjustment",1,IF(Assumptions!$F$8="Married",'Marital Status'!BO44,IF(Assumptions!$F$8="Single",'Marital Status'!CV44,"ERROR")))*IF(Assumptions!$F$10="No Adjustment",1,IF(Assumptions!$F$10="Preferred",'Pref-Std'!BO44,IF(Assumptions!$F$10="Standard",'Pref-Std'!CV44,"ERROR")))*IF(Assumptions!$F$12="No Adjustment",1,VLOOKUP($A45+D$4-1,'Valuation Margin'!$A$5:$C$13,3))</f>
        <v>4.101974070769308</v>
      </c>
      <c r="E45" s="45">
        <f>(1-VLOOKUP($A45+E$4-1,'Projection Scale G2 - M'!$A$25:$B$150,2,FALSE))^Assumptions!$F$6*'Base Rate'!E45*IF(Assumptions!$F$8="No Adjustment",1,IF(Assumptions!$F$8="Married",'Marital Status'!BP44,IF(Assumptions!$F$8="Single",'Marital Status'!CW44,"ERROR")))*IF(Assumptions!$F$10="No Adjustment",1,IF(Assumptions!$F$10="Preferred",'Pref-Std'!BP44,IF(Assumptions!$F$10="Standard",'Pref-Std'!CW44,"ERROR")))*IF(Assumptions!$F$12="No Adjustment",1,VLOOKUP($A45+E$4-1,'Valuation Margin'!$A$5:$C$13,3))</f>
        <v>5.3695096833280376</v>
      </c>
      <c r="F45" s="46">
        <f>(1-VLOOKUP($A45+F$4-1,'Projection Scale G2 - M'!$A$25:$B$150,2,FALSE))^Assumptions!$F$6*'Base Rate'!F45*IF(Assumptions!$F$8="No Adjustment",1,IF(Assumptions!$F$8="Married",'Marital Status'!BQ44,IF(Assumptions!$F$8="Single",'Marital Status'!CX44,"ERROR")))*IF(Assumptions!$F$10="No Adjustment",1,IF(Assumptions!$F$10="Preferred",'Pref-Std'!BQ44,IF(Assumptions!$F$10="Standard",'Pref-Std'!CX44,"ERROR")))*IF(Assumptions!$F$12="No Adjustment",1,VLOOKUP($A45+F$4-1,'Valuation Margin'!$A$5:$C$13,3))</f>
        <v>6.8006933639956841</v>
      </c>
      <c r="G45" s="45">
        <f>(1-VLOOKUP($A45+G$4-1,'Projection Scale G2 - M'!$A$25:$B$150,2,FALSE))^Assumptions!$F$6*'Base Rate'!G45*IF(Assumptions!$F$8="No Adjustment",1,IF(Assumptions!$F$8="Married",'Marital Status'!BR44,IF(Assumptions!$F$8="Single",'Marital Status'!CY44,"ERROR")))*IF(Assumptions!$F$10="No Adjustment",1,IF(Assumptions!$F$10="Preferred",'Pref-Std'!BR44,IF(Assumptions!$F$10="Standard",'Pref-Std'!CY44,"ERROR")))*IF(Assumptions!$F$12="No Adjustment",1,VLOOKUP($A45+G$4-1,'Valuation Margin'!$A$5:$C$13,3))</f>
        <v>8.4315957784064981</v>
      </c>
      <c r="H45" s="45">
        <f>(1-VLOOKUP($A45+H$4-1,'Projection Scale G2 - M'!$A$25:$B$150,2,FALSE))^Assumptions!$F$6*'Base Rate'!H45*IF(Assumptions!$F$8="No Adjustment",1,IF(Assumptions!$F$8="Married",'Marital Status'!BS44,IF(Assumptions!$F$8="Single",'Marital Status'!CZ44,"ERROR")))*IF(Assumptions!$F$10="No Adjustment",1,IF(Assumptions!$F$10="Preferred",'Pref-Std'!BS44,IF(Assumptions!$F$10="Standard",'Pref-Std'!CZ44,"ERROR")))*IF(Assumptions!$F$12="No Adjustment",1,VLOOKUP($A45+H$4-1,'Valuation Margin'!$A$5:$C$13,3))</f>
        <v>10.629222689148062</v>
      </c>
      <c r="I45" s="45">
        <f>(1-VLOOKUP($A45+I$4-1,'Projection Scale G2 - M'!$A$25:$B$150,2,FALSE))^Assumptions!$F$6*'Base Rate'!I45*IF(Assumptions!$F$8="No Adjustment",1,IF(Assumptions!$F$8="Married",'Marital Status'!BT44,IF(Assumptions!$F$8="Single",'Marital Status'!DA44,"ERROR")))*IF(Assumptions!$F$10="No Adjustment",1,IF(Assumptions!$F$10="Preferred",'Pref-Std'!BT44,IF(Assumptions!$F$10="Standard",'Pref-Std'!DA44,"ERROR")))*IF(Assumptions!$F$12="No Adjustment",1,VLOOKUP($A45+I$4-1,'Valuation Margin'!$A$5:$C$13,3))</f>
        <v>13.206376902533936</v>
      </c>
      <c r="J45" s="45">
        <f>(1-VLOOKUP($A45+J$4-1,'Projection Scale G2 - M'!$A$25:$B$150,2,FALSE))^Assumptions!$F$6*'Base Rate'!J45*IF(Assumptions!$F$8="No Adjustment",1,IF(Assumptions!$F$8="Married",'Marital Status'!BU44,IF(Assumptions!$F$8="Single",'Marital Status'!DB44,"ERROR")))*IF(Assumptions!$F$10="No Adjustment",1,IF(Assumptions!$F$10="Preferred",'Pref-Std'!BU44,IF(Assumptions!$F$10="Standard",'Pref-Std'!DB44,"ERROR")))*IF(Assumptions!$F$12="No Adjustment",1,VLOOKUP($A45+J$4-1,'Valuation Margin'!$A$5:$C$13,3))</f>
        <v>16.205879271754174</v>
      </c>
      <c r="K45" s="46">
        <f>(1-VLOOKUP($A45+K$4-1,'Projection Scale G2 - M'!$A$25:$B$150,2,FALSE))^Assumptions!$F$6*'Base Rate'!K45*IF(Assumptions!$F$8="No Adjustment",1,IF(Assumptions!$F$8="Married",'Marital Status'!BV44,IF(Assumptions!$F$8="Single",'Marital Status'!DC44,"ERROR")))*IF(Assumptions!$F$10="No Adjustment",1,IF(Assumptions!$F$10="Preferred",'Pref-Std'!BV44,IF(Assumptions!$F$10="Standard",'Pref-Std'!DC44,"ERROR")))*IF(Assumptions!$F$12="No Adjustment",1,VLOOKUP($A45+K$4-1,'Valuation Margin'!$A$5:$C$13,3))</f>
        <v>19.714902001788101</v>
      </c>
      <c r="L45" s="45">
        <f>(1-VLOOKUP($A45+L$4-1,'Projection Scale G2 - M'!$A$25:$B$150,2,FALSE))^Assumptions!$F$6*'Base Rate'!L45*IF(Assumptions!$F$8="No Adjustment",1,IF(Assumptions!$F$8="Married",'Marital Status'!BW44,IF(Assumptions!$F$8="Single",'Marital Status'!DD44,"ERROR")))*IF(Assumptions!$F$10="No Adjustment",1,IF(Assumptions!$F$10="Preferred",'Pref-Std'!BW44,IF(Assumptions!$F$10="Standard",'Pref-Std'!DD44,"ERROR")))*IF(Assumptions!$F$12="No Adjustment",1,VLOOKUP($A45+L$4-1,'Valuation Margin'!$A$5:$C$13,3))</f>
        <v>23.841716823727435</v>
      </c>
      <c r="M45" s="45">
        <f>(1-VLOOKUP($A45+M$4-1,'Projection Scale G2 - M'!$A$25:$B$150,2,FALSE))^Assumptions!$F$6*'Base Rate'!M45*IF(Assumptions!$F$8="No Adjustment",1,IF(Assumptions!$F$8="Married",'Marital Status'!BX44,IF(Assumptions!$F$8="Single",'Marital Status'!DE44,"ERROR")))*IF(Assumptions!$F$10="No Adjustment",1,IF(Assumptions!$F$10="Preferred",'Pref-Std'!BX44,IF(Assumptions!$F$10="Standard",'Pref-Std'!DE44,"ERROR")))*IF(Assumptions!$F$12="No Adjustment",1,VLOOKUP($A45+M$4-1,'Valuation Margin'!$A$5:$C$13,3))</f>
        <v>28.447281332525648</v>
      </c>
      <c r="N45" s="45">
        <f>(1-VLOOKUP($A45+N$4-1,'Projection Scale G2 - M'!$A$25:$B$150,2,FALSE))^Assumptions!$F$6*'Base Rate'!N45*IF(Assumptions!$F$8="No Adjustment",1,IF(Assumptions!$F$8="Married",'Marital Status'!BY44,IF(Assumptions!$F$8="Single",'Marital Status'!DF44,"ERROR")))*IF(Assumptions!$F$10="No Adjustment",1,IF(Assumptions!$F$10="Preferred",'Pref-Std'!BY44,IF(Assumptions!$F$10="Standard",'Pref-Std'!DF44,"ERROR")))*IF(Assumptions!$F$12="No Adjustment",1,VLOOKUP($A45+N$4-1,'Valuation Margin'!$A$5:$C$13,3))</f>
        <v>33.803702284496424</v>
      </c>
      <c r="O45" s="45">
        <f>(1-VLOOKUP($A45+O$4-1,'Projection Scale G2 - M'!$A$25:$B$150,2,FALSE))^Assumptions!$F$6*'Base Rate'!O45*IF(Assumptions!$F$8="No Adjustment",1,IF(Assumptions!$F$8="Married",'Marital Status'!BZ44,IF(Assumptions!$F$8="Single",'Marital Status'!DG44,"ERROR")))*IF(Assumptions!$F$10="No Adjustment",1,IF(Assumptions!$F$10="Preferred",'Pref-Std'!BZ44,IF(Assumptions!$F$10="Standard",'Pref-Std'!DG44,"ERROR")))*IF(Assumptions!$F$12="No Adjustment",1,VLOOKUP($A45+O$4-1,'Valuation Margin'!$A$5:$C$13,3))</f>
        <v>39.562557579018872</v>
      </c>
      <c r="P45" s="46">
        <f>(1-VLOOKUP($A45+P$4-1,'Projection Scale G2 - M'!$A$25:$B$150,2,FALSE))^Assumptions!$F$6*'Base Rate'!P45*IF(Assumptions!$F$8="No Adjustment",1,IF(Assumptions!$F$8="Married",'Marital Status'!CA44,IF(Assumptions!$F$8="Single",'Marital Status'!DH44,"ERROR")))*IF(Assumptions!$F$10="No Adjustment",1,IF(Assumptions!$F$10="Preferred",'Pref-Std'!CA44,IF(Assumptions!$F$10="Standard",'Pref-Std'!DH44,"ERROR")))*IF(Assumptions!$F$12="No Adjustment",1,VLOOKUP($A45+P$4-1,'Valuation Margin'!$A$5:$C$13,3))</f>
        <v>46.61533400794093</v>
      </c>
      <c r="Q45" s="45">
        <f>(1-VLOOKUP($A45+Q$4-1,'Projection Scale G2 - M'!$A$25:$B$150,2,FALSE))^Assumptions!$F$6*'Base Rate'!Q45*IF(Assumptions!$F$8="No Adjustment",1,IF(Assumptions!$F$8="Married",'Marital Status'!CB44,IF(Assumptions!$F$8="Single",'Marital Status'!DI44,"ERROR")))*IF(Assumptions!$F$10="No Adjustment",1,IF(Assumptions!$F$10="Preferred",'Pref-Std'!CB44,IF(Assumptions!$F$10="Standard",'Pref-Std'!DI44,"ERROR")))*IF(Assumptions!$F$12="No Adjustment",1,VLOOKUP($A45+Q$4-1,'Valuation Margin'!$A$5:$C$13,3))</f>
        <v>54.708891873637675</v>
      </c>
      <c r="R45" s="45">
        <f>(1-VLOOKUP($A45+R$4-1,'Projection Scale G2 - M'!$A$25:$B$150,2,FALSE))^Assumptions!$F$6*'Base Rate'!R45*IF(Assumptions!$F$8="No Adjustment",1,IF(Assumptions!$F$8="Married",'Marital Status'!CC44,IF(Assumptions!$F$8="Single",'Marital Status'!DJ44,"ERROR")))*IF(Assumptions!$F$10="No Adjustment",1,IF(Assumptions!$F$10="Preferred",'Pref-Std'!CC44,IF(Assumptions!$F$10="Standard",'Pref-Std'!DJ44,"ERROR")))*IF(Assumptions!$F$12="No Adjustment",1,VLOOKUP($A45+R$4-1,'Valuation Margin'!$A$5:$C$13,3))</f>
        <v>62.395341532768725</v>
      </c>
      <c r="S45" s="45">
        <f>(1-VLOOKUP($A45+S$4-1,'Projection Scale G2 - M'!$A$25:$B$150,2,FALSE))^Assumptions!$F$6*'Base Rate'!S45*IF(Assumptions!$F$8="No Adjustment",1,IF(Assumptions!$F$8="Married",'Marital Status'!CD44,IF(Assumptions!$F$8="Single",'Marital Status'!DK44,"ERROR")))*IF(Assumptions!$F$10="No Adjustment",1,IF(Assumptions!$F$10="Preferred",'Pref-Std'!CD44,IF(Assumptions!$F$10="Standard",'Pref-Std'!DK44,"ERROR")))*IF(Assumptions!$F$12="No Adjustment",1,VLOOKUP($A45+S$4-1,'Valuation Margin'!$A$5:$C$13,3))</f>
        <v>70.963078825473431</v>
      </c>
      <c r="T45" s="45">
        <f>(1-VLOOKUP($A45+T$4-1,'Projection Scale G2 - M'!$A$25:$B$150,2,FALSE))^Assumptions!$F$6*'Base Rate'!T45*IF(Assumptions!$F$8="No Adjustment",1,IF(Assumptions!$F$8="Married",'Marital Status'!CE44,IF(Assumptions!$F$8="Single",'Marital Status'!DL44,"ERROR")))*IF(Assumptions!$F$10="No Adjustment",1,IF(Assumptions!$F$10="Preferred",'Pref-Std'!CE44,IF(Assumptions!$F$10="Standard",'Pref-Std'!DL44,"ERROR")))*IF(Assumptions!$F$12="No Adjustment",1,VLOOKUP($A45+T$4-1,'Valuation Margin'!$A$5:$C$13,3))</f>
        <v>79.591575965188639</v>
      </c>
      <c r="U45" s="46">
        <f>(1-VLOOKUP($A45+U$4-1,'Projection Scale G2 - M'!$A$25:$B$150,2,FALSE))^Assumptions!$F$6*'Base Rate'!U45*IF(Assumptions!$F$8="No Adjustment",1,IF(Assumptions!$F$8="Married",'Marital Status'!CF44,IF(Assumptions!$F$8="Single",'Marital Status'!DM44,"ERROR")))*IF(Assumptions!$F$10="No Adjustment",1,IF(Assumptions!$F$10="Preferred",'Pref-Std'!CF44,IF(Assumptions!$F$10="Standard",'Pref-Std'!DM44,"ERROR")))*IF(Assumptions!$F$12="No Adjustment",1,VLOOKUP($A45+U$4-1,'Valuation Margin'!$A$5:$C$13,3))</f>
        <v>89.889659110081695</v>
      </c>
      <c r="V45" s="45">
        <f>(1-VLOOKUP($A45+V$4-1,'Projection Scale G2 - M'!$A$25:$B$150,2,FALSE))^Assumptions!$F$6*'Base Rate'!V45*IF(Assumptions!$F$8="No Adjustment",1,IF(Assumptions!$F$8="Married",'Marital Status'!CG44,IF(Assumptions!$F$8="Single",'Marital Status'!DN44,"ERROR")))*IF(Assumptions!$F$10="No Adjustment",1,IF(Assumptions!$F$10="Preferred",'Pref-Std'!CG44,IF(Assumptions!$F$10="Standard",'Pref-Std'!DN44,"ERROR")))*IF(Assumptions!$F$12="No Adjustment",1,VLOOKUP($A45+V$4-1,'Valuation Margin'!$A$5:$C$13,3))</f>
        <v>101.04369957802682</v>
      </c>
      <c r="W45" s="45">
        <f>(1-VLOOKUP($A45+W$4-1,'Projection Scale G2 - M'!$A$25:$B$150,2,FALSE))^Assumptions!$F$6*'Base Rate'!W45*IF(Assumptions!$F$8="No Adjustment",1,IF(Assumptions!$F$8="Married",'Marital Status'!CH44,IF(Assumptions!$F$8="Single",'Marital Status'!DO44,"ERROR")))*IF(Assumptions!$F$10="No Adjustment",1,IF(Assumptions!$F$10="Preferred",'Pref-Std'!CH44,IF(Assumptions!$F$10="Standard",'Pref-Std'!DO44,"ERROR")))*IF(Assumptions!$F$12="No Adjustment",1,VLOOKUP($A45+W$4-1,'Valuation Margin'!$A$5:$C$13,3))</f>
        <v>111.95698562363773</v>
      </c>
      <c r="X45" s="45">
        <f>(1-VLOOKUP($A45+X$4-1,'Projection Scale G2 - M'!$A$25:$B$150,2,FALSE))^Assumptions!$F$6*'Base Rate'!X45*IF(Assumptions!$F$8="No Adjustment",1,IF(Assumptions!$F$8="Married",'Marital Status'!CI44,IF(Assumptions!$F$8="Single",'Marital Status'!DP44,"ERROR")))*IF(Assumptions!$F$10="No Adjustment",1,IF(Assumptions!$F$10="Preferred",'Pref-Std'!CI44,IF(Assumptions!$F$10="Standard",'Pref-Std'!DP44,"ERROR")))*IF(Assumptions!$F$12="No Adjustment",1,VLOOKUP($A45+X$4-1,'Valuation Margin'!$A$5:$C$13,3))</f>
        <v>125.24064345118697</v>
      </c>
      <c r="Y45" s="45">
        <f>(1-VLOOKUP($A45+Y$4-1,'Projection Scale G2 - M'!$A$25:$B$150,2,FALSE))^Assumptions!$F$6*'Base Rate'!Y45*IF(Assumptions!$F$8="No Adjustment",1,IF(Assumptions!$F$8="Married",'Marital Status'!CJ44,IF(Assumptions!$F$8="Single",'Marital Status'!DQ44,"ERROR")))*IF(Assumptions!$F$10="No Adjustment",1,IF(Assumptions!$F$10="Preferred",'Pref-Std'!CJ44,IF(Assumptions!$F$10="Standard",'Pref-Std'!DQ44,"ERROR")))*IF(Assumptions!$F$12="No Adjustment",1,VLOOKUP($A45+Y$4-1,'Valuation Margin'!$A$5:$C$13,3))</f>
        <v>139.93745171701386</v>
      </c>
      <c r="Z45" s="46">
        <f>(1-VLOOKUP($A45+Z$4-1,'Projection Scale G2 - M'!$A$25:$B$150,2,FALSE))^Assumptions!$F$6*'Base Rate'!Z45*IF(Assumptions!$F$8="No Adjustment",1,IF(Assumptions!$F$8="Married",'Marital Status'!CK44,IF(Assumptions!$F$8="Single",'Marital Status'!DR44,"ERROR")))*IF(Assumptions!$F$10="No Adjustment",1,IF(Assumptions!$F$10="Preferred",'Pref-Std'!CK44,IF(Assumptions!$F$10="Standard",'Pref-Std'!DR44,"ERROR")))*IF(Assumptions!$F$12="No Adjustment",1,VLOOKUP($A45+Z$4-1,'Valuation Margin'!$A$5:$C$13,3))</f>
        <v>154.16967824282818</v>
      </c>
      <c r="AA45" s="45">
        <f>(1-VLOOKUP($A45+AA$4-1,'Projection Scale G2 - M'!$A$25:$B$150,2,FALSE))^Assumptions!$F$6*'Base Rate'!AA45*IF(Assumptions!$F$8="No Adjustment",1,IF(Assumptions!$F$8="Married",'Marital Status'!CL44,IF(Assumptions!$F$8="Single",'Marital Status'!DS44,"ERROR")))*IF(Assumptions!$F$10="No Adjustment",1,IF(Assumptions!$F$10="Preferred",'Pref-Std'!CL44,IF(Assumptions!$F$10="Standard",'Pref-Std'!DS44,"ERROR")))*IF(Assumptions!$F$12="No Adjustment",1,VLOOKUP($A45+AA$4-1,'Valuation Margin'!$A$5:$C$13,3))</f>
        <v>170.91029316130761</v>
      </c>
      <c r="AB45" s="45">
        <f>(1-VLOOKUP($A45+AB$4-1,'Projection Scale G2 - M'!$A$25:$B$150,2,FALSE))^Assumptions!$F$6*'Base Rate'!AB45*IF(Assumptions!$F$8="No Adjustment",1,IF(Assumptions!$F$8="Married",'Marital Status'!CM44,IF(Assumptions!$F$8="Single",'Marital Status'!DT44,"ERROR")))*IF(Assumptions!$F$10="No Adjustment",1,IF(Assumptions!$F$10="Preferred",'Pref-Std'!CM44,IF(Assumptions!$F$10="Standard",'Pref-Std'!DT44,"ERROR")))*IF(Assumptions!$F$12="No Adjustment",1,VLOOKUP($A45+AB$4-1,'Valuation Margin'!$A$5:$C$13,3))</f>
        <v>186.2651784130768</v>
      </c>
      <c r="AC45" s="45">
        <f>(1-VLOOKUP($A45+AC$4-1,'Projection Scale G2 - M'!$A$25:$B$150,2,FALSE))^Assumptions!$F$6*'Base Rate'!AC45*IF(Assumptions!$F$8="No Adjustment",1,IF(Assumptions!$F$8="Married",'Marital Status'!CN44,IF(Assumptions!$F$8="Single",'Marital Status'!DU44,"ERROR")))*IF(Assumptions!$F$10="No Adjustment",1,IF(Assumptions!$F$10="Preferred",'Pref-Std'!CN44,IF(Assumptions!$F$10="Standard",'Pref-Std'!DU44,"ERROR")))*IF(Assumptions!$F$12="No Adjustment",1,VLOOKUP($A45+AC$4-1,'Valuation Margin'!$A$5:$C$13,3))</f>
        <v>203.86671077964488</v>
      </c>
      <c r="AD45" s="45">
        <f>(1-VLOOKUP($A45+AD$4-1,'Projection Scale G2 - M'!$A$25:$B$150,2,FALSE))^Assumptions!$F$6*'Base Rate'!AD45*IF(Assumptions!$F$8="No Adjustment",1,IF(Assumptions!$F$8="Married",'Marital Status'!CO44,IF(Assumptions!$F$8="Single",'Marital Status'!DV44,"ERROR")))*IF(Assumptions!$F$10="No Adjustment",1,IF(Assumptions!$F$10="Preferred",'Pref-Std'!CO44,IF(Assumptions!$F$10="Standard",'Pref-Std'!DV44,"ERROR")))*IF(Assumptions!$F$12="No Adjustment",1,VLOOKUP($A45+AD$4-1,'Valuation Margin'!$A$5:$C$13,3))</f>
        <v>219.1308095280632</v>
      </c>
      <c r="AE45" s="46">
        <f>(1-VLOOKUP($A45+AE$4-1,'Projection Scale G2 - M'!$A$25:$B$150,2,FALSE))^Assumptions!$F$6*'Base Rate'!AE45*IF(Assumptions!$F$8="No Adjustment",1,IF(Assumptions!$F$8="Married",'Marital Status'!CP44,IF(Assumptions!$F$8="Single",'Marital Status'!DW44,"ERROR")))*IF(Assumptions!$F$10="No Adjustment",1,IF(Assumptions!$F$10="Preferred",'Pref-Std'!CP44,IF(Assumptions!$F$10="Standard",'Pref-Std'!DW44,"ERROR")))*IF(Assumptions!$F$12="No Adjustment",1,VLOOKUP($A45+AE$4-1,'Valuation Margin'!$A$5:$C$13,3))</f>
        <v>236.71229211653991</v>
      </c>
      <c r="AF45" s="46">
        <f>(1-VLOOKUP($AG45,'Projection Scale G2 - M'!$A$25:$B$150,2,FALSE))^Assumptions!$F$6*'Base Rate'!AF45*IF(Assumptions!$F$8="No Adjustment",1,IF(Assumptions!$F$8="Married",'Marital Status'!CQ44,IF(Assumptions!$F$8="Single",'Marital Status'!DX44,"ERROR")))*IF(Assumptions!$F$10="No Adjustment",1,IF(Assumptions!$F$10="Preferred",'Pref-Std'!CQ44,IF(Assumptions!$F$10="Standard",'Pref-Std'!DX44,"ERROR")))*IF(Assumptions!$F$12="No Adjustment",1,VLOOKUP($AG45,'Valuation Margin'!$A$5:$C$13,3))</f>
        <v>251.86392133261333</v>
      </c>
      <c r="AG45" s="6">
        <f t="shared" si="3"/>
        <v>100</v>
      </c>
      <c r="AI45" s="58">
        <v>0.23072200000000001</v>
      </c>
      <c r="AJ45" s="59">
        <f t="shared" si="4"/>
        <v>1.0916337468148392</v>
      </c>
      <c r="AL45" s="6">
        <f t="shared" si="5"/>
        <v>70</v>
      </c>
      <c r="AM45" s="44">
        <f>(1-VLOOKUP($AL45+AM$4-1,'Projection Scale G2 - F'!$A$25:$B$150,2,FALSE))^Assumptions!$F$6*'Base Rate'!AL45*IF(Assumptions!$F$8="No Adjustment",1,IF(Assumptions!$F$8="Married",'Marital Status'!BM44,IF(Assumptions!$F$8="Single",'Marital Status'!CT44,"ERROR")))*IF(Assumptions!$F$10="No Adjustment",1,IF(Assumptions!$F$10="Preferred",'Pref-Std'!BM44,IF(Assumptions!$F$10="Standard",'Pref-Std'!CT44,"ERROR")))*IF(Assumptions!$F$12="No Adjustment",1,VLOOKUP($AL45+AM$4-1,'Valuation Margin'!$A$5:$D$13,4))</f>
        <v>1.33399950351838</v>
      </c>
      <c r="AN45" s="45">
        <f>(1-VLOOKUP($AL45+AN$4-1,'Projection Scale G2 - F'!$A$25:$B$150,2,FALSE))^Assumptions!$F$6*'Base Rate'!AM45*IF(Assumptions!$F$8="No Adjustment",1,IF(Assumptions!$F$8="Married",'Marital Status'!BN44,IF(Assumptions!$F$8="Single",'Marital Status'!CU44,"ERROR")))*IF(Assumptions!$F$10="No Adjustment",1,IF(Assumptions!$F$10="Preferred",'Pref-Std'!BN44,IF(Assumptions!$F$10="Standard",'Pref-Std'!CU44,"ERROR")))*IF(Assumptions!$F$12="No Adjustment",1,VLOOKUP($AL45+AN$4-1,'Valuation Margin'!$A$5:$D$13,4))</f>
        <v>2.0934670922652714</v>
      </c>
      <c r="AO45" s="45">
        <f>(1-VLOOKUP($AL45+AO$4-1,'Projection Scale G2 - F'!$A$25:$B$150,2,FALSE))^Assumptions!$F$6*'Base Rate'!AN45*IF(Assumptions!$F$8="No Adjustment",1,IF(Assumptions!$F$8="Married",'Marital Status'!BO44,IF(Assumptions!$F$8="Single",'Marital Status'!CV44,"ERROR")))*IF(Assumptions!$F$10="No Adjustment",1,IF(Assumptions!$F$10="Preferred",'Pref-Std'!BO44,IF(Assumptions!$F$10="Standard",'Pref-Std'!CV44,"ERROR")))*IF(Assumptions!$F$12="No Adjustment",1,VLOOKUP($AL45+AO$4-1,'Valuation Margin'!$A$5:$D$13,4))</f>
        <v>2.8494170568161841</v>
      </c>
      <c r="AP45" s="45">
        <f>(1-VLOOKUP($AL45+AP$4-1,'Projection Scale G2 - F'!$A$25:$B$150,2,FALSE))^Assumptions!$F$6*'Base Rate'!AO45*IF(Assumptions!$F$8="No Adjustment",1,IF(Assumptions!$F$8="Married",'Marital Status'!BP44,IF(Assumptions!$F$8="Single",'Marital Status'!CW44,"ERROR")))*IF(Assumptions!$F$10="No Adjustment",1,IF(Assumptions!$F$10="Preferred",'Pref-Std'!BP44,IF(Assumptions!$F$10="Standard",'Pref-Std'!CW44,"ERROR")))*IF(Assumptions!$F$12="No Adjustment",1,VLOOKUP($AL45+AP$4-1,'Valuation Margin'!$A$5:$D$13,4))</f>
        <v>3.6608159260562956</v>
      </c>
      <c r="AQ45" s="46">
        <f>(1-VLOOKUP($AL45+AQ$4-1,'Projection Scale G2 - F'!$A$25:$B$150,2,FALSE))^Assumptions!$F$6*'Base Rate'!AP45*IF(Assumptions!$F$8="No Adjustment",1,IF(Assumptions!$F$8="Married",'Marital Status'!BQ44,IF(Assumptions!$F$8="Single",'Marital Status'!CX44,"ERROR")))*IF(Assumptions!$F$10="No Adjustment",1,IF(Assumptions!$F$10="Preferred",'Pref-Std'!BQ44,IF(Assumptions!$F$10="Standard",'Pref-Std'!CX44,"ERROR")))*IF(Assumptions!$F$12="No Adjustment",1,VLOOKUP($AL45+AQ$4-1,'Valuation Margin'!$A$5:$D$13,4))</f>
        <v>4.5675682834018536</v>
      </c>
      <c r="AR45" s="45">
        <f>(1-VLOOKUP($AL45+AR$4-1,'Projection Scale G2 - F'!$A$25:$B$150,2,FALSE))^Assumptions!$F$6*'Base Rate'!AQ45*IF(Assumptions!$F$8="No Adjustment",1,IF(Assumptions!$F$8="Married",'Marital Status'!BR44,IF(Assumptions!$F$8="Single",'Marital Status'!CY44,"ERROR")))*IF(Assumptions!$F$10="No Adjustment",1,IF(Assumptions!$F$10="Preferred",'Pref-Std'!BR44,IF(Assumptions!$F$10="Standard",'Pref-Std'!CY44,"ERROR")))*IF(Assumptions!$F$12="No Adjustment",1,VLOOKUP($AL45+AR$4-1,'Valuation Margin'!$A$5:$D$13,4))</f>
        <v>5.5936027803954698</v>
      </c>
      <c r="AS45" s="45">
        <f>(1-VLOOKUP($AL45+AS$4-1,'Projection Scale G2 - F'!$A$25:$B$150,2,FALSE))^Assumptions!$F$6*'Base Rate'!AR45*IF(Assumptions!$F$8="No Adjustment",1,IF(Assumptions!$F$8="Married",'Marital Status'!BS44,IF(Assumptions!$F$8="Single",'Marital Status'!CZ44,"ERROR")))*IF(Assumptions!$F$10="No Adjustment",1,IF(Assumptions!$F$10="Preferred",'Pref-Std'!BS44,IF(Assumptions!$F$10="Standard",'Pref-Std'!CZ44,"ERROR")))*IF(Assumptions!$F$12="No Adjustment",1,VLOOKUP($AL45+AS$4-1,'Valuation Margin'!$A$5:$D$13,4))</f>
        <v>6.9888560158597866</v>
      </c>
      <c r="AT45" s="45">
        <f>(1-VLOOKUP($AL45+AT$4-1,'Projection Scale G2 - F'!$A$25:$B$150,2,FALSE))^Assumptions!$F$6*'Base Rate'!AS45*IF(Assumptions!$F$8="No Adjustment",1,IF(Assumptions!$F$8="Married",'Marital Status'!BT44,IF(Assumptions!$F$8="Single",'Marital Status'!DA44,"ERROR")))*IF(Assumptions!$F$10="No Adjustment",1,IF(Assumptions!$F$10="Preferred",'Pref-Std'!BT44,IF(Assumptions!$F$10="Standard",'Pref-Std'!DA44,"ERROR")))*IF(Assumptions!$F$12="No Adjustment",1,VLOOKUP($AL45+AT$4-1,'Valuation Margin'!$A$5:$D$13,4))</f>
        <v>8.6410707313459714</v>
      </c>
      <c r="AU45" s="45">
        <f>(1-VLOOKUP($AL45+AU$4-1,'Projection Scale G2 - F'!$A$25:$B$150,2,FALSE))^Assumptions!$F$6*'Base Rate'!AT45*IF(Assumptions!$F$8="No Adjustment",1,IF(Assumptions!$F$8="Married",'Marital Status'!BU44,IF(Assumptions!$F$8="Single",'Marital Status'!DB44,"ERROR")))*IF(Assumptions!$F$10="No Adjustment",1,IF(Assumptions!$F$10="Preferred",'Pref-Std'!BU44,IF(Assumptions!$F$10="Standard",'Pref-Std'!DB44,"ERROR")))*IF(Assumptions!$F$12="No Adjustment",1,VLOOKUP($AL45+AU$4-1,'Valuation Margin'!$A$5:$D$13,4))</f>
        <v>10.588444511550659</v>
      </c>
      <c r="AV45" s="46">
        <f>(1-VLOOKUP($AL45+AV$4-1,'Projection Scale G2 - F'!$A$25:$B$150,2,FALSE))^Assumptions!$F$6*'Base Rate'!AU45*IF(Assumptions!$F$8="No Adjustment",1,IF(Assumptions!$F$8="Married",'Marital Status'!BV44,IF(Assumptions!$F$8="Single",'Marital Status'!DC44,"ERROR")))*IF(Assumptions!$F$10="No Adjustment",1,IF(Assumptions!$F$10="Preferred",'Pref-Std'!BV44,IF(Assumptions!$F$10="Standard",'Pref-Std'!DC44,"ERROR")))*IF(Assumptions!$F$12="No Adjustment",1,VLOOKUP($AL45+AV$4-1,'Valuation Margin'!$A$5:$D$13,4))</f>
        <v>12.905448502439603</v>
      </c>
      <c r="AW45" s="45">
        <f>(1-VLOOKUP($AL45+AW$4-1,'Projection Scale G2 - F'!$A$25:$B$150,2,FALSE))^Assumptions!$F$6*'Base Rate'!AV45*IF(Assumptions!$F$8="No Adjustment",1,IF(Assumptions!$F$8="Married",'Marital Status'!BW44,IF(Assumptions!$F$8="Single",'Marital Status'!DD44,"ERROR")))*IF(Assumptions!$F$10="No Adjustment",1,IF(Assumptions!$F$10="Preferred",'Pref-Std'!BW44,IF(Assumptions!$F$10="Standard",'Pref-Std'!DD44,"ERROR")))*IF(Assumptions!$F$12="No Adjustment",1,VLOOKUP($AL45+AW$4-1,'Valuation Margin'!$A$5:$D$13,4))</f>
        <v>15.648969868961018</v>
      </c>
      <c r="AX45" s="45">
        <f>(1-VLOOKUP($AL45+AX$4-1,'Projection Scale G2 - F'!$A$25:$B$150,2,FALSE))^Assumptions!$F$6*'Base Rate'!AW45*IF(Assumptions!$F$8="No Adjustment",1,IF(Assumptions!$F$8="Married",'Marital Status'!BX44,IF(Assumptions!$F$8="Single",'Marital Status'!DE44,"ERROR")))*IF(Assumptions!$F$10="No Adjustment",1,IF(Assumptions!$F$10="Preferred",'Pref-Std'!BX44,IF(Assumptions!$F$10="Standard",'Pref-Std'!DE44,"ERROR")))*IF(Assumptions!$F$12="No Adjustment",1,VLOOKUP($AL45+AX$4-1,'Valuation Margin'!$A$5:$D$13,4))</f>
        <v>18.709951206389434</v>
      </c>
      <c r="AY45" s="45">
        <f>(1-VLOOKUP($AL45+AY$4-1,'Projection Scale G2 - F'!$A$25:$B$150,2,FALSE))^Assumptions!$F$6*'Base Rate'!AX45*IF(Assumptions!$F$8="No Adjustment",1,IF(Assumptions!$F$8="Married",'Marital Status'!BY44,IF(Assumptions!$F$8="Single",'Marital Status'!DF44,"ERROR")))*IF(Assumptions!$F$10="No Adjustment",1,IF(Assumptions!$F$10="Preferred",'Pref-Std'!BY44,IF(Assumptions!$F$10="Standard",'Pref-Std'!DF44,"ERROR")))*IF(Assumptions!$F$12="No Adjustment",1,VLOOKUP($AL45+AY$4-1,'Valuation Margin'!$A$5:$D$13,4))</f>
        <v>21.968060176838829</v>
      </c>
      <c r="AZ45" s="45">
        <f>(1-VLOOKUP($AL45+AZ$4-1,'Projection Scale G2 - F'!$A$25:$B$150,2,FALSE))^Assumptions!$F$6*'Base Rate'!AY45*IF(Assumptions!$F$8="No Adjustment",1,IF(Assumptions!$F$8="Married",'Marital Status'!BZ44,IF(Assumptions!$F$8="Single",'Marital Status'!DG44,"ERROR")))*IF(Assumptions!$F$10="No Adjustment",1,IF(Assumptions!$F$10="Preferred",'Pref-Std'!BZ44,IF(Assumptions!$F$10="Standard",'Pref-Std'!DG44,"ERROR")))*IF(Assumptions!$F$12="No Adjustment",1,VLOOKUP($AL45+AZ$4-1,'Valuation Margin'!$A$5:$D$13,4))</f>
        <v>25.87812213329169</v>
      </c>
      <c r="BA45" s="46">
        <f>(1-VLOOKUP($AL45+BA$4-1,'Projection Scale G2 - F'!$A$25:$B$150,2,FALSE))^Assumptions!$F$6*'Base Rate'!AZ45*IF(Assumptions!$F$8="No Adjustment",1,IF(Assumptions!$F$8="Married",'Marital Status'!CA44,IF(Assumptions!$F$8="Single",'Marital Status'!DH44,"ERROR")))*IF(Assumptions!$F$10="No Adjustment",1,IF(Assumptions!$F$10="Preferred",'Pref-Std'!CA44,IF(Assumptions!$F$10="Standard",'Pref-Std'!DH44,"ERROR")))*IF(Assumptions!$F$12="No Adjustment",1,VLOOKUP($AL45+BA$4-1,'Valuation Margin'!$A$5:$D$13,4))</f>
        <v>30.377807605374347</v>
      </c>
      <c r="BB45" s="45">
        <f>(1-VLOOKUP($AL45+BB$4-1,'Projection Scale G2 - F'!$A$25:$B$150,2,FALSE))^Assumptions!$F$6*'Base Rate'!BA45*IF(Assumptions!$F$8="No Adjustment",1,IF(Assumptions!$F$8="Married",'Marital Status'!CB44,IF(Assumptions!$F$8="Single",'Marital Status'!DI44,"ERROR")))*IF(Assumptions!$F$10="No Adjustment",1,IF(Assumptions!$F$10="Preferred",'Pref-Std'!CB44,IF(Assumptions!$F$10="Standard",'Pref-Std'!DI44,"ERROR")))*IF(Assumptions!$F$12="No Adjustment",1,VLOOKUP($AL45+BB$4-1,'Valuation Margin'!$A$5:$D$13,4))</f>
        <v>35.26341995848081</v>
      </c>
      <c r="BC45" s="45">
        <f>(1-VLOOKUP($AL45+BC$4-1,'Projection Scale G2 - F'!$A$25:$B$150,2,FALSE))^Assumptions!$F$6*'Base Rate'!BB45*IF(Assumptions!$F$8="No Adjustment",1,IF(Assumptions!$F$8="Married",'Marital Status'!CC44,IF(Assumptions!$F$8="Single",'Marital Status'!DJ44,"ERROR")))*IF(Assumptions!$F$10="No Adjustment",1,IF(Assumptions!$F$10="Preferred",'Pref-Std'!CC44,IF(Assumptions!$F$10="Standard",'Pref-Std'!DJ44,"ERROR")))*IF(Assumptions!$F$12="No Adjustment",1,VLOOKUP($AL45+BC$4-1,'Valuation Margin'!$A$5:$D$13,4))</f>
        <v>40.432157874356463</v>
      </c>
      <c r="BD45" s="45">
        <f>(1-VLOOKUP($AL45+BD$4-1,'Projection Scale G2 - F'!$A$25:$B$150,2,FALSE))^Assumptions!$F$6*'Base Rate'!BC45*IF(Assumptions!$F$8="No Adjustment",1,IF(Assumptions!$F$8="Married",'Marital Status'!CD44,IF(Assumptions!$F$8="Single",'Marital Status'!DK44,"ERROR")))*IF(Assumptions!$F$10="No Adjustment",1,IF(Assumptions!$F$10="Preferred",'Pref-Std'!CD44,IF(Assumptions!$F$10="Standard",'Pref-Std'!DK44,"ERROR")))*IF(Assumptions!$F$12="No Adjustment",1,VLOOKUP($AL45+BD$4-1,'Valuation Margin'!$A$5:$D$13,4))</f>
        <v>46.478256835352767</v>
      </c>
      <c r="BE45" s="45">
        <f>(1-VLOOKUP($AL45+BE$4-1,'Projection Scale G2 - F'!$A$25:$B$150,2,FALSE))^Assumptions!$F$6*'Base Rate'!BD45*IF(Assumptions!$F$8="No Adjustment",1,IF(Assumptions!$F$8="Married",'Marital Status'!CE44,IF(Assumptions!$F$8="Single",'Marital Status'!DL44,"ERROR")))*IF(Assumptions!$F$10="No Adjustment",1,IF(Assumptions!$F$10="Preferred",'Pref-Std'!CE44,IF(Assumptions!$F$10="Standard",'Pref-Std'!DL44,"ERROR")))*IF(Assumptions!$F$12="No Adjustment",1,VLOOKUP($AL45+BE$4-1,'Valuation Margin'!$A$5:$D$13,4))</f>
        <v>53.513563253969863</v>
      </c>
      <c r="BF45" s="46">
        <f>(1-VLOOKUP($AL45+BF$4-1,'Projection Scale G2 - F'!$A$25:$B$150,2,FALSE))^Assumptions!$F$6*'Base Rate'!BE45*IF(Assumptions!$F$8="No Adjustment",1,IF(Assumptions!$F$8="Married",'Marital Status'!CF44,IF(Assumptions!$F$8="Single",'Marital Status'!DM44,"ERROR")))*IF(Assumptions!$F$10="No Adjustment",1,IF(Assumptions!$F$10="Preferred",'Pref-Std'!CF44,IF(Assumptions!$F$10="Standard",'Pref-Std'!DM44,"ERROR")))*IF(Assumptions!$F$12="No Adjustment",1,VLOOKUP($AL45+BF$4-1,'Valuation Margin'!$A$5:$D$13,4))</f>
        <v>60.818088225252204</v>
      </c>
      <c r="BG45" s="45">
        <f>(1-VLOOKUP($AL45+BG$4-1,'Projection Scale G2 - F'!$A$25:$B$150,2,FALSE))^Assumptions!$F$6*'Base Rate'!BF45*IF(Assumptions!$F$8="No Adjustment",1,IF(Assumptions!$F$8="Married",'Marital Status'!CG44,IF(Assumptions!$F$8="Single",'Marital Status'!DN44,"ERROR")))*IF(Assumptions!$F$10="No Adjustment",1,IF(Assumptions!$F$10="Preferred",'Pref-Std'!CG44,IF(Assumptions!$F$10="Standard",'Pref-Std'!DN44,"ERROR")))*IF(Assumptions!$F$12="No Adjustment",1,VLOOKUP($AL45+BG$4-1,'Valuation Margin'!$A$5:$D$13,4))</f>
        <v>69.679217287343178</v>
      </c>
      <c r="BH45" s="45">
        <f>(1-VLOOKUP($AL45+BH$4-1,'Projection Scale G2 - F'!$A$25:$B$150,2,FALSE))^Assumptions!$F$6*'Base Rate'!BG45*IF(Assumptions!$F$8="No Adjustment",1,IF(Assumptions!$F$8="Married",'Marital Status'!CH44,IF(Assumptions!$F$8="Single",'Marital Status'!DO44,"ERROR")))*IF(Assumptions!$F$10="No Adjustment",1,IF(Assumptions!$F$10="Preferred",'Pref-Std'!CH44,IF(Assumptions!$F$10="Standard",'Pref-Std'!DO44,"ERROR")))*IF(Assumptions!$F$12="No Adjustment",1,VLOOKUP($AL45+BH$4-1,'Valuation Margin'!$A$5:$D$13,4))</f>
        <v>78.93664714696483</v>
      </c>
      <c r="BI45" s="45">
        <f>(1-VLOOKUP($AL45+BI$4-1,'Projection Scale G2 - F'!$A$25:$B$150,2,FALSE))^Assumptions!$F$6*'Base Rate'!BH45*IF(Assumptions!$F$8="No Adjustment",1,IF(Assumptions!$F$8="Married",'Marital Status'!CI44,IF(Assumptions!$F$8="Single",'Marital Status'!DP44,"ERROR")))*IF(Assumptions!$F$10="No Adjustment",1,IF(Assumptions!$F$10="Preferred",'Pref-Std'!CI44,IF(Assumptions!$F$10="Standard",'Pref-Std'!DP44,"ERROR")))*IF(Assumptions!$F$12="No Adjustment",1,VLOOKUP($AL45+BI$4-1,'Valuation Margin'!$A$5:$D$13,4))</f>
        <v>90.52070826831546</v>
      </c>
      <c r="BJ45" s="45">
        <f>(1-VLOOKUP($AL45+BJ$4-1,'Projection Scale G2 - F'!$A$25:$B$150,2,FALSE))^Assumptions!$F$6*'Base Rate'!BI45*IF(Assumptions!$F$8="No Adjustment",1,IF(Assumptions!$F$8="Married",'Marital Status'!CJ44,IF(Assumptions!$F$8="Single",'Marital Status'!DQ44,"ERROR")))*IF(Assumptions!$F$10="No Adjustment",1,IF(Assumptions!$F$10="Preferred",'Pref-Std'!CJ44,IF(Assumptions!$F$10="Standard",'Pref-Std'!DQ44,"ERROR")))*IF(Assumptions!$F$12="No Adjustment",1,VLOOKUP($AL45+BJ$4-1,'Valuation Margin'!$A$5:$D$13,4))</f>
        <v>102.80249800513432</v>
      </c>
      <c r="BK45" s="46">
        <f>(1-VLOOKUP($AL45+BK$4-1,'Projection Scale G2 - F'!$A$25:$B$150,2,FALSE))^Assumptions!$F$6*'Base Rate'!BJ45*IF(Assumptions!$F$8="No Adjustment",1,IF(Assumptions!$F$8="Married",'Marital Status'!CK44,IF(Assumptions!$F$8="Single",'Marital Status'!DR44,"ERROR")))*IF(Assumptions!$F$10="No Adjustment",1,IF(Assumptions!$F$10="Preferred",'Pref-Std'!CK44,IF(Assumptions!$F$10="Standard",'Pref-Std'!DR44,"ERROR")))*IF(Assumptions!$F$12="No Adjustment",1,VLOOKUP($AL45+BK$4-1,'Valuation Margin'!$A$5:$D$13,4))</f>
        <v>117.64615110735781</v>
      </c>
      <c r="BL45" s="45">
        <f>(1-VLOOKUP($AL45+BL$4-1,'Projection Scale G2 - F'!$A$25:$B$150,2,FALSE))^Assumptions!$F$6*'Base Rate'!BK45*IF(Assumptions!$F$8="No Adjustment",1,IF(Assumptions!$F$8="Married",'Marital Status'!CL44,IF(Assumptions!$F$8="Single",'Marital Status'!DS44,"ERROR")))*IF(Assumptions!$F$10="No Adjustment",1,IF(Assumptions!$F$10="Preferred",'Pref-Std'!CL44,IF(Assumptions!$F$10="Standard",'Pref-Std'!DS44,"ERROR")))*IF(Assumptions!$F$12="No Adjustment",1,VLOOKUP($AL45+BL$4-1,'Valuation Margin'!$A$5:$D$13,4))</f>
        <v>132.13985378751909</v>
      </c>
      <c r="BM45" s="45">
        <f>(1-VLOOKUP($AL45+BM$4-1,'Projection Scale G2 - F'!$A$25:$B$150,2,FALSE))^Assumptions!$F$6*'Base Rate'!BL45*IF(Assumptions!$F$8="No Adjustment",1,IF(Assumptions!$F$8="Married",'Marital Status'!CM44,IF(Assumptions!$F$8="Single",'Marital Status'!DT44,"ERROR")))*IF(Assumptions!$F$10="No Adjustment",1,IF(Assumptions!$F$10="Preferred",'Pref-Std'!CM44,IF(Assumptions!$F$10="Standard",'Pref-Std'!DT44,"ERROR")))*IF(Assumptions!$F$12="No Adjustment",1,VLOOKUP($AL45+BM$4-1,'Valuation Margin'!$A$5:$D$13,4))</f>
        <v>146.96941767060744</v>
      </c>
      <c r="BN45" s="45">
        <f>(1-VLOOKUP($AL45+BN$4-1,'Projection Scale G2 - F'!$A$25:$B$150,2,FALSE))^Assumptions!$F$6*'Base Rate'!BM45*IF(Assumptions!$F$8="No Adjustment",1,IF(Assumptions!$F$8="Married",'Marital Status'!CN44,IF(Assumptions!$F$8="Single",'Marital Status'!DU44,"ERROR")))*IF(Assumptions!$F$10="No Adjustment",1,IF(Assumptions!$F$10="Preferred",'Pref-Std'!CN44,IF(Assumptions!$F$10="Standard",'Pref-Std'!DU44,"ERROR")))*IF(Assumptions!$F$12="No Adjustment",1,VLOOKUP($AL45+BN$4-1,'Valuation Margin'!$A$5:$D$13,4))</f>
        <v>163.44688967858517</v>
      </c>
      <c r="BO45" s="45">
        <f>(1-VLOOKUP($AL45+BO$4-1,'Projection Scale G2 - F'!$A$25:$B$150,2,FALSE))^Assumptions!$F$6*'Base Rate'!BN45*IF(Assumptions!$F$8="No Adjustment",1,IF(Assumptions!$F$8="Married",'Marital Status'!CO44,IF(Assumptions!$F$8="Single",'Marital Status'!DV44,"ERROR")))*IF(Assumptions!$F$10="No Adjustment",1,IF(Assumptions!$F$10="Preferred",'Pref-Std'!CO44,IF(Assumptions!$F$10="Standard",'Pref-Std'!DV44,"ERROR")))*IF(Assumptions!$F$12="No Adjustment",1,VLOOKUP($AL45+BO$4-1,'Valuation Margin'!$A$5:$D$13,4))</f>
        <v>177.77058759139069</v>
      </c>
      <c r="BP45" s="46">
        <f>(1-VLOOKUP($AL45+BP$4-1,'Projection Scale G2 - F'!$A$25:$B$150,2,FALSE))^Assumptions!$F$6*'Base Rate'!BO45*IF(Assumptions!$F$8="No Adjustment",1,IF(Assumptions!$F$8="Married",'Marital Status'!CP44,IF(Assumptions!$F$8="Single",'Marital Status'!DW44,"ERROR")))*IF(Assumptions!$F$10="No Adjustment",1,IF(Assumptions!$F$10="Preferred",'Pref-Std'!CP44,IF(Assumptions!$F$10="Standard",'Pref-Std'!DW44,"ERROR")))*IF(Assumptions!$F$12="No Adjustment",1,VLOOKUP($AL45+BP$4-1,'Valuation Margin'!$A$5:$D$13,4))</f>
        <v>193.78414333235992</v>
      </c>
      <c r="BQ45" s="46">
        <f>(1-VLOOKUP($BR45,'Projection Scale G2 - F'!$A$25:$B$150,2,FALSE))^Assumptions!$F$6*'Base Rate'!BP45*IF(Assumptions!$F$8="No Adjustment",1,IF(Assumptions!$F$8="Married",'Marital Status'!CQ44,IF(Assumptions!$F$8="Single",'Marital Status'!DX44,"ERROR")))*IF(Assumptions!$F$10="No Adjustment",1,IF(Assumptions!$F$10="Preferred",'Pref-Std'!CQ44,IF(Assumptions!$F$10="Standard",'Pref-Std'!DX44,"ERROR")))*IF(Assumptions!$F$12="No Adjustment",1,VLOOKUP($BR45,'Valuation Margin'!$A$5:$D$13,4))</f>
        <v>207.73843287766863</v>
      </c>
      <c r="BR45" s="6">
        <f t="shared" si="6"/>
        <v>100</v>
      </c>
      <c r="BT45" s="58">
        <v>0.26860699999999998</v>
      </c>
      <c r="BU45" s="59">
        <f t="shared" si="7"/>
        <v>0.77339173170345021</v>
      </c>
      <c r="BV45" s="59">
        <f t="shared" si="8"/>
        <v>0.83704013472572802</v>
      </c>
      <c r="BW45" s="57">
        <f t="shared" si="9"/>
        <v>0.19999999999999984</v>
      </c>
    </row>
    <row r="46" spans="1:75" x14ac:dyDescent="0.3">
      <c r="A46" s="6">
        <f t="shared" si="2"/>
        <v>71</v>
      </c>
      <c r="B46" s="44">
        <f>(1-VLOOKUP($A46+B$4-1,'Projection Scale G2 - M'!$A$25:$B$150,2,FALSE))^Assumptions!$F$6*'Base Rate'!B46*IF(Assumptions!$F$8="No Adjustment",1,IF(Assumptions!$F$8="Married",'Marital Status'!BM45,IF(Assumptions!$F$8="Single",'Marital Status'!CT45,"ERROR")))*IF(Assumptions!$F$10="No Adjustment",1,IF(Assumptions!$F$10="Preferred",'Pref-Std'!BM45,IF(Assumptions!$F$10="Standard",'Pref-Std'!CT45,"ERROR")))*IF(Assumptions!$F$12="No Adjustment",1,VLOOKUP($A46+B$4-1,'Valuation Margin'!$A$5:$C$13,3))</f>
        <v>1.9699115408591172</v>
      </c>
      <c r="C46" s="45">
        <f>(1-VLOOKUP($A46+C$4-1,'Projection Scale G2 - M'!$A$25:$B$150,2,FALSE))^Assumptions!$F$6*'Base Rate'!C46*IF(Assumptions!$F$8="No Adjustment",1,IF(Assumptions!$F$8="Married",'Marital Status'!BN45,IF(Assumptions!$F$8="Single",'Marital Status'!CU45,"ERROR")))*IF(Assumptions!$F$10="No Adjustment",1,IF(Assumptions!$F$10="Preferred",'Pref-Std'!BN45,IF(Assumptions!$F$10="Standard",'Pref-Std'!CU45,"ERROR")))*IF(Assumptions!$F$12="No Adjustment",1,VLOOKUP($A46+C$4-1,'Valuation Margin'!$A$5:$C$13,3))</f>
        <v>3.2223859825298815</v>
      </c>
      <c r="D46" s="45">
        <f>(1-VLOOKUP($A46+D$4-1,'Projection Scale G2 - M'!$A$25:$B$150,2,FALSE))^Assumptions!$F$6*'Base Rate'!D46*IF(Assumptions!$F$8="No Adjustment",1,IF(Assumptions!$F$8="Married",'Marital Status'!BO45,IF(Assumptions!$F$8="Single",'Marital Status'!CV45,"ERROR")))*IF(Assumptions!$F$10="No Adjustment",1,IF(Assumptions!$F$10="Preferred",'Pref-Std'!BO45,IF(Assumptions!$F$10="Standard",'Pref-Std'!CV45,"ERROR")))*IF(Assumptions!$F$12="No Adjustment",1,VLOOKUP($A46+D$4-1,'Valuation Margin'!$A$5:$C$13,3))</f>
        <v>4.5143167663998085</v>
      </c>
      <c r="E46" s="45">
        <f>(1-VLOOKUP($A46+E$4-1,'Projection Scale G2 - M'!$A$25:$B$150,2,FALSE))^Assumptions!$F$6*'Base Rate'!E46*IF(Assumptions!$F$8="No Adjustment",1,IF(Assumptions!$F$8="Married",'Marital Status'!BP45,IF(Assumptions!$F$8="Single",'Marital Status'!CW45,"ERROR")))*IF(Assumptions!$F$10="No Adjustment",1,IF(Assumptions!$F$10="Preferred",'Pref-Std'!BP45,IF(Assumptions!$F$10="Standard",'Pref-Std'!CW45,"ERROR")))*IF(Assumptions!$F$12="No Adjustment",1,VLOOKUP($A46+E$4-1,'Valuation Margin'!$A$5:$C$13,3))</f>
        <v>5.93982910885323</v>
      </c>
      <c r="F46" s="46">
        <f>(1-VLOOKUP($A46+F$4-1,'Projection Scale G2 - M'!$A$25:$B$150,2,FALSE))^Assumptions!$F$6*'Base Rate'!F46*IF(Assumptions!$F$8="No Adjustment",1,IF(Assumptions!$F$8="Married",'Marital Status'!BQ45,IF(Assumptions!$F$8="Single",'Marital Status'!CX45,"ERROR")))*IF(Assumptions!$F$10="No Adjustment",1,IF(Assumptions!$F$10="Preferred",'Pref-Std'!BQ45,IF(Assumptions!$F$10="Standard",'Pref-Std'!CX45,"ERROR")))*IF(Assumptions!$F$12="No Adjustment",1,VLOOKUP($A46+F$4-1,'Valuation Margin'!$A$5:$C$13,3))</f>
        <v>7.5486172661630189</v>
      </c>
      <c r="G46" s="45">
        <f>(1-VLOOKUP($A46+G$4-1,'Projection Scale G2 - M'!$A$25:$B$150,2,FALSE))^Assumptions!$F$6*'Base Rate'!G46*IF(Assumptions!$F$8="No Adjustment",1,IF(Assumptions!$F$8="Married",'Marital Status'!BR45,IF(Assumptions!$F$8="Single",'Marital Status'!CY45,"ERROR")))*IF(Assumptions!$F$10="No Adjustment",1,IF(Assumptions!$F$10="Preferred",'Pref-Std'!BR45,IF(Assumptions!$F$10="Standard",'Pref-Std'!CY45,"ERROR")))*IF(Assumptions!$F$12="No Adjustment",1,VLOOKUP($A46+G$4-1,'Valuation Margin'!$A$5:$C$13,3))</f>
        <v>9.683839253786692</v>
      </c>
      <c r="H46" s="45">
        <f>(1-VLOOKUP($A46+H$4-1,'Projection Scale G2 - M'!$A$25:$B$150,2,FALSE))^Assumptions!$F$6*'Base Rate'!H46*IF(Assumptions!$F$8="No Adjustment",1,IF(Assumptions!$F$8="Married",'Marital Status'!BS45,IF(Assumptions!$F$8="Single",'Marital Status'!CZ45,"ERROR")))*IF(Assumptions!$F$10="No Adjustment",1,IF(Assumptions!$F$10="Preferred",'Pref-Std'!BS45,IF(Assumptions!$F$10="Standard",'Pref-Std'!CZ45,"ERROR")))*IF(Assumptions!$F$12="No Adjustment",1,VLOOKUP($A46+H$4-1,'Valuation Margin'!$A$5:$C$13,3))</f>
        <v>12.190312013351209</v>
      </c>
      <c r="I46" s="45">
        <f>(1-VLOOKUP($A46+I$4-1,'Projection Scale G2 - M'!$A$25:$B$150,2,FALSE))^Assumptions!$F$6*'Base Rate'!I46*IF(Assumptions!$F$8="No Adjustment",1,IF(Assumptions!$F$8="Married",'Marital Status'!BT45,IF(Assumptions!$F$8="Single",'Marital Status'!DA45,"ERROR")))*IF(Assumptions!$F$10="No Adjustment",1,IF(Assumptions!$F$10="Preferred",'Pref-Std'!BT45,IF(Assumptions!$F$10="Standard",'Pref-Std'!DA45,"ERROR")))*IF(Assumptions!$F$12="No Adjustment",1,VLOOKUP($A46+I$4-1,'Valuation Margin'!$A$5:$C$13,3))</f>
        <v>15.112823757622332</v>
      </c>
      <c r="J46" s="45">
        <f>(1-VLOOKUP($A46+J$4-1,'Projection Scale G2 - M'!$A$25:$B$150,2,FALSE))^Assumptions!$F$6*'Base Rate'!J46*IF(Assumptions!$F$8="No Adjustment",1,IF(Assumptions!$F$8="Married",'Marital Status'!BU45,IF(Assumptions!$F$8="Single",'Marital Status'!DB45,"ERROR")))*IF(Assumptions!$F$10="No Adjustment",1,IF(Assumptions!$F$10="Preferred",'Pref-Std'!BU45,IF(Assumptions!$F$10="Standard",'Pref-Std'!DB45,"ERROR")))*IF(Assumptions!$F$12="No Adjustment",1,VLOOKUP($A46+J$4-1,'Valuation Margin'!$A$5:$C$13,3))</f>
        <v>18.537456230948273</v>
      </c>
      <c r="K46" s="46">
        <f>(1-VLOOKUP($A46+K$4-1,'Projection Scale G2 - M'!$A$25:$B$150,2,FALSE))^Assumptions!$F$6*'Base Rate'!K46*IF(Assumptions!$F$8="No Adjustment",1,IF(Assumptions!$F$8="Married",'Marital Status'!BV45,IF(Assumptions!$F$8="Single",'Marital Status'!DC45,"ERROR")))*IF(Assumptions!$F$10="No Adjustment",1,IF(Assumptions!$F$10="Preferred",'Pref-Std'!BV45,IF(Assumptions!$F$10="Standard",'Pref-Std'!DC45,"ERROR")))*IF(Assumptions!$F$12="No Adjustment",1,VLOOKUP($A46+K$4-1,'Valuation Margin'!$A$5:$C$13,3))</f>
        <v>22.571221087315166</v>
      </c>
      <c r="L46" s="45">
        <f>(1-VLOOKUP($A46+L$4-1,'Projection Scale G2 - M'!$A$25:$B$150,2,FALSE))^Assumptions!$F$6*'Base Rate'!L46*IF(Assumptions!$F$8="No Adjustment",1,IF(Assumptions!$F$8="Married",'Marital Status'!BW45,IF(Assumptions!$F$8="Single",'Marital Status'!DD45,"ERROR")))*IF(Assumptions!$F$10="No Adjustment",1,IF(Assumptions!$F$10="Preferred",'Pref-Std'!BW45,IF(Assumptions!$F$10="Standard",'Pref-Std'!DD45,"ERROR")))*IF(Assumptions!$F$12="No Adjustment",1,VLOOKUP($A46+L$4-1,'Valuation Margin'!$A$5:$C$13,3))</f>
        <v>27.131858331947573</v>
      </c>
      <c r="M46" s="45">
        <f>(1-VLOOKUP($A46+M$4-1,'Projection Scale G2 - M'!$A$25:$B$150,2,FALSE))^Assumptions!$F$6*'Base Rate'!M46*IF(Assumptions!$F$8="No Adjustment",1,IF(Assumptions!$F$8="Married",'Marital Status'!BX45,IF(Assumptions!$F$8="Single",'Marital Status'!DE45,"ERROR")))*IF(Assumptions!$F$10="No Adjustment",1,IF(Assumptions!$F$10="Preferred",'Pref-Std'!BX45,IF(Assumptions!$F$10="Standard",'Pref-Std'!DE45,"ERROR")))*IF(Assumptions!$F$12="No Adjustment",1,VLOOKUP($A46+M$4-1,'Valuation Margin'!$A$5:$C$13,3))</f>
        <v>32.45613388324302</v>
      </c>
      <c r="N46" s="45">
        <f>(1-VLOOKUP($A46+N$4-1,'Projection Scale G2 - M'!$A$25:$B$150,2,FALSE))^Assumptions!$F$6*'Base Rate'!N46*IF(Assumptions!$F$8="No Adjustment",1,IF(Assumptions!$F$8="Married",'Marital Status'!BY45,IF(Assumptions!$F$8="Single",'Marital Status'!DF45,"ERROR")))*IF(Assumptions!$F$10="No Adjustment",1,IF(Assumptions!$F$10="Preferred",'Pref-Std'!BY45,IF(Assumptions!$F$10="Standard",'Pref-Std'!DF45,"ERROR")))*IF(Assumptions!$F$12="No Adjustment",1,VLOOKUP($A46+N$4-1,'Valuation Margin'!$A$5:$C$13,3))</f>
        <v>38.217384900725712</v>
      </c>
      <c r="O46" s="45">
        <f>(1-VLOOKUP($A46+O$4-1,'Projection Scale G2 - M'!$A$25:$B$150,2,FALSE))^Assumptions!$F$6*'Base Rate'!O46*IF(Assumptions!$F$8="No Adjustment",1,IF(Assumptions!$F$8="Married",'Marital Status'!BZ45,IF(Assumptions!$F$8="Single",'Marital Status'!DG45,"ERROR")))*IF(Assumptions!$F$10="No Adjustment",1,IF(Assumptions!$F$10="Preferred",'Pref-Std'!BZ45,IF(Assumptions!$F$10="Standard",'Pref-Std'!DG45,"ERROR")))*IF(Assumptions!$F$12="No Adjustment",1,VLOOKUP($A46+O$4-1,'Valuation Margin'!$A$5:$C$13,3))</f>
        <v>45.285299530931042</v>
      </c>
      <c r="P46" s="46">
        <f>(1-VLOOKUP($A46+P$4-1,'Projection Scale G2 - M'!$A$25:$B$150,2,FALSE))^Assumptions!$F$6*'Base Rate'!P46*IF(Assumptions!$F$8="No Adjustment",1,IF(Assumptions!$F$8="Married",'Marital Status'!CA45,IF(Assumptions!$F$8="Single",'Marital Status'!DH45,"ERROR")))*IF(Assumptions!$F$10="No Adjustment",1,IF(Assumptions!$F$10="Preferred",'Pref-Std'!CA45,IF(Assumptions!$F$10="Standard",'Pref-Std'!DH45,"ERROR")))*IF(Assumptions!$F$12="No Adjustment",1,VLOOKUP($A46+P$4-1,'Valuation Margin'!$A$5:$C$13,3))</f>
        <v>53.430532286020686</v>
      </c>
      <c r="Q46" s="45">
        <f>(1-VLOOKUP($A46+Q$4-1,'Projection Scale G2 - M'!$A$25:$B$150,2,FALSE))^Assumptions!$F$6*'Base Rate'!Q46*IF(Assumptions!$F$8="No Adjustment",1,IF(Assumptions!$F$8="Married",'Marital Status'!CB45,IF(Assumptions!$F$8="Single",'Marital Status'!DI45,"ERROR")))*IF(Assumptions!$F$10="No Adjustment",1,IF(Assumptions!$F$10="Preferred",'Pref-Std'!CB45,IF(Assumptions!$F$10="Standard",'Pref-Std'!DI45,"ERROR")))*IF(Assumptions!$F$12="No Adjustment",1,VLOOKUP($A46+Q$4-1,'Valuation Margin'!$A$5:$C$13,3))</f>
        <v>61.245206047745114</v>
      </c>
      <c r="R46" s="45">
        <f>(1-VLOOKUP($A46+R$4-1,'Projection Scale G2 - M'!$A$25:$B$150,2,FALSE))^Assumptions!$F$6*'Base Rate'!R46*IF(Assumptions!$F$8="No Adjustment",1,IF(Assumptions!$F$8="Married",'Marital Status'!CC45,IF(Assumptions!$F$8="Single",'Marital Status'!DJ45,"ERROR")))*IF(Assumptions!$F$10="No Adjustment",1,IF(Assumptions!$F$10="Preferred",'Pref-Std'!CC45,IF(Assumptions!$F$10="Standard",'Pref-Std'!DJ45,"ERROR")))*IF(Assumptions!$F$12="No Adjustment",1,VLOOKUP($A46+R$4-1,'Valuation Margin'!$A$5:$C$13,3))</f>
        <v>69.992742061622963</v>
      </c>
      <c r="S46" s="45">
        <f>(1-VLOOKUP($A46+S$4-1,'Projection Scale G2 - M'!$A$25:$B$150,2,FALSE))^Assumptions!$F$6*'Base Rate'!S46*IF(Assumptions!$F$8="No Adjustment",1,IF(Assumptions!$F$8="Married",'Marital Status'!CD45,IF(Assumptions!$F$8="Single",'Marital Status'!DK45,"ERROR")))*IF(Assumptions!$F$10="No Adjustment",1,IF(Assumptions!$F$10="Preferred",'Pref-Std'!CD45,IF(Assumptions!$F$10="Standard",'Pref-Std'!DK45,"ERROR")))*IF(Assumptions!$F$12="No Adjustment",1,VLOOKUP($A46+S$4-1,'Valuation Margin'!$A$5:$C$13,3))</f>
        <v>78.871966236467713</v>
      </c>
      <c r="T46" s="45">
        <f>(1-VLOOKUP($A46+T$4-1,'Projection Scale G2 - M'!$A$25:$B$150,2,FALSE))^Assumptions!$F$6*'Base Rate'!T46*IF(Assumptions!$F$8="No Adjustment",1,IF(Assumptions!$F$8="Married",'Marital Status'!CE45,IF(Assumptions!$F$8="Single",'Marital Status'!DL45,"ERROR")))*IF(Assumptions!$F$10="No Adjustment",1,IF(Assumptions!$F$10="Preferred",'Pref-Std'!CE45,IF(Assumptions!$F$10="Standard",'Pref-Std'!DL45,"ERROR")))*IF(Assumptions!$F$12="No Adjustment",1,VLOOKUP($A46+T$4-1,'Valuation Margin'!$A$5:$C$13,3))</f>
        <v>89.485603233189636</v>
      </c>
      <c r="U46" s="46">
        <f>(1-VLOOKUP($A46+U$4-1,'Projection Scale G2 - M'!$A$25:$B$150,2,FALSE))^Assumptions!$F$6*'Base Rate'!U46*IF(Assumptions!$F$8="No Adjustment",1,IF(Assumptions!$F$8="Married",'Marital Status'!CF45,IF(Assumptions!$F$8="Single",'Marital Status'!DM45,"ERROR")))*IF(Assumptions!$F$10="No Adjustment",1,IF(Assumptions!$F$10="Preferred",'Pref-Std'!CF45,IF(Assumptions!$F$10="Standard",'Pref-Std'!DM45,"ERROR")))*IF(Assumptions!$F$12="No Adjustment",1,VLOOKUP($A46+U$4-1,'Valuation Margin'!$A$5:$C$13,3))</f>
        <v>101.04369957802682</v>
      </c>
      <c r="V46" s="45">
        <f>(1-VLOOKUP($A46+V$4-1,'Projection Scale G2 - M'!$A$25:$B$150,2,FALSE))^Assumptions!$F$6*'Base Rate'!V46*IF(Assumptions!$F$8="No Adjustment",1,IF(Assumptions!$F$8="Married",'Marital Status'!CG45,IF(Assumptions!$F$8="Single",'Marital Status'!DN45,"ERROR")))*IF(Assumptions!$F$10="No Adjustment",1,IF(Assumptions!$F$10="Preferred",'Pref-Std'!CG45,IF(Assumptions!$F$10="Standard",'Pref-Std'!DN45,"ERROR")))*IF(Assumptions!$F$12="No Adjustment",1,VLOOKUP($A46+V$4-1,'Valuation Margin'!$A$5:$C$13,3))</f>
        <v>111.95698562363773</v>
      </c>
      <c r="W46" s="45">
        <f>(1-VLOOKUP($A46+W$4-1,'Projection Scale G2 - M'!$A$25:$B$150,2,FALSE))^Assumptions!$F$6*'Base Rate'!W46*IF(Assumptions!$F$8="No Adjustment",1,IF(Assumptions!$F$8="Married",'Marital Status'!CH45,IF(Assumptions!$F$8="Single",'Marital Status'!DO45,"ERROR")))*IF(Assumptions!$F$10="No Adjustment",1,IF(Assumptions!$F$10="Preferred",'Pref-Std'!CH45,IF(Assumptions!$F$10="Standard",'Pref-Std'!DO45,"ERROR")))*IF(Assumptions!$F$12="No Adjustment",1,VLOOKUP($A46+W$4-1,'Valuation Margin'!$A$5:$C$13,3))</f>
        <v>125.24064345118697</v>
      </c>
      <c r="X46" s="45">
        <f>(1-VLOOKUP($A46+X$4-1,'Projection Scale G2 - M'!$A$25:$B$150,2,FALSE))^Assumptions!$F$6*'Base Rate'!X46*IF(Assumptions!$F$8="No Adjustment",1,IF(Assumptions!$F$8="Married",'Marital Status'!CI45,IF(Assumptions!$F$8="Single",'Marital Status'!DP45,"ERROR")))*IF(Assumptions!$F$10="No Adjustment",1,IF(Assumptions!$F$10="Preferred",'Pref-Std'!CI45,IF(Assumptions!$F$10="Standard",'Pref-Std'!DP45,"ERROR")))*IF(Assumptions!$F$12="No Adjustment",1,VLOOKUP($A46+X$4-1,'Valuation Margin'!$A$5:$C$13,3))</f>
        <v>139.93745171701386</v>
      </c>
      <c r="Y46" s="45">
        <f>(1-VLOOKUP($A46+Y$4-1,'Projection Scale G2 - M'!$A$25:$B$150,2,FALSE))^Assumptions!$F$6*'Base Rate'!Y46*IF(Assumptions!$F$8="No Adjustment",1,IF(Assumptions!$F$8="Married",'Marital Status'!CJ45,IF(Assumptions!$F$8="Single",'Marital Status'!DQ45,"ERROR")))*IF(Assumptions!$F$10="No Adjustment",1,IF(Assumptions!$F$10="Preferred",'Pref-Std'!CJ45,IF(Assumptions!$F$10="Standard",'Pref-Std'!DQ45,"ERROR")))*IF(Assumptions!$F$12="No Adjustment",1,VLOOKUP($A46+Y$4-1,'Valuation Margin'!$A$5:$C$13,3))</f>
        <v>154.16967824282818</v>
      </c>
      <c r="Z46" s="46">
        <f>(1-VLOOKUP($A46+Z$4-1,'Projection Scale G2 - M'!$A$25:$B$150,2,FALSE))^Assumptions!$F$6*'Base Rate'!Z46*IF(Assumptions!$F$8="No Adjustment",1,IF(Assumptions!$F$8="Married",'Marital Status'!CK45,IF(Assumptions!$F$8="Single",'Marital Status'!DR45,"ERROR")))*IF(Assumptions!$F$10="No Adjustment",1,IF(Assumptions!$F$10="Preferred",'Pref-Std'!CK45,IF(Assumptions!$F$10="Standard",'Pref-Std'!DR45,"ERROR")))*IF(Assumptions!$F$12="No Adjustment",1,VLOOKUP($A46+Z$4-1,'Valuation Margin'!$A$5:$C$13,3))</f>
        <v>170.91029316130761</v>
      </c>
      <c r="AA46" s="45">
        <f>(1-VLOOKUP($A46+AA$4-1,'Projection Scale G2 - M'!$A$25:$B$150,2,FALSE))^Assumptions!$F$6*'Base Rate'!AA46*IF(Assumptions!$F$8="No Adjustment",1,IF(Assumptions!$F$8="Married",'Marital Status'!CL45,IF(Assumptions!$F$8="Single",'Marital Status'!DS45,"ERROR")))*IF(Assumptions!$F$10="No Adjustment",1,IF(Assumptions!$F$10="Preferred",'Pref-Std'!CL45,IF(Assumptions!$F$10="Standard",'Pref-Std'!DS45,"ERROR")))*IF(Assumptions!$F$12="No Adjustment",1,VLOOKUP($A46+AA$4-1,'Valuation Margin'!$A$5:$C$13,3))</f>
        <v>186.2651784130768</v>
      </c>
      <c r="AB46" s="45">
        <f>(1-VLOOKUP($A46+AB$4-1,'Projection Scale G2 - M'!$A$25:$B$150,2,FALSE))^Assumptions!$F$6*'Base Rate'!AB46*IF(Assumptions!$F$8="No Adjustment",1,IF(Assumptions!$F$8="Married",'Marital Status'!CM45,IF(Assumptions!$F$8="Single",'Marital Status'!DT45,"ERROR")))*IF(Assumptions!$F$10="No Adjustment",1,IF(Assumptions!$F$10="Preferred",'Pref-Std'!CM45,IF(Assumptions!$F$10="Standard",'Pref-Std'!DT45,"ERROR")))*IF(Assumptions!$F$12="No Adjustment",1,VLOOKUP($A46+AB$4-1,'Valuation Margin'!$A$5:$C$13,3))</f>
        <v>203.86671077964488</v>
      </c>
      <c r="AC46" s="45">
        <f>(1-VLOOKUP($A46+AC$4-1,'Projection Scale G2 - M'!$A$25:$B$150,2,FALSE))^Assumptions!$F$6*'Base Rate'!AC46*IF(Assumptions!$F$8="No Adjustment",1,IF(Assumptions!$F$8="Married",'Marital Status'!CN45,IF(Assumptions!$F$8="Single",'Marital Status'!DU45,"ERROR")))*IF(Assumptions!$F$10="No Adjustment",1,IF(Assumptions!$F$10="Preferred",'Pref-Std'!CN45,IF(Assumptions!$F$10="Standard",'Pref-Std'!DU45,"ERROR")))*IF(Assumptions!$F$12="No Adjustment",1,VLOOKUP($A46+AC$4-1,'Valuation Margin'!$A$5:$C$13,3))</f>
        <v>219.1308095280632</v>
      </c>
      <c r="AD46" s="45">
        <f>(1-VLOOKUP($A46+AD$4-1,'Projection Scale G2 - M'!$A$25:$B$150,2,FALSE))^Assumptions!$F$6*'Base Rate'!AD46*IF(Assumptions!$F$8="No Adjustment",1,IF(Assumptions!$F$8="Married",'Marital Status'!CO45,IF(Assumptions!$F$8="Single",'Marital Status'!DV45,"ERROR")))*IF(Assumptions!$F$10="No Adjustment",1,IF(Assumptions!$F$10="Preferred",'Pref-Std'!CO45,IF(Assumptions!$F$10="Standard",'Pref-Std'!DV45,"ERROR")))*IF(Assumptions!$F$12="No Adjustment",1,VLOOKUP($A46+AD$4-1,'Valuation Margin'!$A$5:$C$13,3))</f>
        <v>236.71229211653991</v>
      </c>
      <c r="AE46" s="46">
        <f>(1-VLOOKUP($A46+AE$4-1,'Projection Scale G2 - M'!$A$25:$B$150,2,FALSE))^Assumptions!$F$6*'Base Rate'!AE46*IF(Assumptions!$F$8="No Adjustment",1,IF(Assumptions!$F$8="Married",'Marital Status'!CP45,IF(Assumptions!$F$8="Single",'Marital Status'!DW45,"ERROR")))*IF(Assumptions!$F$10="No Adjustment",1,IF(Assumptions!$F$10="Preferred",'Pref-Std'!CP45,IF(Assumptions!$F$10="Standard",'Pref-Std'!DW45,"ERROR")))*IF(Assumptions!$F$12="No Adjustment",1,VLOOKUP($A46+AE$4-1,'Valuation Margin'!$A$5:$C$13,3))</f>
        <v>251.86392133261333</v>
      </c>
      <c r="AF46" s="46">
        <f>(1-VLOOKUP($AG46,'Projection Scale G2 - M'!$A$25:$B$150,2,FALSE))^Assumptions!$F$6*'Base Rate'!AF46*IF(Assumptions!$F$8="No Adjustment",1,IF(Assumptions!$F$8="Married",'Marital Status'!CQ45,IF(Assumptions!$F$8="Single",'Marital Status'!DX45,"ERROR")))*IF(Assumptions!$F$10="No Adjustment",1,IF(Assumptions!$F$10="Preferred",'Pref-Std'!CQ45,IF(Assumptions!$F$10="Standard",'Pref-Std'!DX45,"ERROR")))*IF(Assumptions!$F$12="No Adjustment",1,VLOOKUP($AG46,'Valuation Margin'!$A$5:$C$13,3))</f>
        <v>267.52618070239515</v>
      </c>
      <c r="AG46" s="6">
        <f t="shared" si="3"/>
        <v>101</v>
      </c>
      <c r="AI46" s="58">
        <v>0.25150499999999998</v>
      </c>
      <c r="AJ46" s="59">
        <f t="shared" si="4"/>
        <v>1.0637012413367335</v>
      </c>
      <c r="AL46" s="6">
        <f t="shared" si="5"/>
        <v>71</v>
      </c>
      <c r="AM46" s="44">
        <f>(1-VLOOKUP($AL46+AM$4-1,'Projection Scale G2 - F'!$A$25:$B$150,2,FALSE))^Assumptions!$F$6*'Base Rate'!AL46*IF(Assumptions!$F$8="No Adjustment",1,IF(Assumptions!$F$8="Married",'Marital Status'!BM45,IF(Assumptions!$F$8="Single",'Marital Status'!CT45,"ERROR")))*IF(Assumptions!$F$10="No Adjustment",1,IF(Assumptions!$F$10="Preferred",'Pref-Std'!BM45,IF(Assumptions!$F$10="Standard",'Pref-Std'!CT45,"ERROR")))*IF(Assumptions!$F$12="No Adjustment",1,VLOOKUP($AL46+AM$4-1,'Valuation Margin'!$A$5:$D$13,4))</f>
        <v>1.4094605631759998</v>
      </c>
      <c r="AN46" s="45">
        <f>(1-VLOOKUP($AL46+AN$4-1,'Projection Scale G2 - F'!$A$25:$B$150,2,FALSE))^Assumptions!$F$6*'Base Rate'!AM46*IF(Assumptions!$F$8="No Adjustment",1,IF(Assumptions!$F$8="Married",'Marital Status'!BN45,IF(Assumptions!$F$8="Single",'Marital Status'!CU45,"ERROR")))*IF(Assumptions!$F$10="No Adjustment",1,IF(Assumptions!$F$10="Preferred",'Pref-Std'!BN45,IF(Assumptions!$F$10="Standard",'Pref-Std'!CU45,"ERROR")))*IF(Assumptions!$F$12="No Adjustment",1,VLOOKUP($AL46+AN$4-1,'Valuation Margin'!$A$5:$D$13,4))</f>
        <v>2.2432958185799614</v>
      </c>
      <c r="AO46" s="45">
        <f>(1-VLOOKUP($AL46+AO$4-1,'Projection Scale G2 - F'!$A$25:$B$150,2,FALSE))^Assumptions!$F$6*'Base Rate'!AN46*IF(Assumptions!$F$8="No Adjustment",1,IF(Assumptions!$F$8="Married",'Marital Status'!BO45,IF(Assumptions!$F$8="Single",'Marital Status'!CV45,"ERROR")))*IF(Assumptions!$F$10="No Adjustment",1,IF(Assumptions!$F$10="Preferred",'Pref-Std'!BO45,IF(Assumptions!$F$10="Standard",'Pref-Std'!CV45,"ERROR")))*IF(Assumptions!$F$12="No Adjustment",1,VLOOKUP($AL46+AO$4-1,'Valuation Margin'!$A$5:$D$13,4))</f>
        <v>3.0792246768874367</v>
      </c>
      <c r="AP46" s="45">
        <f>(1-VLOOKUP($AL46+AP$4-1,'Projection Scale G2 - F'!$A$25:$B$150,2,FALSE))^Assumptions!$F$6*'Base Rate'!AO46*IF(Assumptions!$F$8="No Adjustment",1,IF(Assumptions!$F$8="Married",'Marital Status'!BP45,IF(Assumptions!$F$8="Single",'Marital Status'!CW45,"ERROR")))*IF(Assumptions!$F$10="No Adjustment",1,IF(Assumptions!$F$10="Preferred",'Pref-Std'!BP45,IF(Assumptions!$F$10="Standard",'Pref-Std'!CW45,"ERROR")))*IF(Assumptions!$F$12="No Adjustment",1,VLOOKUP($AL46+AP$4-1,'Valuation Margin'!$A$5:$D$13,4))</f>
        <v>3.988278023978749</v>
      </c>
      <c r="AQ46" s="46">
        <f>(1-VLOOKUP($AL46+AQ$4-1,'Projection Scale G2 - F'!$A$25:$B$150,2,FALSE))^Assumptions!$F$6*'Base Rate'!AP46*IF(Assumptions!$F$8="No Adjustment",1,IF(Assumptions!$F$8="Married",'Marital Status'!BQ45,IF(Assumptions!$F$8="Single",'Marital Status'!CX45,"ERROR")))*IF(Assumptions!$F$10="No Adjustment",1,IF(Assumptions!$F$10="Preferred",'Pref-Std'!BQ45,IF(Assumptions!$F$10="Standard",'Pref-Std'!CX45,"ERROR")))*IF(Assumptions!$F$12="No Adjustment",1,VLOOKUP($AL46+AQ$4-1,'Valuation Margin'!$A$5:$D$13,4))</f>
        <v>5.0046299202450433</v>
      </c>
      <c r="AR46" s="45">
        <f>(1-VLOOKUP($AL46+AR$4-1,'Projection Scale G2 - F'!$A$25:$B$150,2,FALSE))^Assumptions!$F$6*'Base Rate'!AQ46*IF(Assumptions!$F$8="No Adjustment",1,IF(Assumptions!$F$8="Married",'Marital Status'!BR45,IF(Assumptions!$F$8="Single",'Marital Status'!CY45,"ERROR")))*IF(Assumptions!$F$10="No Adjustment",1,IF(Assumptions!$F$10="Preferred",'Pref-Std'!BR45,IF(Assumptions!$F$10="Standard",'Pref-Std'!CY45,"ERROR")))*IF(Assumptions!$F$12="No Adjustment",1,VLOOKUP($AL46+AR$4-1,'Valuation Margin'!$A$5:$D$13,4))</f>
        <v>6.3621033783445462</v>
      </c>
      <c r="AS46" s="45">
        <f>(1-VLOOKUP($AL46+AS$4-1,'Projection Scale G2 - F'!$A$25:$B$150,2,FALSE))^Assumptions!$F$6*'Base Rate'!AR46*IF(Assumptions!$F$8="No Adjustment",1,IF(Assumptions!$F$8="Married",'Marital Status'!BS45,IF(Assumptions!$F$8="Single",'Marital Status'!CZ45,"ERROR")))*IF(Assumptions!$F$10="No Adjustment",1,IF(Assumptions!$F$10="Preferred",'Pref-Std'!BS45,IF(Assumptions!$F$10="Standard",'Pref-Std'!CZ45,"ERROR")))*IF(Assumptions!$F$12="No Adjustment",1,VLOOKUP($AL46+AS$4-1,'Valuation Margin'!$A$5:$D$13,4))</f>
        <v>7.969258497609264</v>
      </c>
      <c r="AT46" s="45">
        <f>(1-VLOOKUP($AL46+AT$4-1,'Projection Scale G2 - F'!$A$25:$B$150,2,FALSE))^Assumptions!$F$6*'Base Rate'!AS46*IF(Assumptions!$F$8="No Adjustment",1,IF(Assumptions!$F$8="Married",'Marital Status'!BT45,IF(Assumptions!$F$8="Single",'Marital Status'!DA45,"ERROR")))*IF(Assumptions!$F$10="No Adjustment",1,IF(Assumptions!$F$10="Preferred",'Pref-Std'!BT45,IF(Assumptions!$F$10="Standard",'Pref-Std'!DA45,"ERROR")))*IF(Assumptions!$F$12="No Adjustment",1,VLOOKUP($AL46+AT$4-1,'Valuation Margin'!$A$5:$D$13,4))</f>
        <v>9.8655435293693436</v>
      </c>
      <c r="AU46" s="45">
        <f>(1-VLOOKUP($AL46+AU$4-1,'Projection Scale G2 - F'!$A$25:$B$150,2,FALSE))^Assumptions!$F$6*'Base Rate'!AT46*IF(Assumptions!$F$8="No Adjustment",1,IF(Assumptions!$F$8="Married",'Marital Status'!BU45,IF(Assumptions!$F$8="Single",'Marital Status'!DB45,"ERROR")))*IF(Assumptions!$F$10="No Adjustment",1,IF(Assumptions!$F$10="Preferred",'Pref-Std'!BU45,IF(Assumptions!$F$10="Standard",'Pref-Std'!DB45,"ERROR")))*IF(Assumptions!$F$12="No Adjustment",1,VLOOKUP($AL46+AU$4-1,'Valuation Margin'!$A$5:$D$13,4))</f>
        <v>12.124302872416429</v>
      </c>
      <c r="AV46" s="46">
        <f>(1-VLOOKUP($AL46+AV$4-1,'Projection Scale G2 - F'!$A$25:$B$150,2,FALSE))^Assumptions!$F$6*'Base Rate'!AU46*IF(Assumptions!$F$8="No Adjustment",1,IF(Assumptions!$F$8="Married",'Marital Status'!BV45,IF(Assumptions!$F$8="Single",'Marital Status'!DC45,"ERROR")))*IF(Assumptions!$F$10="No Adjustment",1,IF(Assumptions!$F$10="Preferred",'Pref-Std'!BV45,IF(Assumptions!$F$10="Standard",'Pref-Std'!DC45,"ERROR")))*IF(Assumptions!$F$12="No Adjustment",1,VLOOKUP($AL46+AV$4-1,'Valuation Margin'!$A$5:$D$13,4))</f>
        <v>14.803129579345136</v>
      </c>
      <c r="AW46" s="45">
        <f>(1-VLOOKUP($AL46+AW$4-1,'Projection Scale G2 - F'!$A$25:$B$150,2,FALSE))^Assumptions!$F$6*'Base Rate'!AV46*IF(Assumptions!$F$8="No Adjustment",1,IF(Assumptions!$F$8="Married",'Marital Status'!BW45,IF(Assumptions!$F$8="Single",'Marital Status'!DD45,"ERROR")))*IF(Assumptions!$F$10="No Adjustment",1,IF(Assumptions!$F$10="Preferred",'Pref-Std'!BW45,IF(Assumptions!$F$10="Standard",'Pref-Std'!DD45,"ERROR")))*IF(Assumptions!$F$12="No Adjustment",1,VLOOKUP($AL46+AW$4-1,'Valuation Margin'!$A$5:$D$13,4))</f>
        <v>17.831584759550704</v>
      </c>
      <c r="AX46" s="45">
        <f>(1-VLOOKUP($AL46+AX$4-1,'Projection Scale G2 - F'!$A$25:$B$150,2,FALSE))^Assumptions!$F$6*'Base Rate'!AW46*IF(Assumptions!$F$8="No Adjustment",1,IF(Assumptions!$F$8="Married",'Marital Status'!BX45,IF(Assumptions!$F$8="Single",'Marital Status'!DE45,"ERROR")))*IF(Assumptions!$F$10="No Adjustment",1,IF(Assumptions!$F$10="Preferred",'Pref-Std'!BX45,IF(Assumptions!$F$10="Standard",'Pref-Std'!DE45,"ERROR")))*IF(Assumptions!$F$12="No Adjustment",1,VLOOKUP($AL46+AX$4-1,'Valuation Margin'!$A$5:$D$13,4))</f>
        <v>21.078265656690494</v>
      </c>
      <c r="AY46" s="45">
        <f>(1-VLOOKUP($AL46+AY$4-1,'Projection Scale G2 - F'!$A$25:$B$150,2,FALSE))^Assumptions!$F$6*'Base Rate'!AX46*IF(Assumptions!$F$8="No Adjustment",1,IF(Assumptions!$F$8="Married",'Marital Status'!BY45,IF(Assumptions!$F$8="Single",'Marital Status'!DF45,"ERROR")))*IF(Assumptions!$F$10="No Adjustment",1,IF(Assumptions!$F$10="Preferred",'Pref-Std'!BY45,IF(Assumptions!$F$10="Standard",'Pref-Std'!DF45,"ERROR")))*IF(Assumptions!$F$12="No Adjustment",1,VLOOKUP($AL46+AY$4-1,'Valuation Margin'!$A$5:$D$13,4))</f>
        <v>24.983571982093974</v>
      </c>
      <c r="AZ46" s="45">
        <f>(1-VLOOKUP($AL46+AZ$4-1,'Projection Scale G2 - F'!$A$25:$B$150,2,FALSE))^Assumptions!$F$6*'Base Rate'!AY46*IF(Assumptions!$F$8="No Adjustment",1,IF(Assumptions!$F$8="Married",'Marital Status'!BZ45,IF(Assumptions!$F$8="Single",'Marital Status'!DG45,"ERROR")))*IF(Assumptions!$F$10="No Adjustment",1,IF(Assumptions!$F$10="Preferred",'Pref-Std'!BZ45,IF(Assumptions!$F$10="Standard",'Pref-Std'!DG45,"ERROR")))*IF(Assumptions!$F$12="No Adjustment",1,VLOOKUP($AL46+AZ$4-1,'Valuation Margin'!$A$5:$D$13,4))</f>
        <v>29.496192288260872</v>
      </c>
      <c r="BA46" s="46">
        <f>(1-VLOOKUP($AL46+BA$4-1,'Projection Scale G2 - F'!$A$25:$B$150,2,FALSE))^Assumptions!$F$6*'Base Rate'!AZ46*IF(Assumptions!$F$8="No Adjustment",1,IF(Assumptions!$F$8="Married",'Marital Status'!CA45,IF(Assumptions!$F$8="Single",'Marital Status'!DH45,"ERROR")))*IF(Assumptions!$F$10="No Adjustment",1,IF(Assumptions!$F$10="Preferred",'Pref-Std'!CA45,IF(Assumptions!$F$10="Standard",'Pref-Std'!DH45,"ERROR")))*IF(Assumptions!$F$12="No Adjustment",1,VLOOKUP($AL46+BA$4-1,'Valuation Margin'!$A$5:$D$13,4))</f>
        <v>34.424983727776436</v>
      </c>
      <c r="BB46" s="45">
        <f>(1-VLOOKUP($AL46+BB$4-1,'Projection Scale G2 - F'!$A$25:$B$150,2,FALSE))^Assumptions!$F$6*'Base Rate'!BA46*IF(Assumptions!$F$8="No Adjustment",1,IF(Assumptions!$F$8="Married",'Marital Status'!CB45,IF(Assumptions!$F$8="Single",'Marital Status'!DI45,"ERROR")))*IF(Assumptions!$F$10="No Adjustment",1,IF(Assumptions!$F$10="Preferred",'Pref-Std'!CB45,IF(Assumptions!$F$10="Standard",'Pref-Std'!DI45,"ERROR")))*IF(Assumptions!$F$12="No Adjustment",1,VLOOKUP($AL46+BB$4-1,'Valuation Margin'!$A$5:$D$13,4))</f>
        <v>39.673590308258362</v>
      </c>
      <c r="BC46" s="45">
        <f>(1-VLOOKUP($AL46+BC$4-1,'Projection Scale G2 - F'!$A$25:$B$150,2,FALSE))^Assumptions!$F$6*'Base Rate'!BB46*IF(Assumptions!$F$8="No Adjustment",1,IF(Assumptions!$F$8="Married",'Marital Status'!CC45,IF(Assumptions!$F$8="Single",'Marital Status'!DJ45,"ERROR")))*IF(Assumptions!$F$10="No Adjustment",1,IF(Assumptions!$F$10="Preferred",'Pref-Std'!CC45,IF(Assumptions!$F$10="Standard",'Pref-Std'!DJ45,"ERROR")))*IF(Assumptions!$F$12="No Adjustment",1,VLOOKUP($AL46+BC$4-1,'Valuation Margin'!$A$5:$D$13,4))</f>
        <v>45.831272153150898</v>
      </c>
      <c r="BD46" s="45">
        <f>(1-VLOOKUP($AL46+BD$4-1,'Projection Scale G2 - F'!$A$25:$B$150,2,FALSE))^Assumptions!$F$6*'Base Rate'!BC46*IF(Assumptions!$F$8="No Adjustment",1,IF(Assumptions!$F$8="Married",'Marital Status'!CD45,IF(Assumptions!$F$8="Single",'Marital Status'!DK45,"ERROR")))*IF(Assumptions!$F$10="No Adjustment",1,IF(Assumptions!$F$10="Preferred",'Pref-Std'!CD45,IF(Assumptions!$F$10="Standard",'Pref-Std'!DK45,"ERROR")))*IF(Assumptions!$F$12="No Adjustment",1,VLOOKUP($AL46+BD$4-1,'Valuation Margin'!$A$5:$D$13,4))</f>
        <v>53.020957224113261</v>
      </c>
      <c r="BE46" s="45">
        <f>(1-VLOOKUP($AL46+BE$4-1,'Projection Scale G2 - F'!$A$25:$B$150,2,FALSE))^Assumptions!$F$6*'Base Rate'!BD46*IF(Assumptions!$F$8="No Adjustment",1,IF(Assumptions!$F$8="Married",'Marital Status'!CE45,IF(Assumptions!$F$8="Single",'Marital Status'!DL45,"ERROR")))*IF(Assumptions!$F$10="No Adjustment",1,IF(Assumptions!$F$10="Preferred",'Pref-Std'!CE45,IF(Assumptions!$F$10="Standard",'Pref-Std'!DL45,"ERROR")))*IF(Assumptions!$F$12="No Adjustment",1,VLOOKUP($AL46+BE$4-1,'Valuation Margin'!$A$5:$D$13,4))</f>
        <v>60.539736288293369</v>
      </c>
      <c r="BF46" s="46">
        <f>(1-VLOOKUP($AL46+BF$4-1,'Projection Scale G2 - F'!$A$25:$B$150,2,FALSE))^Assumptions!$F$6*'Base Rate'!BE46*IF(Assumptions!$F$8="No Adjustment",1,IF(Assumptions!$F$8="Married",'Marital Status'!CF45,IF(Assumptions!$F$8="Single",'Marital Status'!DM45,"ERROR")))*IF(Assumptions!$F$10="No Adjustment",1,IF(Assumptions!$F$10="Preferred",'Pref-Std'!CF45,IF(Assumptions!$F$10="Standard",'Pref-Std'!DM45,"ERROR")))*IF(Assumptions!$F$12="No Adjustment",1,VLOOKUP($AL46+BF$4-1,'Valuation Margin'!$A$5:$D$13,4))</f>
        <v>69.679217287343192</v>
      </c>
      <c r="BG46" s="45">
        <f>(1-VLOOKUP($AL46+BG$4-1,'Projection Scale G2 - F'!$A$25:$B$150,2,FALSE))^Assumptions!$F$6*'Base Rate'!BF46*IF(Assumptions!$F$8="No Adjustment",1,IF(Assumptions!$F$8="Married",'Marital Status'!CG45,IF(Assumptions!$F$8="Single",'Marital Status'!DN45,"ERROR")))*IF(Assumptions!$F$10="No Adjustment",1,IF(Assumptions!$F$10="Preferred",'Pref-Std'!CG45,IF(Assumptions!$F$10="Standard",'Pref-Std'!DN45,"ERROR")))*IF(Assumptions!$F$12="No Adjustment",1,VLOOKUP($AL46+BG$4-1,'Valuation Margin'!$A$5:$D$13,4))</f>
        <v>78.93664714696483</v>
      </c>
      <c r="BH46" s="45">
        <f>(1-VLOOKUP($AL46+BH$4-1,'Projection Scale G2 - F'!$A$25:$B$150,2,FALSE))^Assumptions!$F$6*'Base Rate'!BG46*IF(Assumptions!$F$8="No Adjustment",1,IF(Assumptions!$F$8="Married",'Marital Status'!CH45,IF(Assumptions!$F$8="Single",'Marital Status'!DO45,"ERROR")))*IF(Assumptions!$F$10="No Adjustment",1,IF(Assumptions!$F$10="Preferred",'Pref-Std'!CH45,IF(Assumptions!$F$10="Standard",'Pref-Std'!DO45,"ERROR")))*IF(Assumptions!$F$12="No Adjustment",1,VLOOKUP($AL46+BH$4-1,'Valuation Margin'!$A$5:$D$13,4))</f>
        <v>90.52070826831546</v>
      </c>
      <c r="BI46" s="45">
        <f>(1-VLOOKUP($AL46+BI$4-1,'Projection Scale G2 - F'!$A$25:$B$150,2,FALSE))^Assumptions!$F$6*'Base Rate'!BH46*IF(Assumptions!$F$8="No Adjustment",1,IF(Assumptions!$F$8="Married",'Marital Status'!CI45,IF(Assumptions!$F$8="Single",'Marital Status'!DP45,"ERROR")))*IF(Assumptions!$F$10="No Adjustment",1,IF(Assumptions!$F$10="Preferred",'Pref-Std'!CI45,IF(Assumptions!$F$10="Standard",'Pref-Std'!DP45,"ERROR")))*IF(Assumptions!$F$12="No Adjustment",1,VLOOKUP($AL46+BI$4-1,'Valuation Margin'!$A$5:$D$13,4))</f>
        <v>102.80249800513432</v>
      </c>
      <c r="BJ46" s="45">
        <f>(1-VLOOKUP($AL46+BJ$4-1,'Projection Scale G2 - F'!$A$25:$B$150,2,FALSE))^Assumptions!$F$6*'Base Rate'!BI46*IF(Assumptions!$F$8="No Adjustment",1,IF(Assumptions!$F$8="Married",'Marital Status'!CJ45,IF(Assumptions!$F$8="Single",'Marital Status'!DQ45,"ERROR")))*IF(Assumptions!$F$10="No Adjustment",1,IF(Assumptions!$F$10="Preferred",'Pref-Std'!CJ45,IF(Assumptions!$F$10="Standard",'Pref-Std'!DQ45,"ERROR")))*IF(Assumptions!$F$12="No Adjustment",1,VLOOKUP($AL46+BJ$4-1,'Valuation Margin'!$A$5:$D$13,4))</f>
        <v>117.64615110735781</v>
      </c>
      <c r="BK46" s="46">
        <f>(1-VLOOKUP($AL46+BK$4-1,'Projection Scale G2 - F'!$A$25:$B$150,2,FALSE))^Assumptions!$F$6*'Base Rate'!BJ46*IF(Assumptions!$F$8="No Adjustment",1,IF(Assumptions!$F$8="Married",'Marital Status'!CK45,IF(Assumptions!$F$8="Single",'Marital Status'!DR45,"ERROR")))*IF(Assumptions!$F$10="No Adjustment",1,IF(Assumptions!$F$10="Preferred",'Pref-Std'!CK45,IF(Assumptions!$F$10="Standard",'Pref-Std'!DR45,"ERROR")))*IF(Assumptions!$F$12="No Adjustment",1,VLOOKUP($AL46+BK$4-1,'Valuation Margin'!$A$5:$D$13,4))</f>
        <v>132.13985378751909</v>
      </c>
      <c r="BL46" s="45">
        <f>(1-VLOOKUP($AL46+BL$4-1,'Projection Scale G2 - F'!$A$25:$B$150,2,FALSE))^Assumptions!$F$6*'Base Rate'!BK46*IF(Assumptions!$F$8="No Adjustment",1,IF(Assumptions!$F$8="Married",'Marital Status'!CL45,IF(Assumptions!$F$8="Single",'Marital Status'!DS45,"ERROR")))*IF(Assumptions!$F$10="No Adjustment",1,IF(Assumptions!$F$10="Preferred",'Pref-Std'!CL45,IF(Assumptions!$F$10="Standard",'Pref-Std'!DS45,"ERROR")))*IF(Assumptions!$F$12="No Adjustment",1,VLOOKUP($AL46+BL$4-1,'Valuation Margin'!$A$5:$D$13,4))</f>
        <v>146.96941767060744</v>
      </c>
      <c r="BM46" s="45">
        <f>(1-VLOOKUP($AL46+BM$4-1,'Projection Scale G2 - F'!$A$25:$B$150,2,FALSE))^Assumptions!$F$6*'Base Rate'!BL46*IF(Assumptions!$F$8="No Adjustment",1,IF(Assumptions!$F$8="Married",'Marital Status'!CM45,IF(Assumptions!$F$8="Single",'Marital Status'!DT45,"ERROR")))*IF(Assumptions!$F$10="No Adjustment",1,IF(Assumptions!$F$10="Preferred",'Pref-Std'!CM45,IF(Assumptions!$F$10="Standard",'Pref-Std'!DT45,"ERROR")))*IF(Assumptions!$F$12="No Adjustment",1,VLOOKUP($AL46+BM$4-1,'Valuation Margin'!$A$5:$D$13,4))</f>
        <v>163.44688967858517</v>
      </c>
      <c r="BN46" s="45">
        <f>(1-VLOOKUP($AL46+BN$4-1,'Projection Scale G2 - F'!$A$25:$B$150,2,FALSE))^Assumptions!$F$6*'Base Rate'!BM46*IF(Assumptions!$F$8="No Adjustment",1,IF(Assumptions!$F$8="Married",'Marital Status'!CN45,IF(Assumptions!$F$8="Single",'Marital Status'!DU45,"ERROR")))*IF(Assumptions!$F$10="No Adjustment",1,IF(Assumptions!$F$10="Preferred",'Pref-Std'!CN45,IF(Assumptions!$F$10="Standard",'Pref-Std'!DU45,"ERROR")))*IF(Assumptions!$F$12="No Adjustment",1,VLOOKUP($AL46+BN$4-1,'Valuation Margin'!$A$5:$D$13,4))</f>
        <v>177.77058759139069</v>
      </c>
      <c r="BO46" s="45">
        <f>(1-VLOOKUP($AL46+BO$4-1,'Projection Scale G2 - F'!$A$25:$B$150,2,FALSE))^Assumptions!$F$6*'Base Rate'!BN46*IF(Assumptions!$F$8="No Adjustment",1,IF(Assumptions!$F$8="Married",'Marital Status'!CO45,IF(Assumptions!$F$8="Single",'Marital Status'!DV45,"ERROR")))*IF(Assumptions!$F$10="No Adjustment",1,IF(Assumptions!$F$10="Preferred",'Pref-Std'!CO45,IF(Assumptions!$F$10="Standard",'Pref-Std'!DV45,"ERROR")))*IF(Assumptions!$F$12="No Adjustment",1,VLOOKUP($AL46+BO$4-1,'Valuation Margin'!$A$5:$D$13,4))</f>
        <v>193.78414333235992</v>
      </c>
      <c r="BP46" s="46">
        <f>(1-VLOOKUP($AL46+BP$4-1,'Projection Scale G2 - F'!$A$25:$B$150,2,FALSE))^Assumptions!$F$6*'Base Rate'!BO46*IF(Assumptions!$F$8="No Adjustment",1,IF(Assumptions!$F$8="Married",'Marital Status'!CP45,IF(Assumptions!$F$8="Single",'Marital Status'!DW45,"ERROR")))*IF(Assumptions!$F$10="No Adjustment",1,IF(Assumptions!$F$10="Preferred",'Pref-Std'!CP45,IF(Assumptions!$F$10="Standard",'Pref-Std'!DW45,"ERROR")))*IF(Assumptions!$F$12="No Adjustment",1,VLOOKUP($AL46+BP$4-1,'Valuation Margin'!$A$5:$D$13,4))</f>
        <v>207.73843287766863</v>
      </c>
      <c r="BQ46" s="46">
        <f>(1-VLOOKUP($BR46,'Projection Scale G2 - F'!$A$25:$B$150,2,FALSE))^Assumptions!$F$6*'Base Rate'!BP46*IF(Assumptions!$F$8="No Adjustment",1,IF(Assumptions!$F$8="Married",'Marital Status'!CQ45,IF(Assumptions!$F$8="Single",'Marital Status'!DX45,"ERROR")))*IF(Assumptions!$F$10="No Adjustment",1,IF(Assumptions!$F$10="Preferred",'Pref-Std'!CQ45,IF(Assumptions!$F$10="Standard",'Pref-Std'!DX45,"ERROR")))*IF(Assumptions!$F$12="No Adjustment",1,VLOOKUP($BR46,'Valuation Margin'!$A$5:$D$13,4))</f>
        <v>222.15933273584886</v>
      </c>
      <c r="BR46" s="6">
        <f t="shared" si="6"/>
        <v>101</v>
      </c>
      <c r="BT46" s="58">
        <v>0.290016</v>
      </c>
      <c r="BU46" s="59">
        <f t="shared" si="7"/>
        <v>0.76602440119113724</v>
      </c>
      <c r="BV46" s="59">
        <f t="shared" si="8"/>
        <v>0.82407138501952848</v>
      </c>
      <c r="BW46" s="57">
        <f t="shared" si="9"/>
        <v>0.19499999999999984</v>
      </c>
    </row>
    <row r="47" spans="1:75" x14ac:dyDescent="0.3">
      <c r="A47" s="6">
        <f t="shared" si="2"/>
        <v>72</v>
      </c>
      <c r="B47" s="44">
        <f>(1-VLOOKUP($A47+B$4-1,'Projection Scale G2 - M'!$A$25:$B$150,2,FALSE))^Assumptions!$F$6*'Base Rate'!B47*IF(Assumptions!$F$8="No Adjustment",1,IF(Assumptions!$F$8="Married",'Marital Status'!BM46,IF(Assumptions!$F$8="Single",'Marital Status'!CT46,"ERROR")))*IF(Assumptions!$F$10="No Adjustment",1,IF(Assumptions!$F$10="Preferred",'Pref-Std'!BM46,IF(Assumptions!$F$10="Standard",'Pref-Std'!CT46,"ERROR")))*IF(Assumptions!$F$12="No Adjustment",1,VLOOKUP($A47+B$4-1,'Valuation Margin'!$A$5:$C$13,3))</f>
        <v>2.125852644658333</v>
      </c>
      <c r="C47" s="45">
        <f>(1-VLOOKUP($A47+C$4-1,'Projection Scale G2 - M'!$A$25:$B$150,2,FALSE))^Assumptions!$F$6*'Base Rate'!C47*IF(Assumptions!$F$8="No Adjustment",1,IF(Assumptions!$F$8="Married",'Marital Status'!BN46,IF(Assumptions!$F$8="Single",'Marital Status'!CU46,"ERROR")))*IF(Assumptions!$F$10="No Adjustment",1,IF(Assumptions!$F$10="Preferred",'Pref-Std'!BN46,IF(Assumptions!$F$10="Standard",'Pref-Std'!CU46,"ERROR")))*IF(Assumptions!$F$12="No Adjustment",1,VLOOKUP($A47+C$4-1,'Valuation Margin'!$A$5:$C$13,3))</f>
        <v>3.5191212907512526</v>
      </c>
      <c r="D47" s="45">
        <f>(1-VLOOKUP($A47+D$4-1,'Projection Scale G2 - M'!$A$25:$B$150,2,FALSE))^Assumptions!$F$6*'Base Rate'!D47*IF(Assumptions!$F$8="No Adjustment",1,IF(Assumptions!$F$8="Married",'Marital Status'!BO46,IF(Assumptions!$F$8="Single",'Marital Status'!CV46,"ERROR")))*IF(Assumptions!$F$10="No Adjustment",1,IF(Assumptions!$F$10="Preferred",'Pref-Std'!BO46,IF(Assumptions!$F$10="Standard",'Pref-Std'!CV46,"ERROR")))*IF(Assumptions!$F$12="No Adjustment",1,VLOOKUP($A47+D$4-1,'Valuation Margin'!$A$5:$C$13,3))</f>
        <v>4.9677629519512774</v>
      </c>
      <c r="E47" s="45">
        <f>(1-VLOOKUP($A47+E$4-1,'Projection Scale G2 - M'!$A$25:$B$150,2,FALSE))^Assumptions!$F$6*'Base Rate'!E47*IF(Assumptions!$F$8="No Adjustment",1,IF(Assumptions!$F$8="Married",'Marital Status'!BP46,IF(Assumptions!$F$8="Single",'Marital Status'!CW46,"ERROR")))*IF(Assumptions!$F$10="No Adjustment",1,IF(Assumptions!$F$10="Preferred",'Pref-Std'!BP46,IF(Assumptions!$F$10="Standard",'Pref-Std'!CW46,"ERROR")))*IF(Assumptions!$F$12="No Adjustment",1,VLOOKUP($A47+E$4-1,'Valuation Margin'!$A$5:$C$13,3))</f>
        <v>6.568375898888406</v>
      </c>
      <c r="F47" s="46">
        <f>(1-VLOOKUP($A47+F$4-1,'Projection Scale G2 - M'!$A$25:$B$150,2,FALSE))^Assumptions!$F$6*'Base Rate'!F47*IF(Assumptions!$F$8="No Adjustment",1,IF(Assumptions!$F$8="Married",'Marital Status'!BQ46,IF(Assumptions!$F$8="Single",'Marital Status'!CX46,"ERROR")))*IF(Assumptions!$F$10="No Adjustment",1,IF(Assumptions!$F$10="Preferred",'Pref-Std'!BQ46,IF(Assumptions!$F$10="Standard",'Pref-Std'!CX46,"ERROR")))*IF(Assumptions!$F$12="No Adjustment",1,VLOOKUP($A47+F$4-1,'Valuation Margin'!$A$5:$C$13,3))</f>
        <v>8.6459622780001499</v>
      </c>
      <c r="G47" s="45">
        <f>(1-VLOOKUP($A47+G$4-1,'Projection Scale G2 - M'!$A$25:$B$150,2,FALSE))^Assumptions!$F$6*'Base Rate'!G47*IF(Assumptions!$F$8="No Adjustment",1,IF(Assumptions!$F$8="Married",'Marital Status'!BR46,IF(Assumptions!$F$8="Single",'Marital Status'!CY46,"ERROR")))*IF(Assumptions!$F$10="No Adjustment",1,IF(Assumptions!$F$10="Preferred",'Pref-Std'!BR46,IF(Assumptions!$F$10="Standard",'Pref-Std'!CY46,"ERROR")))*IF(Assumptions!$F$12="No Adjustment",1,VLOOKUP($A47+G$4-1,'Valuation Margin'!$A$5:$C$13,3))</f>
        <v>11.083945729575456</v>
      </c>
      <c r="H47" s="45">
        <f>(1-VLOOKUP($A47+H$4-1,'Projection Scale G2 - M'!$A$25:$B$150,2,FALSE))^Assumptions!$F$6*'Base Rate'!H47*IF(Assumptions!$F$8="No Adjustment",1,IF(Assumptions!$F$8="Married",'Marital Status'!BS46,IF(Assumptions!$F$8="Single",'Marital Status'!CZ46,"ERROR")))*IF(Assumptions!$F$10="No Adjustment",1,IF(Assumptions!$F$10="Preferred",'Pref-Std'!BS46,IF(Assumptions!$F$10="Standard",'Pref-Std'!CZ46,"ERROR")))*IF(Assumptions!$F$12="No Adjustment",1,VLOOKUP($A47+H$4-1,'Valuation Margin'!$A$5:$C$13,3))</f>
        <v>13.930449691406301</v>
      </c>
      <c r="I47" s="45">
        <f>(1-VLOOKUP($A47+I$4-1,'Projection Scale G2 - M'!$A$25:$B$150,2,FALSE))^Assumptions!$F$6*'Base Rate'!I47*IF(Assumptions!$F$8="No Adjustment",1,IF(Assumptions!$F$8="Married",'Marital Status'!BT46,IF(Assumptions!$F$8="Single",'Marital Status'!DA46,"ERROR")))*IF(Assumptions!$F$10="No Adjustment",1,IF(Assumptions!$F$10="Preferred",'Pref-Std'!BT46,IF(Assumptions!$F$10="Standard",'Pref-Std'!DA46,"ERROR")))*IF(Assumptions!$F$12="No Adjustment",1,VLOOKUP($A47+I$4-1,'Valuation Margin'!$A$5:$C$13,3))</f>
        <v>17.271059453242323</v>
      </c>
      <c r="J47" s="45">
        <f>(1-VLOOKUP($A47+J$4-1,'Projection Scale G2 - M'!$A$25:$B$150,2,FALSE))^Assumptions!$F$6*'Base Rate'!J47*IF(Assumptions!$F$8="No Adjustment",1,IF(Assumptions!$F$8="Married",'Marital Status'!BU46,IF(Assumptions!$F$8="Single",'Marital Status'!DB46,"ERROR")))*IF(Assumptions!$F$10="No Adjustment",1,IF(Assumptions!$F$10="Preferred",'Pref-Std'!BU46,IF(Assumptions!$F$10="Standard",'Pref-Std'!DB46,"ERROR")))*IF(Assumptions!$F$12="No Adjustment",1,VLOOKUP($A47+J$4-1,'Valuation Margin'!$A$5:$C$13,3))</f>
        <v>21.211925181512626</v>
      </c>
      <c r="K47" s="46">
        <f>(1-VLOOKUP($A47+K$4-1,'Projection Scale G2 - M'!$A$25:$B$150,2,FALSE))^Assumptions!$F$6*'Base Rate'!K47*IF(Assumptions!$F$8="No Adjustment",1,IF(Assumptions!$F$8="Married",'Marital Status'!BV46,IF(Assumptions!$F$8="Single",'Marital Status'!DC46,"ERROR")))*IF(Assumptions!$F$10="No Adjustment",1,IF(Assumptions!$F$10="Preferred",'Pref-Std'!BV46,IF(Assumptions!$F$10="Standard",'Pref-Std'!DC46,"ERROR")))*IF(Assumptions!$F$12="No Adjustment",1,VLOOKUP($A47+K$4-1,'Valuation Margin'!$A$5:$C$13,3))</f>
        <v>25.725688989581077</v>
      </c>
      <c r="L47" s="45">
        <f>(1-VLOOKUP($A47+L$4-1,'Projection Scale G2 - M'!$A$25:$B$150,2,FALSE))^Assumptions!$F$6*'Base Rate'!L47*IF(Assumptions!$F$8="No Adjustment",1,IF(Assumptions!$F$8="Married",'Marital Status'!BW46,IF(Assumptions!$F$8="Single",'Marital Status'!DD46,"ERROR")))*IF(Assumptions!$F$10="No Adjustment",1,IF(Assumptions!$F$10="Preferred",'Pref-Std'!BW46,IF(Assumptions!$F$10="Standard",'Pref-Std'!DD46,"ERROR")))*IF(Assumptions!$F$12="No Adjustment",1,VLOOKUP($A47+L$4-1,'Valuation Margin'!$A$5:$C$13,3))</f>
        <v>31.016380536640217</v>
      </c>
      <c r="M47" s="45">
        <f>(1-VLOOKUP($A47+M$4-1,'Projection Scale G2 - M'!$A$25:$B$150,2,FALSE))^Assumptions!$F$6*'Base Rate'!M47*IF(Assumptions!$F$8="No Adjustment",1,IF(Assumptions!$F$8="Married",'Marital Status'!BX46,IF(Assumptions!$F$8="Single",'Marital Status'!DE46,"ERROR")))*IF(Assumptions!$F$10="No Adjustment",1,IF(Assumptions!$F$10="Preferred",'Pref-Std'!BX46,IF(Assumptions!$F$10="Standard",'Pref-Std'!DE46,"ERROR")))*IF(Assumptions!$F$12="No Adjustment",1,VLOOKUP($A47+M$4-1,'Valuation Margin'!$A$5:$C$13,3))</f>
        <v>36.780659095453082</v>
      </c>
      <c r="N47" s="45">
        <f>(1-VLOOKUP($A47+N$4-1,'Projection Scale G2 - M'!$A$25:$B$150,2,FALSE))^Assumptions!$F$6*'Base Rate'!N47*IF(Assumptions!$F$8="No Adjustment",1,IF(Assumptions!$F$8="Married",'Marital Status'!BY46,IF(Assumptions!$F$8="Single",'Marital Status'!DF46,"ERROR")))*IF(Assumptions!$F$10="No Adjustment",1,IF(Assumptions!$F$10="Preferred",'Pref-Std'!BY46,IF(Assumptions!$F$10="Standard",'Pref-Std'!DF46,"ERROR")))*IF(Assumptions!$F$12="No Adjustment",1,VLOOKUP($A47+N$4-1,'Valuation Margin'!$A$5:$C$13,3))</f>
        <v>43.86498726258958</v>
      </c>
      <c r="O47" s="45">
        <f>(1-VLOOKUP($A47+O$4-1,'Projection Scale G2 - M'!$A$25:$B$150,2,FALSE))^Assumptions!$F$6*'Base Rate'!O47*IF(Assumptions!$F$8="No Adjustment",1,IF(Assumptions!$F$8="Married",'Marital Status'!BZ46,IF(Assumptions!$F$8="Single",'Marital Status'!DG46,"ERROR")))*IF(Assumptions!$F$10="No Adjustment",1,IF(Assumptions!$F$10="Preferred",'Pref-Std'!BZ46,IF(Assumptions!$F$10="Standard",'Pref-Std'!DG46,"ERROR")))*IF(Assumptions!$F$12="No Adjustment",1,VLOOKUP($A47+O$4-1,'Valuation Margin'!$A$5:$C$13,3))</f>
        <v>52.065487231620118</v>
      </c>
      <c r="P47" s="46">
        <f>(1-VLOOKUP($A47+P$4-1,'Projection Scale G2 - M'!$A$25:$B$150,2,FALSE))^Assumptions!$F$6*'Base Rate'!P47*IF(Assumptions!$F$8="No Adjustment",1,IF(Assumptions!$F$8="Married",'Marital Status'!CA46,IF(Assumptions!$F$8="Single",'Marital Status'!DH46,"ERROR")))*IF(Assumptions!$F$10="No Adjustment",1,IF(Assumptions!$F$10="Preferred",'Pref-Std'!CA46,IF(Assumptions!$F$10="Standard",'Pref-Std'!DH46,"ERROR")))*IF(Assumptions!$F$12="No Adjustment",1,VLOOKUP($A47+P$4-1,'Valuation Margin'!$A$5:$C$13,3))</f>
        <v>60.017057698231852</v>
      </c>
      <c r="Q47" s="45">
        <f>(1-VLOOKUP($A47+Q$4-1,'Projection Scale G2 - M'!$A$25:$B$150,2,FALSE))^Assumptions!$F$6*'Base Rate'!Q47*IF(Assumptions!$F$8="No Adjustment",1,IF(Assumptions!$F$8="Married",'Marital Status'!CB46,IF(Assumptions!$F$8="Single",'Marital Status'!DI46,"ERROR")))*IF(Assumptions!$F$10="No Adjustment",1,IF(Assumptions!$F$10="Preferred",'Pref-Std'!CB46,IF(Assumptions!$F$10="Standard",'Pref-Std'!DI46,"ERROR")))*IF(Assumptions!$F$12="No Adjustment",1,VLOOKUP($A47+Q$4-1,'Valuation Margin'!$A$5:$C$13,3))</f>
        <v>68.956508420622285</v>
      </c>
      <c r="R47" s="45">
        <f>(1-VLOOKUP($A47+R$4-1,'Projection Scale G2 - M'!$A$25:$B$150,2,FALSE))^Assumptions!$F$6*'Base Rate'!R47*IF(Assumptions!$F$8="No Adjustment",1,IF(Assumptions!$F$8="Married",'Marital Status'!CC46,IF(Assumptions!$F$8="Single",'Marital Status'!DJ46,"ERROR")))*IF(Assumptions!$F$10="No Adjustment",1,IF(Assumptions!$F$10="Preferred",'Pref-Std'!CC46,IF(Assumptions!$F$10="Standard",'Pref-Std'!DJ46,"ERROR")))*IF(Assumptions!$F$12="No Adjustment",1,VLOOKUP($A47+R$4-1,'Valuation Margin'!$A$5:$C$13,3))</f>
        <v>78.103394690841697</v>
      </c>
      <c r="S47" s="45">
        <f>(1-VLOOKUP($A47+S$4-1,'Projection Scale G2 - M'!$A$25:$B$150,2,FALSE))^Assumptions!$F$6*'Base Rate'!S47*IF(Assumptions!$F$8="No Adjustment",1,IF(Assumptions!$F$8="Married",'Marital Status'!CD46,IF(Assumptions!$F$8="Single",'Marital Status'!DK46,"ERROR")))*IF(Assumptions!$F$10="No Adjustment",1,IF(Assumptions!$F$10="Preferred",'Pref-Std'!CD46,IF(Assumptions!$F$10="Standard",'Pref-Std'!DK46,"ERROR")))*IF(Assumptions!$F$12="No Adjustment",1,VLOOKUP($A47+S$4-1,'Valuation Margin'!$A$5:$C$13,3))</f>
        <v>89.053990282657921</v>
      </c>
      <c r="T47" s="45">
        <f>(1-VLOOKUP($A47+T$4-1,'Projection Scale G2 - M'!$A$25:$B$150,2,FALSE))^Assumptions!$F$6*'Base Rate'!T47*IF(Assumptions!$F$8="No Adjustment",1,IF(Assumptions!$F$8="Married",'Marital Status'!CE46,IF(Assumptions!$F$8="Single",'Marital Status'!DL46,"ERROR")))*IF(Assumptions!$F$10="No Adjustment",1,IF(Assumptions!$F$10="Preferred",'Pref-Std'!CE46,IF(Assumptions!$F$10="Standard",'Pref-Std'!DL46,"ERROR")))*IF(Assumptions!$F$12="No Adjustment",1,VLOOKUP($A47+T$4-1,'Valuation Margin'!$A$5:$C$13,3))</f>
        <v>101.04369957802682</v>
      </c>
      <c r="U47" s="46">
        <f>(1-VLOOKUP($A47+U$4-1,'Projection Scale G2 - M'!$A$25:$B$150,2,FALSE))^Assumptions!$F$6*'Base Rate'!U47*IF(Assumptions!$F$8="No Adjustment",1,IF(Assumptions!$F$8="Married",'Marital Status'!CF46,IF(Assumptions!$F$8="Single",'Marital Status'!DM46,"ERROR")))*IF(Assumptions!$F$10="No Adjustment",1,IF(Assumptions!$F$10="Preferred",'Pref-Std'!CF46,IF(Assumptions!$F$10="Standard",'Pref-Std'!DM46,"ERROR")))*IF(Assumptions!$F$12="No Adjustment",1,VLOOKUP($A47+U$4-1,'Valuation Margin'!$A$5:$C$13,3))</f>
        <v>111.95698562363773</v>
      </c>
      <c r="V47" s="45">
        <f>(1-VLOOKUP($A47+V$4-1,'Projection Scale G2 - M'!$A$25:$B$150,2,FALSE))^Assumptions!$F$6*'Base Rate'!V47*IF(Assumptions!$F$8="No Adjustment",1,IF(Assumptions!$F$8="Married",'Marital Status'!CG46,IF(Assumptions!$F$8="Single",'Marital Status'!DN46,"ERROR")))*IF(Assumptions!$F$10="No Adjustment",1,IF(Assumptions!$F$10="Preferred",'Pref-Std'!CG46,IF(Assumptions!$F$10="Standard",'Pref-Std'!DN46,"ERROR")))*IF(Assumptions!$F$12="No Adjustment",1,VLOOKUP($A47+V$4-1,'Valuation Margin'!$A$5:$C$13,3))</f>
        <v>125.24064345118697</v>
      </c>
      <c r="W47" s="45">
        <f>(1-VLOOKUP($A47+W$4-1,'Projection Scale G2 - M'!$A$25:$B$150,2,FALSE))^Assumptions!$F$6*'Base Rate'!W47*IF(Assumptions!$F$8="No Adjustment",1,IF(Assumptions!$F$8="Married",'Marital Status'!CH46,IF(Assumptions!$F$8="Single",'Marital Status'!DO46,"ERROR")))*IF(Assumptions!$F$10="No Adjustment",1,IF(Assumptions!$F$10="Preferred",'Pref-Std'!CH46,IF(Assumptions!$F$10="Standard",'Pref-Std'!DO46,"ERROR")))*IF(Assumptions!$F$12="No Adjustment",1,VLOOKUP($A47+W$4-1,'Valuation Margin'!$A$5:$C$13,3))</f>
        <v>139.93745171701386</v>
      </c>
      <c r="X47" s="45">
        <f>(1-VLOOKUP($A47+X$4-1,'Projection Scale G2 - M'!$A$25:$B$150,2,FALSE))^Assumptions!$F$6*'Base Rate'!X47*IF(Assumptions!$F$8="No Adjustment",1,IF(Assumptions!$F$8="Married",'Marital Status'!CI46,IF(Assumptions!$F$8="Single",'Marital Status'!DP46,"ERROR")))*IF(Assumptions!$F$10="No Adjustment",1,IF(Assumptions!$F$10="Preferred",'Pref-Std'!CI46,IF(Assumptions!$F$10="Standard",'Pref-Std'!DP46,"ERROR")))*IF(Assumptions!$F$12="No Adjustment",1,VLOOKUP($A47+X$4-1,'Valuation Margin'!$A$5:$C$13,3))</f>
        <v>154.16967824282818</v>
      </c>
      <c r="Y47" s="45">
        <f>(1-VLOOKUP($A47+Y$4-1,'Projection Scale G2 - M'!$A$25:$B$150,2,FALSE))^Assumptions!$F$6*'Base Rate'!Y47*IF(Assumptions!$F$8="No Adjustment",1,IF(Assumptions!$F$8="Married",'Marital Status'!CJ46,IF(Assumptions!$F$8="Single",'Marital Status'!DQ46,"ERROR")))*IF(Assumptions!$F$10="No Adjustment",1,IF(Assumptions!$F$10="Preferred",'Pref-Std'!CJ46,IF(Assumptions!$F$10="Standard",'Pref-Std'!DQ46,"ERROR")))*IF(Assumptions!$F$12="No Adjustment",1,VLOOKUP($A47+Y$4-1,'Valuation Margin'!$A$5:$C$13,3))</f>
        <v>170.91029316130761</v>
      </c>
      <c r="Z47" s="46">
        <f>(1-VLOOKUP($A47+Z$4-1,'Projection Scale G2 - M'!$A$25:$B$150,2,FALSE))^Assumptions!$F$6*'Base Rate'!Z47*IF(Assumptions!$F$8="No Adjustment",1,IF(Assumptions!$F$8="Married",'Marital Status'!CK46,IF(Assumptions!$F$8="Single",'Marital Status'!DR46,"ERROR")))*IF(Assumptions!$F$10="No Adjustment",1,IF(Assumptions!$F$10="Preferred",'Pref-Std'!CK46,IF(Assumptions!$F$10="Standard",'Pref-Std'!DR46,"ERROR")))*IF(Assumptions!$F$12="No Adjustment",1,VLOOKUP($A47+Z$4-1,'Valuation Margin'!$A$5:$C$13,3))</f>
        <v>186.2651784130768</v>
      </c>
      <c r="AA47" s="45">
        <f>(1-VLOOKUP($A47+AA$4-1,'Projection Scale G2 - M'!$A$25:$B$150,2,FALSE))^Assumptions!$F$6*'Base Rate'!AA47*IF(Assumptions!$F$8="No Adjustment",1,IF(Assumptions!$F$8="Married",'Marital Status'!CL46,IF(Assumptions!$F$8="Single",'Marital Status'!DS46,"ERROR")))*IF(Assumptions!$F$10="No Adjustment",1,IF(Assumptions!$F$10="Preferred",'Pref-Std'!CL46,IF(Assumptions!$F$10="Standard",'Pref-Std'!DS46,"ERROR")))*IF(Assumptions!$F$12="No Adjustment",1,VLOOKUP($A47+AA$4-1,'Valuation Margin'!$A$5:$C$13,3))</f>
        <v>203.86671077964488</v>
      </c>
      <c r="AB47" s="45">
        <f>(1-VLOOKUP($A47+AB$4-1,'Projection Scale G2 - M'!$A$25:$B$150,2,FALSE))^Assumptions!$F$6*'Base Rate'!AB47*IF(Assumptions!$F$8="No Adjustment",1,IF(Assumptions!$F$8="Married",'Marital Status'!CM46,IF(Assumptions!$F$8="Single",'Marital Status'!DT46,"ERROR")))*IF(Assumptions!$F$10="No Adjustment",1,IF(Assumptions!$F$10="Preferred",'Pref-Std'!CM46,IF(Assumptions!$F$10="Standard",'Pref-Std'!DT46,"ERROR")))*IF(Assumptions!$F$12="No Adjustment",1,VLOOKUP($A47+AB$4-1,'Valuation Margin'!$A$5:$C$13,3))</f>
        <v>219.1308095280632</v>
      </c>
      <c r="AC47" s="45">
        <f>(1-VLOOKUP($A47+AC$4-1,'Projection Scale G2 - M'!$A$25:$B$150,2,FALSE))^Assumptions!$F$6*'Base Rate'!AC47*IF(Assumptions!$F$8="No Adjustment",1,IF(Assumptions!$F$8="Married",'Marital Status'!CN46,IF(Assumptions!$F$8="Single",'Marital Status'!DU46,"ERROR")))*IF(Assumptions!$F$10="No Adjustment",1,IF(Assumptions!$F$10="Preferred",'Pref-Std'!CN46,IF(Assumptions!$F$10="Standard",'Pref-Std'!DU46,"ERROR")))*IF(Assumptions!$F$12="No Adjustment",1,VLOOKUP($A47+AC$4-1,'Valuation Margin'!$A$5:$C$13,3))</f>
        <v>236.71229211653991</v>
      </c>
      <c r="AD47" s="45">
        <f>(1-VLOOKUP($A47+AD$4-1,'Projection Scale G2 - M'!$A$25:$B$150,2,FALSE))^Assumptions!$F$6*'Base Rate'!AD47*IF(Assumptions!$F$8="No Adjustment",1,IF(Assumptions!$F$8="Married",'Marital Status'!CO46,IF(Assumptions!$F$8="Single",'Marital Status'!DV46,"ERROR")))*IF(Assumptions!$F$10="No Adjustment",1,IF(Assumptions!$F$10="Preferred",'Pref-Std'!CO46,IF(Assumptions!$F$10="Standard",'Pref-Std'!DV46,"ERROR")))*IF(Assumptions!$F$12="No Adjustment",1,VLOOKUP($A47+AD$4-1,'Valuation Margin'!$A$5:$C$13,3))</f>
        <v>251.86392133261333</v>
      </c>
      <c r="AE47" s="46">
        <f>(1-VLOOKUP($A47+AE$4-1,'Projection Scale G2 - M'!$A$25:$B$150,2,FALSE))^Assumptions!$F$6*'Base Rate'!AE47*IF(Assumptions!$F$8="No Adjustment",1,IF(Assumptions!$F$8="Married",'Marital Status'!CP46,IF(Assumptions!$F$8="Single",'Marital Status'!DW46,"ERROR")))*IF(Assumptions!$F$10="No Adjustment",1,IF(Assumptions!$F$10="Preferred",'Pref-Std'!CP46,IF(Assumptions!$F$10="Standard",'Pref-Std'!DW46,"ERROR")))*IF(Assumptions!$F$12="No Adjustment",1,VLOOKUP($A47+AE$4-1,'Valuation Margin'!$A$5:$C$13,3))</f>
        <v>267.52618070239515</v>
      </c>
      <c r="AF47" s="46">
        <f>(1-VLOOKUP($AG47,'Projection Scale G2 - M'!$A$25:$B$150,2,FALSE))^Assumptions!$F$6*'Base Rate'!AF47*IF(Assumptions!$F$8="No Adjustment",1,IF(Assumptions!$F$8="Married",'Marital Status'!CQ46,IF(Assumptions!$F$8="Single",'Marital Status'!DX46,"ERROR")))*IF(Assumptions!$F$10="No Adjustment",1,IF(Assumptions!$F$10="Preferred",'Pref-Std'!CQ46,IF(Assumptions!$F$10="Standard",'Pref-Std'!DX46,"ERROR")))*IF(Assumptions!$F$12="No Adjustment",1,VLOOKUP($AG47,'Valuation Margin'!$A$5:$C$13,3))</f>
        <v>290.77589054142175</v>
      </c>
      <c r="AG47" s="6">
        <f t="shared" si="3"/>
        <v>102</v>
      </c>
      <c r="AI47" s="58">
        <v>0.273007</v>
      </c>
      <c r="AJ47" s="59">
        <f t="shared" si="4"/>
        <v>1.0650858422729883</v>
      </c>
      <c r="AL47" s="6">
        <f t="shared" si="5"/>
        <v>72</v>
      </c>
      <c r="AM47" s="44">
        <f>(1-VLOOKUP($AL47+AM$4-1,'Projection Scale G2 - F'!$A$25:$B$150,2,FALSE))^Assumptions!$F$6*'Base Rate'!AL47*IF(Assumptions!$F$8="No Adjustment",1,IF(Assumptions!$F$8="Married",'Marital Status'!BM46,IF(Assumptions!$F$8="Single",'Marital Status'!CT46,"ERROR")))*IF(Assumptions!$F$10="No Adjustment",1,IF(Assumptions!$F$10="Preferred",'Pref-Std'!BM46,IF(Assumptions!$F$10="Standard",'Pref-Std'!CT46,"ERROR")))*IF(Assumptions!$F$12="No Adjustment",1,VLOOKUP($AL47+AM$4-1,'Valuation Margin'!$A$5:$D$13,4))</f>
        <v>1.5004623005857476</v>
      </c>
      <c r="AN47" s="45">
        <f>(1-VLOOKUP($AL47+AN$4-1,'Projection Scale G2 - F'!$A$25:$B$150,2,FALSE))^Assumptions!$F$6*'Base Rate'!AM47*IF(Assumptions!$F$8="No Adjustment",1,IF(Assumptions!$F$8="Married",'Marital Status'!BN46,IF(Assumptions!$F$8="Single",'Marital Status'!CU46,"ERROR")))*IF(Assumptions!$F$10="No Adjustment",1,IF(Assumptions!$F$10="Preferred",'Pref-Std'!BN46,IF(Assumptions!$F$10="Standard",'Pref-Std'!CU46,"ERROR")))*IF(Assumptions!$F$12="No Adjustment",1,VLOOKUP($AL47+AN$4-1,'Valuation Margin'!$A$5:$D$13,4))</f>
        <v>2.4187914662451093</v>
      </c>
      <c r="AO47" s="45">
        <f>(1-VLOOKUP($AL47+AO$4-1,'Projection Scale G2 - F'!$A$25:$B$150,2,FALSE))^Assumptions!$F$6*'Base Rate'!AN47*IF(Assumptions!$F$8="No Adjustment",1,IF(Assumptions!$F$8="Married",'Marital Status'!BO46,IF(Assumptions!$F$8="Single",'Marital Status'!CV46,"ERROR")))*IF(Assumptions!$F$10="No Adjustment",1,IF(Assumptions!$F$10="Preferred",'Pref-Std'!BO46,IF(Assumptions!$F$10="Standard",'Pref-Std'!CV46,"ERROR")))*IF(Assumptions!$F$12="No Adjustment",1,VLOOKUP($AL47+AO$4-1,'Valuation Margin'!$A$5:$D$13,4))</f>
        <v>3.3526806556276267</v>
      </c>
      <c r="AP47" s="45">
        <f>(1-VLOOKUP($AL47+AP$4-1,'Projection Scale G2 - F'!$A$25:$B$150,2,FALSE))^Assumptions!$F$6*'Base Rate'!AO47*IF(Assumptions!$F$8="No Adjustment",1,IF(Assumptions!$F$8="Married",'Marital Status'!BP46,IF(Assumptions!$F$8="Single",'Marital Status'!CW46,"ERROR")))*IF(Assumptions!$F$10="No Adjustment",1,IF(Assumptions!$F$10="Preferred",'Pref-Std'!BP46,IF(Assumptions!$F$10="Standard",'Pref-Std'!CW46,"ERROR")))*IF(Assumptions!$F$12="No Adjustment",1,VLOOKUP($AL47+AP$4-1,'Valuation Margin'!$A$5:$D$13,4))</f>
        <v>4.3710019916576792</v>
      </c>
      <c r="AQ47" s="46">
        <f>(1-VLOOKUP($AL47+AQ$4-1,'Projection Scale G2 - F'!$A$25:$B$150,2,FALSE))^Assumptions!$F$6*'Base Rate'!AP47*IF(Assumptions!$F$8="No Adjustment",1,IF(Assumptions!$F$8="Married",'Marital Status'!BQ46,IF(Assumptions!$F$8="Single",'Marital Status'!CX46,"ERROR")))*IF(Assumptions!$F$10="No Adjustment",1,IF(Assumptions!$F$10="Preferred",'Pref-Std'!BQ46,IF(Assumptions!$F$10="Standard",'Pref-Std'!CX46,"ERROR")))*IF(Assumptions!$F$12="No Adjustment",1,VLOOKUP($AL47+AQ$4-1,'Valuation Margin'!$A$5:$D$13,4))</f>
        <v>5.6964415004329565</v>
      </c>
      <c r="AR47" s="45">
        <f>(1-VLOOKUP($AL47+AR$4-1,'Projection Scale G2 - F'!$A$25:$B$150,2,FALSE))^Assumptions!$F$6*'Base Rate'!AQ47*IF(Assumptions!$F$8="No Adjustment",1,IF(Assumptions!$F$8="Married",'Marital Status'!BR46,IF(Assumptions!$F$8="Single",'Marital Status'!CY46,"ERROR")))*IF(Assumptions!$F$10="No Adjustment",1,IF(Assumptions!$F$10="Preferred",'Pref-Std'!BR46,IF(Assumptions!$F$10="Standard",'Pref-Std'!CY46,"ERROR")))*IF(Assumptions!$F$12="No Adjustment",1,VLOOKUP($AL47+AR$4-1,'Valuation Margin'!$A$5:$D$13,4))</f>
        <v>7.2622451556513505</v>
      </c>
      <c r="AS47" s="45">
        <f>(1-VLOOKUP($AL47+AS$4-1,'Projection Scale G2 - F'!$A$25:$B$150,2,FALSE))^Assumptions!$F$6*'Base Rate'!AR47*IF(Assumptions!$F$8="No Adjustment",1,IF(Assumptions!$F$8="Married",'Marital Status'!BS46,IF(Assumptions!$F$8="Single",'Marital Status'!CZ46,"ERROR")))*IF(Assumptions!$F$10="No Adjustment",1,IF(Assumptions!$F$10="Preferred",'Pref-Std'!BS46,IF(Assumptions!$F$10="Standard",'Pref-Std'!CZ46,"ERROR")))*IF(Assumptions!$F$12="No Adjustment",1,VLOOKUP($AL47+AS$4-1,'Valuation Margin'!$A$5:$D$13,4))</f>
        <v>9.1100440398590603</v>
      </c>
      <c r="AT47" s="45">
        <f>(1-VLOOKUP($AL47+AT$4-1,'Projection Scale G2 - F'!$A$25:$B$150,2,FALSE))^Assumptions!$F$6*'Base Rate'!AS47*IF(Assumptions!$F$8="No Adjustment",1,IF(Assumptions!$F$8="Married",'Marital Status'!BT46,IF(Assumptions!$F$8="Single",'Marital Status'!DA46,"ERROR")))*IF(Assumptions!$F$10="No Adjustment",1,IF(Assumptions!$F$10="Preferred",'Pref-Std'!BT46,IF(Assumptions!$F$10="Standard",'Pref-Std'!DA46,"ERROR")))*IF(Assumptions!$F$12="No Adjustment",1,VLOOKUP($AL47+AT$4-1,'Valuation Margin'!$A$5:$D$13,4))</f>
        <v>11.312470071629804</v>
      </c>
      <c r="AU47" s="45">
        <f>(1-VLOOKUP($AL47+AU$4-1,'Projection Scale G2 - F'!$A$25:$B$150,2,FALSE))^Assumptions!$F$6*'Base Rate'!AT47*IF(Assumptions!$F$8="No Adjustment",1,IF(Assumptions!$F$8="Married",'Marital Status'!BU46,IF(Assumptions!$F$8="Single",'Marital Status'!DB46,"ERROR")))*IF(Assumptions!$F$10="No Adjustment",1,IF(Assumptions!$F$10="Preferred",'Pref-Std'!BU46,IF(Assumptions!$F$10="Standard",'Pref-Std'!DB46,"ERROR")))*IF(Assumptions!$F$12="No Adjustment",1,VLOOKUP($AL47+AU$4-1,'Valuation Margin'!$A$5:$D$13,4))</f>
        <v>13.928145515513688</v>
      </c>
      <c r="AV47" s="46">
        <f>(1-VLOOKUP($AL47+AV$4-1,'Projection Scale G2 - F'!$A$25:$B$150,2,FALSE))^Assumptions!$F$6*'Base Rate'!AU47*IF(Assumptions!$F$8="No Adjustment",1,IF(Assumptions!$F$8="Married",'Marital Status'!BV46,IF(Assumptions!$F$8="Single",'Marital Status'!DC46,"ERROR")))*IF(Assumptions!$F$10="No Adjustment",1,IF(Assumptions!$F$10="Preferred",'Pref-Std'!BV46,IF(Assumptions!$F$10="Standard",'Pref-Std'!DC46,"ERROR")))*IF(Assumptions!$F$12="No Adjustment",1,VLOOKUP($AL47+AV$4-1,'Valuation Margin'!$A$5:$D$13,4))</f>
        <v>16.923772604442956</v>
      </c>
      <c r="AW47" s="45">
        <f>(1-VLOOKUP($AL47+AW$4-1,'Projection Scale G2 - F'!$A$25:$B$150,2,FALSE))^Assumptions!$F$6*'Base Rate'!AV47*IF(Assumptions!$F$8="No Adjustment",1,IF(Assumptions!$F$8="Married",'Marital Status'!BW46,IF(Assumptions!$F$8="Single",'Marital Status'!DD46,"ERROR")))*IF(Assumptions!$F$10="No Adjustment",1,IF(Assumptions!$F$10="Preferred",'Pref-Std'!BW46,IF(Assumptions!$F$10="Standard",'Pref-Std'!DD46,"ERROR")))*IF(Assumptions!$F$12="No Adjustment",1,VLOOKUP($AL47+AW$4-1,'Valuation Margin'!$A$5:$D$13,4))</f>
        <v>20.159064799046877</v>
      </c>
      <c r="AX47" s="45">
        <f>(1-VLOOKUP($AL47+AX$4-1,'Projection Scale G2 - F'!$A$25:$B$150,2,FALSE))^Assumptions!$F$6*'Base Rate'!AW47*IF(Assumptions!$F$8="No Adjustment",1,IF(Assumptions!$F$8="Married",'Marital Status'!BX46,IF(Assumptions!$F$8="Single",'Marital Status'!DE46,"ERROR")))*IF(Assumptions!$F$10="No Adjustment",1,IF(Assumptions!$F$10="Preferred",'Pref-Std'!BX46,IF(Assumptions!$F$10="Standard",'Pref-Std'!DE46,"ERROR")))*IF(Assumptions!$F$12="No Adjustment",1,VLOOKUP($AL47+AX$4-1,'Valuation Margin'!$A$5:$D$13,4))</f>
        <v>24.059583611536269</v>
      </c>
      <c r="AY47" s="45">
        <f>(1-VLOOKUP($AL47+AY$4-1,'Projection Scale G2 - F'!$A$25:$B$150,2,FALSE))^Assumptions!$F$6*'Base Rate'!AX47*IF(Assumptions!$F$8="No Adjustment",1,IF(Assumptions!$F$8="Married",'Marital Status'!BY46,IF(Assumptions!$F$8="Single",'Marital Status'!DF46,"ERROR")))*IF(Assumptions!$F$10="No Adjustment",1,IF(Assumptions!$F$10="Preferred",'Pref-Std'!BY46,IF(Assumptions!$F$10="Standard",'Pref-Std'!DF46,"ERROR")))*IF(Assumptions!$F$12="No Adjustment",1,VLOOKUP($AL47+AY$4-1,'Valuation Margin'!$A$5:$D$13,4))</f>
        <v>28.585467361897251</v>
      </c>
      <c r="AZ47" s="45">
        <f>(1-VLOOKUP($AL47+AZ$4-1,'Projection Scale G2 - F'!$A$25:$B$150,2,FALSE))^Assumptions!$F$6*'Base Rate'!AY47*IF(Assumptions!$F$8="No Adjustment",1,IF(Assumptions!$F$8="Married",'Marital Status'!BZ46,IF(Assumptions!$F$8="Single",'Marital Status'!DG46,"ERROR")))*IF(Assumptions!$F$10="No Adjustment",1,IF(Assumptions!$F$10="Preferred",'Pref-Std'!BZ46,IF(Assumptions!$F$10="Standard",'Pref-Std'!DG46,"ERROR")))*IF(Assumptions!$F$12="No Adjustment",1,VLOOKUP($AL47+AZ$4-1,'Valuation Margin'!$A$5:$D$13,4))</f>
        <v>33.558611903196656</v>
      </c>
      <c r="BA47" s="46">
        <f>(1-VLOOKUP($AL47+BA$4-1,'Projection Scale G2 - F'!$A$25:$B$150,2,FALSE))^Assumptions!$F$6*'Base Rate'!AZ47*IF(Assumptions!$F$8="No Adjustment",1,IF(Assumptions!$F$8="Married",'Marital Status'!CA46,IF(Assumptions!$F$8="Single",'Marital Status'!DH46,"ERROR")))*IF(Assumptions!$F$10="No Adjustment",1,IF(Assumptions!$F$10="Preferred",'Pref-Std'!CA46,IF(Assumptions!$F$10="Standard",'Pref-Std'!DH46,"ERROR")))*IF(Assumptions!$F$12="No Adjustment",1,VLOOKUP($AL47+BA$4-1,'Valuation Margin'!$A$5:$D$13,4))</f>
        <v>38.889409420631992</v>
      </c>
      <c r="BB47" s="45">
        <f>(1-VLOOKUP($AL47+BB$4-1,'Projection Scale G2 - F'!$A$25:$B$150,2,FALSE))^Assumptions!$F$6*'Base Rate'!BA47*IF(Assumptions!$F$8="No Adjustment",1,IF(Assumptions!$F$8="Married",'Marital Status'!CB46,IF(Assumptions!$F$8="Single",'Marital Status'!DI46,"ERROR")))*IF(Assumptions!$F$10="No Adjustment",1,IF(Assumptions!$F$10="Preferred",'Pref-Std'!CB46,IF(Assumptions!$F$10="Standard",'Pref-Std'!DI46,"ERROR")))*IF(Assumptions!$F$12="No Adjustment",1,VLOOKUP($AL47+BB$4-1,'Valuation Margin'!$A$5:$D$13,4))</f>
        <v>45.162078909115394</v>
      </c>
      <c r="BC47" s="45">
        <f>(1-VLOOKUP($AL47+BC$4-1,'Projection Scale G2 - F'!$A$25:$B$150,2,FALSE))^Assumptions!$F$6*'Base Rate'!BB47*IF(Assumptions!$F$8="No Adjustment",1,IF(Assumptions!$F$8="Married",'Marital Status'!CC46,IF(Assumptions!$F$8="Single",'Marital Status'!DJ46,"ERROR")))*IF(Assumptions!$F$10="No Adjustment",1,IF(Assumptions!$F$10="Preferred",'Pref-Std'!CC46,IF(Assumptions!$F$10="Standard",'Pref-Std'!DJ46,"ERROR")))*IF(Assumptions!$F$12="No Adjustment",1,VLOOKUP($AL47+BC$4-1,'Valuation Margin'!$A$5:$D$13,4))</f>
        <v>52.511121337276059</v>
      </c>
      <c r="BD47" s="45">
        <f>(1-VLOOKUP($AL47+BD$4-1,'Projection Scale G2 - F'!$A$25:$B$150,2,FALSE))^Assumptions!$F$6*'Base Rate'!BC47*IF(Assumptions!$F$8="No Adjustment",1,IF(Assumptions!$F$8="Married",'Marital Status'!CD46,IF(Assumptions!$F$8="Single",'Marital Status'!DK46,"ERROR")))*IF(Assumptions!$F$10="No Adjustment",1,IF(Assumptions!$F$10="Preferred",'Pref-Std'!CD46,IF(Assumptions!$F$10="Standard",'Pref-Std'!DK46,"ERROR")))*IF(Assumptions!$F$12="No Adjustment",1,VLOOKUP($AL47+BD$4-1,'Valuation Margin'!$A$5:$D$13,4))</f>
        <v>60.251447517394062</v>
      </c>
      <c r="BE47" s="45">
        <f>(1-VLOOKUP($AL47+BE$4-1,'Projection Scale G2 - F'!$A$25:$B$150,2,FALSE))^Assumptions!$F$6*'Base Rate'!BD47*IF(Assumptions!$F$8="No Adjustment",1,IF(Assumptions!$F$8="Married",'Marital Status'!CE46,IF(Assumptions!$F$8="Single",'Marital Status'!DL46,"ERROR")))*IF(Assumptions!$F$10="No Adjustment",1,IF(Assumptions!$F$10="Preferred",'Pref-Std'!CE46,IF(Assumptions!$F$10="Standard",'Pref-Std'!DL46,"ERROR")))*IF(Assumptions!$F$12="No Adjustment",1,VLOOKUP($AL47+BE$4-1,'Valuation Margin'!$A$5:$D$13,4))</f>
        <v>69.679217287343178</v>
      </c>
      <c r="BF47" s="46">
        <f>(1-VLOOKUP($AL47+BF$4-1,'Projection Scale G2 - F'!$A$25:$B$150,2,FALSE))^Assumptions!$F$6*'Base Rate'!BE47*IF(Assumptions!$F$8="No Adjustment",1,IF(Assumptions!$F$8="Married",'Marital Status'!CF46,IF(Assumptions!$F$8="Single",'Marital Status'!DM46,"ERROR")))*IF(Assumptions!$F$10="No Adjustment",1,IF(Assumptions!$F$10="Preferred",'Pref-Std'!CF46,IF(Assumptions!$F$10="Standard",'Pref-Std'!DM46,"ERROR")))*IF(Assumptions!$F$12="No Adjustment",1,VLOOKUP($AL47+BF$4-1,'Valuation Margin'!$A$5:$D$13,4))</f>
        <v>78.93664714696483</v>
      </c>
      <c r="BG47" s="45">
        <f>(1-VLOOKUP($AL47+BG$4-1,'Projection Scale G2 - F'!$A$25:$B$150,2,FALSE))^Assumptions!$F$6*'Base Rate'!BF47*IF(Assumptions!$F$8="No Adjustment",1,IF(Assumptions!$F$8="Married",'Marital Status'!CG46,IF(Assumptions!$F$8="Single",'Marital Status'!DN46,"ERROR")))*IF(Assumptions!$F$10="No Adjustment",1,IF(Assumptions!$F$10="Preferred",'Pref-Std'!CG46,IF(Assumptions!$F$10="Standard",'Pref-Std'!DN46,"ERROR")))*IF(Assumptions!$F$12="No Adjustment",1,VLOOKUP($AL47+BG$4-1,'Valuation Margin'!$A$5:$D$13,4))</f>
        <v>90.52070826831546</v>
      </c>
      <c r="BH47" s="45">
        <f>(1-VLOOKUP($AL47+BH$4-1,'Projection Scale G2 - F'!$A$25:$B$150,2,FALSE))^Assumptions!$F$6*'Base Rate'!BG47*IF(Assumptions!$F$8="No Adjustment",1,IF(Assumptions!$F$8="Married",'Marital Status'!CH46,IF(Assumptions!$F$8="Single",'Marital Status'!DO46,"ERROR")))*IF(Assumptions!$F$10="No Adjustment",1,IF(Assumptions!$F$10="Preferred",'Pref-Std'!CH46,IF(Assumptions!$F$10="Standard",'Pref-Std'!DO46,"ERROR")))*IF(Assumptions!$F$12="No Adjustment",1,VLOOKUP($AL47+BH$4-1,'Valuation Margin'!$A$5:$D$13,4))</f>
        <v>102.80249800513432</v>
      </c>
      <c r="BI47" s="45">
        <f>(1-VLOOKUP($AL47+BI$4-1,'Projection Scale G2 - F'!$A$25:$B$150,2,FALSE))^Assumptions!$F$6*'Base Rate'!BH47*IF(Assumptions!$F$8="No Adjustment",1,IF(Assumptions!$F$8="Married",'Marital Status'!CI46,IF(Assumptions!$F$8="Single",'Marital Status'!DP46,"ERROR")))*IF(Assumptions!$F$10="No Adjustment",1,IF(Assumptions!$F$10="Preferred",'Pref-Std'!CI46,IF(Assumptions!$F$10="Standard",'Pref-Std'!DP46,"ERROR")))*IF(Assumptions!$F$12="No Adjustment",1,VLOOKUP($AL47+BI$4-1,'Valuation Margin'!$A$5:$D$13,4))</f>
        <v>117.64615110735781</v>
      </c>
      <c r="BJ47" s="45">
        <f>(1-VLOOKUP($AL47+BJ$4-1,'Projection Scale G2 - F'!$A$25:$B$150,2,FALSE))^Assumptions!$F$6*'Base Rate'!BI47*IF(Assumptions!$F$8="No Adjustment",1,IF(Assumptions!$F$8="Married",'Marital Status'!CJ46,IF(Assumptions!$F$8="Single",'Marital Status'!DQ46,"ERROR")))*IF(Assumptions!$F$10="No Adjustment",1,IF(Assumptions!$F$10="Preferred",'Pref-Std'!CJ46,IF(Assumptions!$F$10="Standard",'Pref-Std'!DQ46,"ERROR")))*IF(Assumptions!$F$12="No Adjustment",1,VLOOKUP($AL47+BJ$4-1,'Valuation Margin'!$A$5:$D$13,4))</f>
        <v>132.13985378751909</v>
      </c>
      <c r="BK47" s="46">
        <f>(1-VLOOKUP($AL47+BK$4-1,'Projection Scale G2 - F'!$A$25:$B$150,2,FALSE))^Assumptions!$F$6*'Base Rate'!BJ47*IF(Assumptions!$F$8="No Adjustment",1,IF(Assumptions!$F$8="Married",'Marital Status'!CK46,IF(Assumptions!$F$8="Single",'Marital Status'!DR46,"ERROR")))*IF(Assumptions!$F$10="No Adjustment",1,IF(Assumptions!$F$10="Preferred",'Pref-Std'!CK46,IF(Assumptions!$F$10="Standard",'Pref-Std'!DR46,"ERROR")))*IF(Assumptions!$F$12="No Adjustment",1,VLOOKUP($AL47+BK$4-1,'Valuation Margin'!$A$5:$D$13,4))</f>
        <v>146.96941767060744</v>
      </c>
      <c r="BL47" s="45">
        <f>(1-VLOOKUP($AL47+BL$4-1,'Projection Scale G2 - F'!$A$25:$B$150,2,FALSE))^Assumptions!$F$6*'Base Rate'!BK47*IF(Assumptions!$F$8="No Adjustment",1,IF(Assumptions!$F$8="Married",'Marital Status'!CL46,IF(Assumptions!$F$8="Single",'Marital Status'!DS46,"ERROR")))*IF(Assumptions!$F$10="No Adjustment",1,IF(Assumptions!$F$10="Preferred",'Pref-Std'!CL46,IF(Assumptions!$F$10="Standard",'Pref-Std'!DS46,"ERROR")))*IF(Assumptions!$F$12="No Adjustment",1,VLOOKUP($AL47+BL$4-1,'Valuation Margin'!$A$5:$D$13,4))</f>
        <v>163.44688967858517</v>
      </c>
      <c r="BM47" s="45">
        <f>(1-VLOOKUP($AL47+BM$4-1,'Projection Scale G2 - F'!$A$25:$B$150,2,FALSE))^Assumptions!$F$6*'Base Rate'!BL47*IF(Assumptions!$F$8="No Adjustment",1,IF(Assumptions!$F$8="Married",'Marital Status'!CM46,IF(Assumptions!$F$8="Single",'Marital Status'!DT46,"ERROR")))*IF(Assumptions!$F$10="No Adjustment",1,IF(Assumptions!$F$10="Preferred",'Pref-Std'!CM46,IF(Assumptions!$F$10="Standard",'Pref-Std'!DT46,"ERROR")))*IF(Assumptions!$F$12="No Adjustment",1,VLOOKUP($AL47+BM$4-1,'Valuation Margin'!$A$5:$D$13,4))</f>
        <v>177.77058759139069</v>
      </c>
      <c r="BN47" s="45">
        <f>(1-VLOOKUP($AL47+BN$4-1,'Projection Scale G2 - F'!$A$25:$B$150,2,FALSE))^Assumptions!$F$6*'Base Rate'!BM47*IF(Assumptions!$F$8="No Adjustment",1,IF(Assumptions!$F$8="Married",'Marital Status'!CN46,IF(Assumptions!$F$8="Single",'Marital Status'!DU46,"ERROR")))*IF(Assumptions!$F$10="No Adjustment",1,IF(Assumptions!$F$10="Preferred",'Pref-Std'!CN46,IF(Assumptions!$F$10="Standard",'Pref-Std'!DU46,"ERROR")))*IF(Assumptions!$F$12="No Adjustment",1,VLOOKUP($AL47+BN$4-1,'Valuation Margin'!$A$5:$D$13,4))</f>
        <v>193.78414333235992</v>
      </c>
      <c r="BO47" s="45">
        <f>(1-VLOOKUP($AL47+BO$4-1,'Projection Scale G2 - F'!$A$25:$B$150,2,FALSE))^Assumptions!$F$6*'Base Rate'!BN47*IF(Assumptions!$F$8="No Adjustment",1,IF(Assumptions!$F$8="Married",'Marital Status'!CO46,IF(Assumptions!$F$8="Single",'Marital Status'!DV46,"ERROR")))*IF(Assumptions!$F$10="No Adjustment",1,IF(Assumptions!$F$10="Preferred",'Pref-Std'!CO46,IF(Assumptions!$F$10="Standard",'Pref-Std'!DV46,"ERROR")))*IF(Assumptions!$F$12="No Adjustment",1,VLOOKUP($AL47+BO$4-1,'Valuation Margin'!$A$5:$D$13,4))</f>
        <v>207.73843287766863</v>
      </c>
      <c r="BP47" s="46">
        <f>(1-VLOOKUP($AL47+BP$4-1,'Projection Scale G2 - F'!$A$25:$B$150,2,FALSE))^Assumptions!$F$6*'Base Rate'!BO47*IF(Assumptions!$F$8="No Adjustment",1,IF(Assumptions!$F$8="Married",'Marital Status'!CP46,IF(Assumptions!$F$8="Single",'Marital Status'!DW46,"ERROR")))*IF(Assumptions!$F$10="No Adjustment",1,IF(Assumptions!$F$10="Preferred",'Pref-Std'!CP46,IF(Assumptions!$F$10="Standard",'Pref-Std'!DW46,"ERROR")))*IF(Assumptions!$F$12="No Adjustment",1,VLOOKUP($AL47+BP$4-1,'Valuation Margin'!$A$5:$D$13,4))</f>
        <v>222.15933273584886</v>
      </c>
      <c r="BQ47" s="46">
        <f>(1-VLOOKUP($BR47,'Projection Scale G2 - F'!$A$25:$B$150,2,FALSE))^Assumptions!$F$6*'Base Rate'!BP47*IF(Assumptions!$F$8="No Adjustment",1,IF(Assumptions!$F$8="Married",'Marital Status'!CQ46,IF(Assumptions!$F$8="Single",'Marital Status'!DX46,"ERROR")))*IF(Assumptions!$F$10="No Adjustment",1,IF(Assumptions!$F$10="Preferred",'Pref-Std'!CQ46,IF(Assumptions!$F$10="Standard",'Pref-Std'!DX46,"ERROR")))*IF(Assumptions!$F$12="No Adjustment",1,VLOOKUP($BR47,'Valuation Margin'!$A$5:$D$13,4))</f>
        <v>240.40263543970363</v>
      </c>
      <c r="BR47" s="6">
        <f t="shared" si="6"/>
        <v>102</v>
      </c>
      <c r="BT47" s="58">
        <v>0.31184899999999999</v>
      </c>
      <c r="BU47" s="59">
        <f t="shared" si="7"/>
        <v>0.77089436053892635</v>
      </c>
      <c r="BV47" s="59">
        <f t="shared" si="8"/>
        <v>0.82679074206839798</v>
      </c>
      <c r="BW47" s="57">
        <f t="shared" si="9"/>
        <v>0.18999999999999984</v>
      </c>
    </row>
    <row r="48" spans="1:75" x14ac:dyDescent="0.3">
      <c r="A48" s="6">
        <f t="shared" si="2"/>
        <v>73</v>
      </c>
      <c r="B48" s="44">
        <f>(1-VLOOKUP($A48+B$4-1,'Projection Scale G2 - M'!$A$25:$B$150,2,FALSE))^Assumptions!$F$6*'Base Rate'!B48*IF(Assumptions!$F$8="No Adjustment",1,IF(Assumptions!$F$8="Married",'Marital Status'!BM47,IF(Assumptions!$F$8="Single",'Marital Status'!CT47,"ERROR")))*IF(Assumptions!$F$10="No Adjustment",1,IF(Assumptions!$F$10="Preferred",'Pref-Std'!BM47,IF(Assumptions!$F$10="Standard",'Pref-Std'!CT47,"ERROR")))*IF(Assumptions!$F$12="No Adjustment",1,VLOOKUP($A48+B$4-1,'Valuation Margin'!$A$5:$C$13,3))</f>
        <v>2.290311500813321</v>
      </c>
      <c r="C48" s="45">
        <f>(1-VLOOKUP($A48+C$4-1,'Projection Scale G2 - M'!$A$25:$B$150,2,FALSE))^Assumptions!$F$6*'Base Rate'!C48*IF(Assumptions!$F$8="No Adjustment",1,IF(Assumptions!$F$8="Married",'Marital Status'!BN47,IF(Assumptions!$F$8="Single",'Marital Status'!CU47,"ERROR")))*IF(Assumptions!$F$10="No Adjustment",1,IF(Assumptions!$F$10="Preferred",'Pref-Std'!BN47,IF(Assumptions!$F$10="Standard",'Pref-Std'!CU47,"ERROR")))*IF(Assumptions!$F$12="No Adjustment",1,VLOOKUP($A48+C$4-1,'Valuation Margin'!$A$5:$C$13,3))</f>
        <v>3.8431113009421538</v>
      </c>
      <c r="D48" s="45">
        <f>(1-VLOOKUP($A48+D$4-1,'Projection Scale G2 - M'!$A$25:$B$150,2,FALSE))^Assumptions!$F$6*'Base Rate'!D48*IF(Assumptions!$F$8="No Adjustment",1,IF(Assumptions!$F$8="Married",'Marital Status'!BO47,IF(Assumptions!$F$8="Single",'Marital Status'!CV47,"ERROR")))*IF(Assumptions!$F$10="No Adjustment",1,IF(Assumptions!$F$10="Preferred",'Pref-Std'!BO47,IF(Assumptions!$F$10="Standard",'Pref-Std'!CV47,"ERROR")))*IF(Assumptions!$F$12="No Adjustment",1,VLOOKUP($A48+D$4-1,'Valuation Margin'!$A$5:$C$13,3))</f>
        <v>5.466020697617024</v>
      </c>
      <c r="E48" s="45">
        <f>(1-VLOOKUP($A48+E$4-1,'Projection Scale G2 - M'!$A$25:$B$150,2,FALSE))^Assumptions!$F$6*'Base Rate'!E48*IF(Assumptions!$F$8="No Adjustment",1,IF(Assumptions!$F$8="Married",'Marital Status'!BP47,IF(Assumptions!$F$8="Single",'Marital Status'!CW47,"ERROR")))*IF(Assumptions!$F$10="No Adjustment",1,IF(Assumptions!$F$10="Preferred",'Pref-Std'!BP47,IF(Assumptions!$F$10="Standard",'Pref-Std'!CW47,"ERROR")))*IF(Assumptions!$F$12="No Adjustment",1,VLOOKUP($A48+E$4-1,'Valuation Margin'!$A$5:$C$13,3))</f>
        <v>7.4973553277662717</v>
      </c>
      <c r="F48" s="46">
        <f>(1-VLOOKUP($A48+F$4-1,'Projection Scale G2 - M'!$A$25:$B$150,2,FALSE))^Assumptions!$F$6*'Base Rate'!F48*IF(Assumptions!$F$8="No Adjustment",1,IF(Assumptions!$F$8="Married",'Marital Status'!BQ47,IF(Assumptions!$F$8="Single",'Marital Status'!CX47,"ERROR")))*IF(Assumptions!$F$10="No Adjustment",1,IF(Assumptions!$F$10="Preferred",'Pref-Std'!BQ47,IF(Assumptions!$F$10="Standard",'Pref-Std'!CX47,"ERROR")))*IF(Assumptions!$F$12="No Adjustment",1,VLOOKUP($A48+F$4-1,'Valuation Margin'!$A$5:$C$13,3))</f>
        <v>9.872433769324811</v>
      </c>
      <c r="G48" s="45">
        <f>(1-VLOOKUP($A48+G$4-1,'Projection Scale G2 - M'!$A$25:$B$150,2,FALSE))^Assumptions!$F$6*'Base Rate'!G48*IF(Assumptions!$F$8="No Adjustment",1,IF(Assumptions!$F$8="Married",'Marital Status'!BR47,IF(Assumptions!$F$8="Single",'Marital Status'!CY47,"ERROR")))*IF(Assumptions!$F$10="No Adjustment",1,IF(Assumptions!$F$10="Preferred",'Pref-Std'!BR47,IF(Assumptions!$F$10="Standard",'Pref-Std'!CY47,"ERROR")))*IF(Assumptions!$F$12="No Adjustment",1,VLOOKUP($A48+G$4-1,'Valuation Margin'!$A$5:$C$13,3))</f>
        <v>12.6458379338043</v>
      </c>
      <c r="H48" s="45">
        <f>(1-VLOOKUP($A48+H$4-1,'Projection Scale G2 - M'!$A$25:$B$150,2,FALSE))^Assumptions!$F$6*'Base Rate'!H48*IF(Assumptions!$F$8="No Adjustment",1,IF(Assumptions!$F$8="Married",'Marital Status'!BS47,IF(Assumptions!$F$8="Single",'Marital Status'!CZ47,"ERROR")))*IF(Assumptions!$F$10="No Adjustment",1,IF(Assumptions!$F$10="Preferred",'Pref-Std'!BS47,IF(Assumptions!$F$10="Standard",'Pref-Std'!CZ47,"ERROR")))*IF(Assumptions!$F$12="No Adjustment",1,VLOOKUP($A48+H$4-1,'Valuation Margin'!$A$5:$C$13,3))</f>
        <v>15.903953054241796</v>
      </c>
      <c r="I48" s="45">
        <f>(1-VLOOKUP($A48+I$4-1,'Projection Scale G2 - M'!$A$25:$B$150,2,FALSE))^Assumptions!$F$6*'Base Rate'!I48*IF(Assumptions!$F$8="No Adjustment",1,IF(Assumptions!$F$8="Married",'Marital Status'!BT47,IF(Assumptions!$F$8="Single",'Marital Status'!DA47,"ERROR")))*IF(Assumptions!$F$10="No Adjustment",1,IF(Assumptions!$F$10="Preferred",'Pref-Std'!BT47,IF(Assumptions!$F$10="Standard",'Pref-Std'!DA47,"ERROR")))*IF(Assumptions!$F$12="No Adjustment",1,VLOOKUP($A48+I$4-1,'Valuation Margin'!$A$5:$C$13,3))</f>
        <v>19.752809125714258</v>
      </c>
      <c r="J48" s="45">
        <f>(1-VLOOKUP($A48+J$4-1,'Projection Scale G2 - M'!$A$25:$B$150,2,FALSE))^Assumptions!$F$6*'Base Rate'!J48*IF(Assumptions!$F$8="No Adjustment",1,IF(Assumptions!$F$8="Married",'Marital Status'!BU47,IF(Assumptions!$F$8="Single",'Marital Status'!DB47,"ERROR")))*IF(Assumptions!$F$10="No Adjustment",1,IF(Assumptions!$F$10="Preferred",'Pref-Std'!BU47,IF(Assumptions!$F$10="Standard",'Pref-Std'!DB47,"ERROR")))*IF(Assumptions!$F$12="No Adjustment",1,VLOOKUP($A48+J$4-1,'Valuation Margin'!$A$5:$C$13,3))</f>
        <v>24.21765470552246</v>
      </c>
      <c r="K48" s="46">
        <f>(1-VLOOKUP($A48+K$4-1,'Projection Scale G2 - M'!$A$25:$B$150,2,FALSE))^Assumptions!$F$6*'Base Rate'!K48*IF(Assumptions!$F$8="No Adjustment",1,IF(Assumptions!$F$8="Married",'Marital Status'!BV47,IF(Assumptions!$F$8="Single",'Marital Status'!DC47,"ERROR")))*IF(Assumptions!$F$10="No Adjustment",1,IF(Assumptions!$F$10="Preferred",'Pref-Std'!BV47,IF(Assumptions!$F$10="Standard",'Pref-Std'!DC47,"ERROR")))*IF(Assumptions!$F$12="No Adjustment",1,VLOOKUP($A48+K$4-1,'Valuation Margin'!$A$5:$C$13,3))</f>
        <v>29.473122030641971</v>
      </c>
      <c r="L48" s="45">
        <f>(1-VLOOKUP($A48+L$4-1,'Projection Scale G2 - M'!$A$25:$B$150,2,FALSE))^Assumptions!$F$6*'Base Rate'!L48*IF(Assumptions!$F$8="No Adjustment",1,IF(Assumptions!$F$8="Married",'Marital Status'!BW47,IF(Assumptions!$F$8="Single",'Marital Status'!DD47,"ERROR")))*IF(Assumptions!$F$10="No Adjustment",1,IF(Assumptions!$F$10="Preferred",'Pref-Std'!BW47,IF(Assumptions!$F$10="Standard",'Pref-Std'!DD47,"ERROR")))*IF(Assumptions!$F$12="No Adjustment",1,VLOOKUP($A48+L$4-1,'Valuation Margin'!$A$5:$C$13,3))</f>
        <v>35.241004848279168</v>
      </c>
      <c r="M48" s="45">
        <f>(1-VLOOKUP($A48+M$4-1,'Projection Scale G2 - M'!$A$25:$B$150,2,FALSE))^Assumptions!$F$6*'Base Rate'!M48*IF(Assumptions!$F$8="No Adjustment",1,IF(Assumptions!$F$8="Married",'Marital Status'!BX47,IF(Assumptions!$F$8="Single",'Marital Status'!DE47,"ERROR")))*IF(Assumptions!$F$10="No Adjustment",1,IF(Assumptions!$F$10="Preferred",'Pref-Std'!BX47,IF(Assumptions!$F$10="Standard",'Pref-Std'!DE47,"ERROR")))*IF(Assumptions!$F$12="No Adjustment",1,VLOOKUP($A48+M$4-1,'Valuation Margin'!$A$5:$C$13,3))</f>
        <v>42.342981532617557</v>
      </c>
      <c r="N48" s="45">
        <f>(1-VLOOKUP($A48+N$4-1,'Projection Scale G2 - M'!$A$25:$B$150,2,FALSE))^Assumptions!$F$6*'Base Rate'!N48*IF(Assumptions!$F$8="No Adjustment",1,IF(Assumptions!$F$8="Married",'Marital Status'!BY47,IF(Assumptions!$F$8="Single",'Marital Status'!DF47,"ERROR")))*IF(Assumptions!$F$10="No Adjustment",1,IF(Assumptions!$F$10="Preferred",'Pref-Std'!BY47,IF(Assumptions!$F$10="Standard",'Pref-Std'!DF47,"ERROR")))*IF(Assumptions!$F$12="No Adjustment",1,VLOOKUP($A48+N$4-1,'Valuation Margin'!$A$5:$C$13,3))</f>
        <v>50.602562464653474</v>
      </c>
      <c r="O48" s="45">
        <f>(1-VLOOKUP($A48+O$4-1,'Projection Scale G2 - M'!$A$25:$B$150,2,FALSE))^Assumptions!$F$6*'Base Rate'!O48*IF(Assumptions!$F$8="No Adjustment",1,IF(Assumptions!$F$8="Married",'Marital Status'!BZ47,IF(Assumptions!$F$8="Single",'Marital Status'!DG47,"ERROR")))*IF(Assumptions!$F$10="No Adjustment",1,IF(Assumptions!$F$10="Preferred",'Pref-Std'!BZ47,IF(Assumptions!$F$10="Standard",'Pref-Std'!DG47,"ERROR")))*IF(Assumptions!$F$12="No Adjustment",1,VLOOKUP($A48+O$4-1,'Valuation Margin'!$A$5:$C$13,3))</f>
        <v>58.700588620883103</v>
      </c>
      <c r="P48" s="46">
        <f>(1-VLOOKUP($A48+P$4-1,'Projection Scale G2 - M'!$A$25:$B$150,2,FALSE))^Assumptions!$F$6*'Base Rate'!P48*IF(Assumptions!$F$8="No Adjustment",1,IF(Assumptions!$F$8="Married",'Marital Status'!CA47,IF(Assumptions!$F$8="Single",'Marital Status'!DH47,"ERROR")))*IF(Assumptions!$F$10="No Adjustment",1,IF(Assumptions!$F$10="Preferred",'Pref-Std'!CA47,IF(Assumptions!$F$10="Standard",'Pref-Std'!DH47,"ERROR")))*IF(Assumptions!$F$12="No Adjustment",1,VLOOKUP($A48+P$4-1,'Valuation Margin'!$A$5:$C$13,3))</f>
        <v>67.845461001196341</v>
      </c>
      <c r="Q48" s="45">
        <f>(1-VLOOKUP($A48+Q$4-1,'Projection Scale G2 - M'!$A$25:$B$150,2,FALSE))^Assumptions!$F$6*'Base Rate'!Q48*IF(Assumptions!$F$8="No Adjustment",1,IF(Assumptions!$F$8="Married",'Marital Status'!CB47,IF(Assumptions!$F$8="Single",'Marital Status'!DI47,"ERROR")))*IF(Assumptions!$F$10="No Adjustment",1,IF(Assumptions!$F$10="Preferred",'Pref-Std'!CB47,IF(Assumptions!$F$10="Standard",'Pref-Std'!DI47,"ERROR")))*IF(Assumptions!$F$12="No Adjustment",1,VLOOKUP($A48+Q$4-1,'Valuation Margin'!$A$5:$C$13,3))</f>
        <v>77.279074466502365</v>
      </c>
      <c r="R48" s="45">
        <f>(1-VLOOKUP($A48+R$4-1,'Projection Scale G2 - M'!$A$25:$B$150,2,FALSE))^Assumptions!$F$6*'Base Rate'!R48*IF(Assumptions!$F$8="No Adjustment",1,IF(Assumptions!$F$8="Married",'Marital Status'!CC47,IF(Assumptions!$F$8="Single",'Marital Status'!DJ47,"ERROR")))*IF(Assumptions!$F$10="No Adjustment",1,IF(Assumptions!$F$10="Preferred",'Pref-Std'!CC47,IF(Assumptions!$F$10="Standard",'Pref-Std'!DJ47,"ERROR")))*IF(Assumptions!$F$12="No Adjustment",1,VLOOKUP($A48+R$4-1,'Valuation Margin'!$A$5:$C$13,3))</f>
        <v>88.590907824042773</v>
      </c>
      <c r="S48" s="45">
        <f>(1-VLOOKUP($A48+S$4-1,'Projection Scale G2 - M'!$A$25:$B$150,2,FALSE))^Assumptions!$F$6*'Base Rate'!S48*IF(Assumptions!$F$8="No Adjustment",1,IF(Assumptions!$F$8="Married",'Marital Status'!CD47,IF(Assumptions!$F$8="Single",'Marital Status'!DK47,"ERROR")))*IF(Assumptions!$F$10="No Adjustment",1,IF(Assumptions!$F$10="Preferred",'Pref-Std'!CD47,IF(Assumptions!$F$10="Standard",'Pref-Std'!DK47,"ERROR")))*IF(Assumptions!$F$12="No Adjustment",1,VLOOKUP($A48+S$4-1,'Valuation Margin'!$A$5:$C$13,3))</f>
        <v>101.0436995780268</v>
      </c>
      <c r="T48" s="45">
        <f>(1-VLOOKUP($A48+T$4-1,'Projection Scale G2 - M'!$A$25:$B$150,2,FALSE))^Assumptions!$F$6*'Base Rate'!T48*IF(Assumptions!$F$8="No Adjustment",1,IF(Assumptions!$F$8="Married",'Marital Status'!CE47,IF(Assumptions!$F$8="Single",'Marital Status'!DL47,"ERROR")))*IF(Assumptions!$F$10="No Adjustment",1,IF(Assumptions!$F$10="Preferred",'Pref-Std'!CE47,IF(Assumptions!$F$10="Standard",'Pref-Std'!DL47,"ERROR")))*IF(Assumptions!$F$12="No Adjustment",1,VLOOKUP($A48+T$4-1,'Valuation Margin'!$A$5:$C$13,3))</f>
        <v>111.95698562363773</v>
      </c>
      <c r="U48" s="46">
        <f>(1-VLOOKUP($A48+U$4-1,'Projection Scale G2 - M'!$A$25:$B$150,2,FALSE))^Assumptions!$F$6*'Base Rate'!U48*IF(Assumptions!$F$8="No Adjustment",1,IF(Assumptions!$F$8="Married",'Marital Status'!CF47,IF(Assumptions!$F$8="Single",'Marital Status'!DM47,"ERROR")))*IF(Assumptions!$F$10="No Adjustment",1,IF(Assumptions!$F$10="Preferred",'Pref-Std'!CF47,IF(Assumptions!$F$10="Standard",'Pref-Std'!DM47,"ERROR")))*IF(Assumptions!$F$12="No Adjustment",1,VLOOKUP($A48+U$4-1,'Valuation Margin'!$A$5:$C$13,3))</f>
        <v>125.24064345118697</v>
      </c>
      <c r="V48" s="45">
        <f>(1-VLOOKUP($A48+V$4-1,'Projection Scale G2 - M'!$A$25:$B$150,2,FALSE))^Assumptions!$F$6*'Base Rate'!V48*IF(Assumptions!$F$8="No Adjustment",1,IF(Assumptions!$F$8="Married",'Marital Status'!CG47,IF(Assumptions!$F$8="Single",'Marital Status'!DN47,"ERROR")))*IF(Assumptions!$F$10="No Adjustment",1,IF(Assumptions!$F$10="Preferred",'Pref-Std'!CG47,IF(Assumptions!$F$10="Standard",'Pref-Std'!DN47,"ERROR")))*IF(Assumptions!$F$12="No Adjustment",1,VLOOKUP($A48+V$4-1,'Valuation Margin'!$A$5:$C$13,3))</f>
        <v>139.93745171701386</v>
      </c>
      <c r="W48" s="45">
        <f>(1-VLOOKUP($A48+W$4-1,'Projection Scale G2 - M'!$A$25:$B$150,2,FALSE))^Assumptions!$F$6*'Base Rate'!W48*IF(Assumptions!$F$8="No Adjustment",1,IF(Assumptions!$F$8="Married",'Marital Status'!CH47,IF(Assumptions!$F$8="Single",'Marital Status'!DO47,"ERROR")))*IF(Assumptions!$F$10="No Adjustment",1,IF(Assumptions!$F$10="Preferred",'Pref-Std'!CH47,IF(Assumptions!$F$10="Standard",'Pref-Std'!DO47,"ERROR")))*IF(Assumptions!$F$12="No Adjustment",1,VLOOKUP($A48+W$4-1,'Valuation Margin'!$A$5:$C$13,3))</f>
        <v>154.16967824282818</v>
      </c>
      <c r="X48" s="45">
        <f>(1-VLOOKUP($A48+X$4-1,'Projection Scale G2 - M'!$A$25:$B$150,2,FALSE))^Assumptions!$F$6*'Base Rate'!X48*IF(Assumptions!$F$8="No Adjustment",1,IF(Assumptions!$F$8="Married",'Marital Status'!CI47,IF(Assumptions!$F$8="Single",'Marital Status'!DP47,"ERROR")))*IF(Assumptions!$F$10="No Adjustment",1,IF(Assumptions!$F$10="Preferred",'Pref-Std'!CI47,IF(Assumptions!$F$10="Standard",'Pref-Std'!DP47,"ERROR")))*IF(Assumptions!$F$12="No Adjustment",1,VLOOKUP($A48+X$4-1,'Valuation Margin'!$A$5:$C$13,3))</f>
        <v>170.91029316130761</v>
      </c>
      <c r="Y48" s="45">
        <f>(1-VLOOKUP($A48+Y$4-1,'Projection Scale G2 - M'!$A$25:$B$150,2,FALSE))^Assumptions!$F$6*'Base Rate'!Y48*IF(Assumptions!$F$8="No Adjustment",1,IF(Assumptions!$F$8="Married",'Marital Status'!CJ47,IF(Assumptions!$F$8="Single",'Marital Status'!DQ47,"ERROR")))*IF(Assumptions!$F$10="No Adjustment",1,IF(Assumptions!$F$10="Preferred",'Pref-Std'!CJ47,IF(Assumptions!$F$10="Standard",'Pref-Std'!DQ47,"ERROR")))*IF(Assumptions!$F$12="No Adjustment",1,VLOOKUP($A48+Y$4-1,'Valuation Margin'!$A$5:$C$13,3))</f>
        <v>186.2651784130768</v>
      </c>
      <c r="Z48" s="46">
        <f>(1-VLOOKUP($A48+Z$4-1,'Projection Scale G2 - M'!$A$25:$B$150,2,FALSE))^Assumptions!$F$6*'Base Rate'!Z48*IF(Assumptions!$F$8="No Adjustment",1,IF(Assumptions!$F$8="Married",'Marital Status'!CK47,IF(Assumptions!$F$8="Single",'Marital Status'!DR47,"ERROR")))*IF(Assumptions!$F$10="No Adjustment",1,IF(Assumptions!$F$10="Preferred",'Pref-Std'!CK47,IF(Assumptions!$F$10="Standard",'Pref-Std'!DR47,"ERROR")))*IF(Assumptions!$F$12="No Adjustment",1,VLOOKUP($A48+Z$4-1,'Valuation Margin'!$A$5:$C$13,3))</f>
        <v>203.86671077964488</v>
      </c>
      <c r="AA48" s="45">
        <f>(1-VLOOKUP($A48+AA$4-1,'Projection Scale G2 - M'!$A$25:$B$150,2,FALSE))^Assumptions!$F$6*'Base Rate'!AA48*IF(Assumptions!$F$8="No Adjustment",1,IF(Assumptions!$F$8="Married",'Marital Status'!CL47,IF(Assumptions!$F$8="Single",'Marital Status'!DS47,"ERROR")))*IF(Assumptions!$F$10="No Adjustment",1,IF(Assumptions!$F$10="Preferred",'Pref-Std'!CL47,IF(Assumptions!$F$10="Standard",'Pref-Std'!DS47,"ERROR")))*IF(Assumptions!$F$12="No Adjustment",1,VLOOKUP($A48+AA$4-1,'Valuation Margin'!$A$5:$C$13,3))</f>
        <v>219.1308095280632</v>
      </c>
      <c r="AB48" s="45">
        <f>(1-VLOOKUP($A48+AB$4-1,'Projection Scale G2 - M'!$A$25:$B$150,2,FALSE))^Assumptions!$F$6*'Base Rate'!AB48*IF(Assumptions!$F$8="No Adjustment",1,IF(Assumptions!$F$8="Married",'Marital Status'!CM47,IF(Assumptions!$F$8="Single",'Marital Status'!DT47,"ERROR")))*IF(Assumptions!$F$10="No Adjustment",1,IF(Assumptions!$F$10="Preferred",'Pref-Std'!CM47,IF(Assumptions!$F$10="Standard",'Pref-Std'!DT47,"ERROR")))*IF(Assumptions!$F$12="No Adjustment",1,VLOOKUP($A48+AB$4-1,'Valuation Margin'!$A$5:$C$13,3))</f>
        <v>236.71229211653991</v>
      </c>
      <c r="AC48" s="45">
        <f>(1-VLOOKUP($A48+AC$4-1,'Projection Scale G2 - M'!$A$25:$B$150,2,FALSE))^Assumptions!$F$6*'Base Rate'!AC48*IF(Assumptions!$F$8="No Adjustment",1,IF(Assumptions!$F$8="Married",'Marital Status'!CN47,IF(Assumptions!$F$8="Single",'Marital Status'!DU47,"ERROR")))*IF(Assumptions!$F$10="No Adjustment",1,IF(Assumptions!$F$10="Preferred",'Pref-Std'!CN47,IF(Assumptions!$F$10="Standard",'Pref-Std'!DU47,"ERROR")))*IF(Assumptions!$F$12="No Adjustment",1,VLOOKUP($A48+AC$4-1,'Valuation Margin'!$A$5:$C$13,3))</f>
        <v>251.86392133261333</v>
      </c>
      <c r="AD48" s="45">
        <f>(1-VLOOKUP($A48+AD$4-1,'Projection Scale G2 - M'!$A$25:$B$150,2,FALSE))^Assumptions!$F$6*'Base Rate'!AD48*IF(Assumptions!$F$8="No Adjustment",1,IF(Assumptions!$F$8="Married",'Marital Status'!CO47,IF(Assumptions!$F$8="Single",'Marital Status'!DV47,"ERROR")))*IF(Assumptions!$F$10="No Adjustment",1,IF(Assumptions!$F$10="Preferred",'Pref-Std'!CO47,IF(Assumptions!$F$10="Standard",'Pref-Std'!DV47,"ERROR")))*IF(Assumptions!$F$12="No Adjustment",1,VLOOKUP($A48+AD$4-1,'Valuation Margin'!$A$5:$C$13,3))</f>
        <v>267.52618070239515</v>
      </c>
      <c r="AE48" s="46">
        <f>(1-VLOOKUP($A48+AE$4-1,'Projection Scale G2 - M'!$A$25:$B$150,2,FALSE))^Assumptions!$F$6*'Base Rate'!AE48*IF(Assumptions!$F$8="No Adjustment",1,IF(Assumptions!$F$8="Married",'Marital Status'!CP47,IF(Assumptions!$F$8="Single",'Marital Status'!DW47,"ERROR")))*IF(Assumptions!$F$10="No Adjustment",1,IF(Assumptions!$F$10="Preferred",'Pref-Std'!CP47,IF(Assumptions!$F$10="Standard",'Pref-Std'!DW47,"ERROR")))*IF(Assumptions!$F$12="No Adjustment",1,VLOOKUP($A48+AE$4-1,'Valuation Margin'!$A$5:$C$13,3))</f>
        <v>290.77589054142175</v>
      </c>
      <c r="AF48" s="46">
        <f>(1-VLOOKUP($AG48,'Projection Scale G2 - M'!$A$25:$B$150,2,FALSE))^Assumptions!$F$6*'Base Rate'!AF48*IF(Assumptions!$F$8="No Adjustment",1,IF(Assumptions!$F$8="Married",'Marital Status'!CQ47,IF(Assumptions!$F$8="Single",'Marital Status'!DX47,"ERROR")))*IF(Assumptions!$F$10="No Adjustment",1,IF(Assumptions!$F$10="Preferred",'Pref-Std'!CQ47,IF(Assumptions!$F$10="Standard",'Pref-Std'!DX47,"ERROR")))*IF(Assumptions!$F$12="No Adjustment",1,VLOOKUP($AG48,'Valuation Margin'!$A$5:$C$13,3))</f>
        <v>313.33454994206846</v>
      </c>
      <c r="AG48" s="6">
        <f t="shared" si="3"/>
        <v>103</v>
      </c>
      <c r="AI48" s="58">
        <v>0.29508600000000001</v>
      </c>
      <c r="AJ48" s="59">
        <f t="shared" si="4"/>
        <v>1.061841462970349</v>
      </c>
      <c r="AL48" s="6">
        <f t="shared" si="5"/>
        <v>73</v>
      </c>
      <c r="AM48" s="44">
        <f>(1-VLOOKUP($AL48+AM$4-1,'Projection Scale G2 - F'!$A$25:$B$150,2,FALSE))^Assumptions!$F$6*'Base Rate'!AL48*IF(Assumptions!$F$8="No Adjustment",1,IF(Assumptions!$F$8="Married",'Marital Status'!BM47,IF(Assumptions!$F$8="Single",'Marital Status'!CT47,"ERROR")))*IF(Assumptions!$F$10="No Adjustment",1,IF(Assumptions!$F$10="Preferred",'Pref-Std'!BM47,IF(Assumptions!$F$10="Standard",'Pref-Std'!CT47,"ERROR")))*IF(Assumptions!$F$12="No Adjustment",1,VLOOKUP($AL48+AM$4-1,'Valuation Margin'!$A$5:$D$13,4))</f>
        <v>1.6063909795317433</v>
      </c>
      <c r="AN48" s="45">
        <f>(1-VLOOKUP($AL48+AN$4-1,'Projection Scale G2 - F'!$A$25:$B$150,2,FALSE))^Assumptions!$F$6*'Base Rate'!AM48*IF(Assumptions!$F$8="No Adjustment",1,IF(Assumptions!$F$8="Married",'Marital Status'!BN47,IF(Assumptions!$F$8="Single",'Marital Status'!CU47,"ERROR")))*IF(Assumptions!$F$10="No Adjustment",1,IF(Assumptions!$F$10="Preferred",'Pref-Std'!BN47,IF(Assumptions!$F$10="Standard",'Pref-Std'!CU47,"ERROR")))*IF(Assumptions!$F$12="No Adjustment",1,VLOOKUP($AL48+AN$4-1,'Valuation Margin'!$A$5:$D$13,4))</f>
        <v>2.6263682593554898</v>
      </c>
      <c r="AO48" s="45">
        <f>(1-VLOOKUP($AL48+AO$4-1,'Projection Scale G2 - F'!$A$25:$B$150,2,FALSE))^Assumptions!$F$6*'Base Rate'!AN48*IF(Assumptions!$F$8="No Adjustment",1,IF(Assumptions!$F$8="Married",'Marital Status'!BO47,IF(Assumptions!$F$8="Single",'Marital Status'!CV47,"ERROR")))*IF(Assumptions!$F$10="No Adjustment",1,IF(Assumptions!$F$10="Preferred",'Pref-Std'!BO47,IF(Assumptions!$F$10="Standard",'Pref-Std'!CV47,"ERROR")))*IF(Assumptions!$F$12="No Adjustment",1,VLOOKUP($AL48+AO$4-1,'Valuation Margin'!$A$5:$D$13,4))</f>
        <v>3.6706428509180249</v>
      </c>
      <c r="AP48" s="45">
        <f>(1-VLOOKUP($AL48+AP$4-1,'Projection Scale G2 - F'!$A$25:$B$150,2,FALSE))^Assumptions!$F$6*'Base Rate'!AO48*IF(Assumptions!$F$8="No Adjustment",1,IF(Assumptions!$F$8="Married",'Marital Status'!BP47,IF(Assumptions!$F$8="Single",'Marital Status'!CW47,"ERROR")))*IF(Assumptions!$F$10="No Adjustment",1,IF(Assumptions!$F$10="Preferred",'Pref-Std'!BP47,IF(Assumptions!$F$10="Standard",'Pref-Std'!CW47,"ERROR")))*IF(Assumptions!$F$12="No Adjustment",1,VLOOKUP($AL48+AP$4-1,'Valuation Margin'!$A$5:$D$13,4))</f>
        <v>4.9746499374174959</v>
      </c>
      <c r="AQ48" s="46">
        <f>(1-VLOOKUP($AL48+AQ$4-1,'Projection Scale G2 - F'!$A$25:$B$150,2,FALSE))^Assumptions!$F$6*'Base Rate'!AP48*IF(Assumptions!$F$8="No Adjustment",1,IF(Assumptions!$F$8="Married",'Marital Status'!BQ47,IF(Assumptions!$F$8="Single",'Marital Status'!CX47,"ERROR")))*IF(Assumptions!$F$10="No Adjustment",1,IF(Assumptions!$F$10="Preferred",'Pref-Std'!BQ47,IF(Assumptions!$F$10="Standard",'Pref-Std'!CX47,"ERROR")))*IF(Assumptions!$F$12="No Adjustment",1,VLOOKUP($AL48+AQ$4-1,'Valuation Margin'!$A$5:$D$13,4))</f>
        <v>6.5052620280091578</v>
      </c>
      <c r="AR48" s="45">
        <f>(1-VLOOKUP($AL48+AR$4-1,'Projection Scale G2 - F'!$A$25:$B$150,2,FALSE))^Assumptions!$F$6*'Base Rate'!AQ48*IF(Assumptions!$F$8="No Adjustment",1,IF(Assumptions!$F$8="Married",'Marital Status'!BR47,IF(Assumptions!$F$8="Single",'Marital Status'!CY47,"ERROR")))*IF(Assumptions!$F$10="No Adjustment",1,IF(Assumptions!$F$10="Preferred",'Pref-Std'!BR47,IF(Assumptions!$F$10="Standard",'Pref-Std'!CY47,"ERROR")))*IF(Assumptions!$F$12="No Adjustment",1,VLOOKUP($AL48+AR$4-1,'Valuation Margin'!$A$5:$D$13,4))</f>
        <v>8.3085381639792217</v>
      </c>
      <c r="AS48" s="45">
        <f>(1-VLOOKUP($AL48+AS$4-1,'Projection Scale G2 - F'!$A$25:$B$150,2,FALSE))^Assumptions!$F$6*'Base Rate'!AR48*IF(Assumptions!$F$8="No Adjustment",1,IF(Assumptions!$F$8="Married",'Marital Status'!BS47,IF(Assumptions!$F$8="Single",'Marital Status'!CZ47,"ERROR")))*IF(Assumptions!$F$10="No Adjustment",1,IF(Assumptions!$F$10="Preferred",'Pref-Std'!BS47,IF(Assumptions!$F$10="Standard",'Pref-Std'!CZ47,"ERROR")))*IF(Assumptions!$F$12="No Adjustment",1,VLOOKUP($AL48+AS$4-1,'Valuation Margin'!$A$5:$D$13,4))</f>
        <v>10.457328646717281</v>
      </c>
      <c r="AT48" s="45">
        <f>(1-VLOOKUP($AL48+AT$4-1,'Projection Scale G2 - F'!$A$25:$B$150,2,FALSE))^Assumptions!$F$6*'Base Rate'!AS48*IF(Assumptions!$F$8="No Adjustment",1,IF(Assumptions!$F$8="Married",'Marital Status'!BT47,IF(Assumptions!$F$8="Single",'Marital Status'!DA47,"ERROR")))*IF(Assumptions!$F$10="No Adjustment",1,IF(Assumptions!$F$10="Preferred",'Pref-Std'!BT47,IF(Assumptions!$F$10="Standard",'Pref-Std'!DA47,"ERROR")))*IF(Assumptions!$F$12="No Adjustment",1,VLOOKUP($AL48+AT$4-1,'Valuation Margin'!$A$5:$D$13,4))</f>
        <v>13.011891442987155</v>
      </c>
      <c r="AU48" s="45">
        <f>(1-VLOOKUP($AL48+AU$4-1,'Projection Scale G2 - F'!$A$25:$B$150,2,FALSE))^Assumptions!$F$6*'Base Rate'!AT48*IF(Assumptions!$F$8="No Adjustment",1,IF(Assumptions!$F$8="Married",'Marital Status'!BU47,IF(Assumptions!$F$8="Single",'Marital Status'!DB47,"ERROR")))*IF(Assumptions!$F$10="No Adjustment",1,IF(Assumptions!$F$10="Preferred",'Pref-Std'!BU47,IF(Assumptions!$F$10="Standard",'Pref-Std'!DB47,"ERROR")))*IF(Assumptions!$F$12="No Adjustment",1,VLOOKUP($AL48+AU$4-1,'Valuation Margin'!$A$5:$D$13,4))</f>
        <v>15.974534602411101</v>
      </c>
      <c r="AV48" s="46">
        <f>(1-VLOOKUP($AL48+AV$4-1,'Projection Scale G2 - F'!$A$25:$B$150,2,FALSE))^Assumptions!$F$6*'Base Rate'!AU48*IF(Assumptions!$F$8="No Adjustment",1,IF(Assumptions!$F$8="Married",'Marital Status'!BV47,IF(Assumptions!$F$8="Single",'Marital Status'!DC47,"ERROR")))*IF(Assumptions!$F$10="No Adjustment",1,IF(Assumptions!$F$10="Preferred",'Pref-Std'!BV47,IF(Assumptions!$F$10="Standard",'Pref-Std'!DC47,"ERROR")))*IF(Assumptions!$F$12="No Adjustment",1,VLOOKUP($AL48+AV$4-1,'Valuation Margin'!$A$5:$D$13,4))</f>
        <v>19.198765726160438</v>
      </c>
      <c r="AW48" s="45">
        <f>(1-VLOOKUP($AL48+AW$4-1,'Projection Scale G2 - F'!$A$25:$B$150,2,FALSE))^Assumptions!$F$6*'Base Rate'!AV48*IF(Assumptions!$F$8="No Adjustment",1,IF(Assumptions!$F$8="Married",'Marital Status'!BW47,IF(Assumptions!$F$8="Single",'Marital Status'!DD47,"ERROR")))*IF(Assumptions!$F$10="No Adjustment",1,IF(Assumptions!$F$10="Preferred",'Pref-Std'!BW47,IF(Assumptions!$F$10="Standard",'Pref-Std'!DD47,"ERROR")))*IF(Assumptions!$F$12="No Adjustment",1,VLOOKUP($AL48+AW$4-1,'Valuation Margin'!$A$5:$D$13,4))</f>
        <v>23.094732938249528</v>
      </c>
      <c r="AX48" s="45">
        <f>(1-VLOOKUP($AL48+AX$4-1,'Projection Scale G2 - F'!$A$25:$B$150,2,FALSE))^Assumptions!$F$6*'Base Rate'!AW48*IF(Assumptions!$F$8="No Adjustment",1,IF(Assumptions!$F$8="Married",'Marital Status'!BX47,IF(Assumptions!$F$8="Single",'Marital Status'!DE47,"ERROR")))*IF(Assumptions!$F$10="No Adjustment",1,IF(Assumptions!$F$10="Preferred",'Pref-Std'!BX47,IF(Assumptions!$F$10="Standard",'Pref-Std'!DE47,"ERROR")))*IF(Assumptions!$F$12="No Adjustment",1,VLOOKUP($AL48+AX$4-1,'Valuation Margin'!$A$5:$D$13,4))</f>
        <v>27.634621745307406</v>
      </c>
      <c r="AY48" s="45">
        <f>(1-VLOOKUP($AL48+AY$4-1,'Projection Scale G2 - F'!$A$25:$B$150,2,FALSE))^Assumptions!$F$6*'Base Rate'!AX48*IF(Assumptions!$F$8="No Adjustment",1,IF(Assumptions!$F$8="Married",'Marital Status'!BY47,IF(Assumptions!$F$8="Single",'Marital Status'!DF47,"ERROR")))*IF(Assumptions!$F$10="No Adjustment",1,IF(Assumptions!$F$10="Preferred",'Pref-Std'!BY47,IF(Assumptions!$F$10="Standard",'Pref-Std'!DF47,"ERROR")))*IF(Assumptions!$F$12="No Adjustment",1,VLOOKUP($AL48+AY$4-1,'Valuation Margin'!$A$5:$D$13,4))</f>
        <v>32.654016824492686</v>
      </c>
      <c r="AZ48" s="45">
        <f>(1-VLOOKUP($AL48+AZ$4-1,'Projection Scale G2 - F'!$A$25:$B$150,2,FALSE))^Assumptions!$F$6*'Base Rate'!AY48*IF(Assumptions!$F$8="No Adjustment",1,IF(Assumptions!$F$8="Married",'Marital Status'!BZ47,IF(Assumptions!$F$8="Single",'Marital Status'!DG47,"ERROR")))*IF(Assumptions!$F$10="No Adjustment",1,IF(Assumptions!$F$10="Preferred",'Pref-Std'!BZ47,IF(Assumptions!$F$10="Standard",'Pref-Std'!DG47,"ERROR")))*IF(Assumptions!$F$12="No Adjustment",1,VLOOKUP($AL48+AZ$4-1,'Valuation Margin'!$A$5:$D$13,4))</f>
        <v>38.070440802060062</v>
      </c>
      <c r="BA48" s="46">
        <f>(1-VLOOKUP($AL48+BA$4-1,'Projection Scale G2 - F'!$A$25:$B$150,2,FALSE))^Assumptions!$F$6*'Base Rate'!AZ48*IF(Assumptions!$F$8="No Adjustment",1,IF(Assumptions!$F$8="Married",'Marital Status'!CA47,IF(Assumptions!$F$8="Single",'Marital Status'!DH47,"ERROR")))*IF(Assumptions!$F$10="No Adjustment",1,IF(Assumptions!$F$10="Preferred",'Pref-Std'!CA47,IF(Assumptions!$F$10="Standard",'Pref-Std'!DH47,"ERROR")))*IF(Assumptions!$F$12="No Adjustment",1,VLOOKUP($AL48+BA$4-1,'Valuation Margin'!$A$5:$D$13,4))</f>
        <v>44.462945131186572</v>
      </c>
      <c r="BB48" s="45">
        <f>(1-VLOOKUP($AL48+BB$4-1,'Projection Scale G2 - F'!$A$25:$B$150,2,FALSE))^Assumptions!$F$6*'Base Rate'!BA48*IF(Assumptions!$F$8="No Adjustment",1,IF(Assumptions!$F$8="Married",'Marital Status'!CB47,IF(Assumptions!$F$8="Single",'Marital Status'!DI47,"ERROR")))*IF(Assumptions!$F$10="No Adjustment",1,IF(Assumptions!$F$10="Preferred",'Pref-Std'!CB47,IF(Assumptions!$F$10="Standard",'Pref-Std'!DI47,"ERROR")))*IF(Assumptions!$F$12="No Adjustment",1,VLOOKUP($AL48+BB$4-1,'Valuation Margin'!$A$5:$D$13,4))</f>
        <v>51.978227567279667</v>
      </c>
      <c r="BC48" s="45">
        <f>(1-VLOOKUP($AL48+BC$4-1,'Projection Scale G2 - F'!$A$25:$B$150,2,FALSE))^Assumptions!$F$6*'Base Rate'!BB48*IF(Assumptions!$F$8="No Adjustment",1,IF(Assumptions!$F$8="Married",'Marital Status'!CC47,IF(Assumptions!$F$8="Single",'Marital Status'!DJ47,"ERROR")))*IF(Assumptions!$F$10="No Adjustment",1,IF(Assumptions!$F$10="Preferred",'Pref-Std'!CC47,IF(Assumptions!$F$10="Standard",'Pref-Std'!DJ47,"ERROR")))*IF(Assumptions!$F$12="No Adjustment",1,VLOOKUP($AL48+BC$4-1,'Valuation Margin'!$A$5:$D$13,4))</f>
        <v>59.949957054085928</v>
      </c>
      <c r="BD48" s="45">
        <f>(1-VLOOKUP($AL48+BD$4-1,'Projection Scale G2 - F'!$A$25:$B$150,2,FALSE))^Assumptions!$F$6*'Base Rate'!BC48*IF(Assumptions!$F$8="No Adjustment",1,IF(Assumptions!$F$8="Married",'Marital Status'!CD47,IF(Assumptions!$F$8="Single",'Marital Status'!DK47,"ERROR")))*IF(Assumptions!$F$10="No Adjustment",1,IF(Assumptions!$F$10="Preferred",'Pref-Std'!CD47,IF(Assumptions!$F$10="Standard",'Pref-Std'!DK47,"ERROR")))*IF(Assumptions!$F$12="No Adjustment",1,VLOOKUP($AL48+BD$4-1,'Valuation Margin'!$A$5:$D$13,4))</f>
        <v>69.679217287343178</v>
      </c>
      <c r="BE48" s="45">
        <f>(1-VLOOKUP($AL48+BE$4-1,'Projection Scale G2 - F'!$A$25:$B$150,2,FALSE))^Assumptions!$F$6*'Base Rate'!BD48*IF(Assumptions!$F$8="No Adjustment",1,IF(Assumptions!$F$8="Married",'Marital Status'!CE47,IF(Assumptions!$F$8="Single",'Marital Status'!DL47,"ERROR")))*IF(Assumptions!$F$10="No Adjustment",1,IF(Assumptions!$F$10="Preferred",'Pref-Std'!CE47,IF(Assumptions!$F$10="Standard",'Pref-Std'!DL47,"ERROR")))*IF(Assumptions!$F$12="No Adjustment",1,VLOOKUP($AL48+BE$4-1,'Valuation Margin'!$A$5:$D$13,4))</f>
        <v>78.93664714696483</v>
      </c>
      <c r="BF48" s="46">
        <f>(1-VLOOKUP($AL48+BF$4-1,'Projection Scale G2 - F'!$A$25:$B$150,2,FALSE))^Assumptions!$F$6*'Base Rate'!BE48*IF(Assumptions!$F$8="No Adjustment",1,IF(Assumptions!$F$8="Married",'Marital Status'!CF47,IF(Assumptions!$F$8="Single",'Marital Status'!DM47,"ERROR")))*IF(Assumptions!$F$10="No Adjustment",1,IF(Assumptions!$F$10="Preferred",'Pref-Std'!CF47,IF(Assumptions!$F$10="Standard",'Pref-Std'!DM47,"ERROR")))*IF(Assumptions!$F$12="No Adjustment",1,VLOOKUP($AL48+BF$4-1,'Valuation Margin'!$A$5:$D$13,4))</f>
        <v>90.52070826831546</v>
      </c>
      <c r="BG48" s="45">
        <f>(1-VLOOKUP($AL48+BG$4-1,'Projection Scale G2 - F'!$A$25:$B$150,2,FALSE))^Assumptions!$F$6*'Base Rate'!BF48*IF(Assumptions!$F$8="No Adjustment",1,IF(Assumptions!$F$8="Married",'Marital Status'!CG47,IF(Assumptions!$F$8="Single",'Marital Status'!DN47,"ERROR")))*IF(Assumptions!$F$10="No Adjustment",1,IF(Assumptions!$F$10="Preferred",'Pref-Std'!CG47,IF(Assumptions!$F$10="Standard",'Pref-Std'!DN47,"ERROR")))*IF(Assumptions!$F$12="No Adjustment",1,VLOOKUP($AL48+BG$4-1,'Valuation Margin'!$A$5:$D$13,4))</f>
        <v>102.80249800513432</v>
      </c>
      <c r="BH48" s="45">
        <f>(1-VLOOKUP($AL48+BH$4-1,'Projection Scale G2 - F'!$A$25:$B$150,2,FALSE))^Assumptions!$F$6*'Base Rate'!BG48*IF(Assumptions!$F$8="No Adjustment",1,IF(Assumptions!$F$8="Married",'Marital Status'!CH47,IF(Assumptions!$F$8="Single",'Marital Status'!DO47,"ERROR")))*IF(Assumptions!$F$10="No Adjustment",1,IF(Assumptions!$F$10="Preferred",'Pref-Std'!CH47,IF(Assumptions!$F$10="Standard",'Pref-Std'!DO47,"ERROR")))*IF(Assumptions!$F$12="No Adjustment",1,VLOOKUP($AL48+BH$4-1,'Valuation Margin'!$A$5:$D$13,4))</f>
        <v>117.64615110735781</v>
      </c>
      <c r="BI48" s="45">
        <f>(1-VLOOKUP($AL48+BI$4-1,'Projection Scale G2 - F'!$A$25:$B$150,2,FALSE))^Assumptions!$F$6*'Base Rate'!BH48*IF(Assumptions!$F$8="No Adjustment",1,IF(Assumptions!$F$8="Married",'Marital Status'!CI47,IF(Assumptions!$F$8="Single",'Marital Status'!DP47,"ERROR")))*IF(Assumptions!$F$10="No Adjustment",1,IF(Assumptions!$F$10="Preferred",'Pref-Std'!CI47,IF(Assumptions!$F$10="Standard",'Pref-Std'!DP47,"ERROR")))*IF(Assumptions!$F$12="No Adjustment",1,VLOOKUP($AL48+BI$4-1,'Valuation Margin'!$A$5:$D$13,4))</f>
        <v>132.13985378751909</v>
      </c>
      <c r="BJ48" s="45">
        <f>(1-VLOOKUP($AL48+BJ$4-1,'Projection Scale G2 - F'!$A$25:$B$150,2,FALSE))^Assumptions!$F$6*'Base Rate'!BI48*IF(Assumptions!$F$8="No Adjustment",1,IF(Assumptions!$F$8="Married",'Marital Status'!CJ47,IF(Assumptions!$F$8="Single",'Marital Status'!DQ47,"ERROR")))*IF(Assumptions!$F$10="No Adjustment",1,IF(Assumptions!$F$10="Preferred",'Pref-Std'!CJ47,IF(Assumptions!$F$10="Standard",'Pref-Std'!DQ47,"ERROR")))*IF(Assumptions!$F$12="No Adjustment",1,VLOOKUP($AL48+BJ$4-1,'Valuation Margin'!$A$5:$D$13,4))</f>
        <v>146.96941767060744</v>
      </c>
      <c r="BK48" s="46">
        <f>(1-VLOOKUP($AL48+BK$4-1,'Projection Scale G2 - F'!$A$25:$B$150,2,FALSE))^Assumptions!$F$6*'Base Rate'!BJ48*IF(Assumptions!$F$8="No Adjustment",1,IF(Assumptions!$F$8="Married",'Marital Status'!CK47,IF(Assumptions!$F$8="Single",'Marital Status'!DR47,"ERROR")))*IF(Assumptions!$F$10="No Adjustment",1,IF(Assumptions!$F$10="Preferred",'Pref-Std'!CK47,IF(Assumptions!$F$10="Standard",'Pref-Std'!DR47,"ERROR")))*IF(Assumptions!$F$12="No Adjustment",1,VLOOKUP($AL48+BK$4-1,'Valuation Margin'!$A$5:$D$13,4))</f>
        <v>163.44688967858517</v>
      </c>
      <c r="BL48" s="45">
        <f>(1-VLOOKUP($AL48+BL$4-1,'Projection Scale G2 - F'!$A$25:$B$150,2,FALSE))^Assumptions!$F$6*'Base Rate'!BK48*IF(Assumptions!$F$8="No Adjustment",1,IF(Assumptions!$F$8="Married",'Marital Status'!CL47,IF(Assumptions!$F$8="Single",'Marital Status'!DS47,"ERROR")))*IF(Assumptions!$F$10="No Adjustment",1,IF(Assumptions!$F$10="Preferred",'Pref-Std'!CL47,IF(Assumptions!$F$10="Standard",'Pref-Std'!DS47,"ERROR")))*IF(Assumptions!$F$12="No Adjustment",1,VLOOKUP($AL48+BL$4-1,'Valuation Margin'!$A$5:$D$13,4))</f>
        <v>177.77058759139069</v>
      </c>
      <c r="BM48" s="45">
        <f>(1-VLOOKUP($AL48+BM$4-1,'Projection Scale G2 - F'!$A$25:$B$150,2,FALSE))^Assumptions!$F$6*'Base Rate'!BL48*IF(Assumptions!$F$8="No Adjustment",1,IF(Assumptions!$F$8="Married",'Marital Status'!CM47,IF(Assumptions!$F$8="Single",'Marital Status'!DT47,"ERROR")))*IF(Assumptions!$F$10="No Adjustment",1,IF(Assumptions!$F$10="Preferred",'Pref-Std'!CM47,IF(Assumptions!$F$10="Standard",'Pref-Std'!DT47,"ERROR")))*IF(Assumptions!$F$12="No Adjustment",1,VLOOKUP($AL48+BM$4-1,'Valuation Margin'!$A$5:$D$13,4))</f>
        <v>193.78414333235992</v>
      </c>
      <c r="BN48" s="45">
        <f>(1-VLOOKUP($AL48+BN$4-1,'Projection Scale G2 - F'!$A$25:$B$150,2,FALSE))^Assumptions!$F$6*'Base Rate'!BM48*IF(Assumptions!$F$8="No Adjustment",1,IF(Assumptions!$F$8="Married",'Marital Status'!CN47,IF(Assumptions!$F$8="Single",'Marital Status'!DU47,"ERROR")))*IF(Assumptions!$F$10="No Adjustment",1,IF(Assumptions!$F$10="Preferred",'Pref-Std'!CN47,IF(Assumptions!$F$10="Standard",'Pref-Std'!DU47,"ERROR")))*IF(Assumptions!$F$12="No Adjustment",1,VLOOKUP($AL48+BN$4-1,'Valuation Margin'!$A$5:$D$13,4))</f>
        <v>207.73843287766863</v>
      </c>
      <c r="BO48" s="45">
        <f>(1-VLOOKUP($AL48+BO$4-1,'Projection Scale G2 - F'!$A$25:$B$150,2,FALSE))^Assumptions!$F$6*'Base Rate'!BN48*IF(Assumptions!$F$8="No Adjustment",1,IF(Assumptions!$F$8="Married",'Marital Status'!CO47,IF(Assumptions!$F$8="Single",'Marital Status'!DV47,"ERROR")))*IF(Assumptions!$F$10="No Adjustment",1,IF(Assumptions!$F$10="Preferred",'Pref-Std'!CO47,IF(Assumptions!$F$10="Standard",'Pref-Std'!DV47,"ERROR")))*IF(Assumptions!$F$12="No Adjustment",1,VLOOKUP($AL48+BO$4-1,'Valuation Margin'!$A$5:$D$13,4))</f>
        <v>222.15933273584886</v>
      </c>
      <c r="BP48" s="46">
        <f>(1-VLOOKUP($AL48+BP$4-1,'Projection Scale G2 - F'!$A$25:$B$150,2,FALSE))^Assumptions!$F$6*'Base Rate'!BO48*IF(Assumptions!$F$8="No Adjustment",1,IF(Assumptions!$F$8="Married",'Marital Status'!CP47,IF(Assumptions!$F$8="Single",'Marital Status'!DW47,"ERROR")))*IF(Assumptions!$F$10="No Adjustment",1,IF(Assumptions!$F$10="Preferred",'Pref-Std'!CP47,IF(Assumptions!$F$10="Standard",'Pref-Std'!DW47,"ERROR")))*IF(Assumptions!$F$12="No Adjustment",1,VLOOKUP($AL48+BP$4-1,'Valuation Margin'!$A$5:$D$13,4))</f>
        <v>240.40263543970363</v>
      </c>
      <c r="BQ48" s="46">
        <f>(1-VLOOKUP($BR48,'Projection Scale G2 - F'!$A$25:$B$150,2,FALSE))^Assumptions!$F$6*'Base Rate'!BP48*IF(Assumptions!$F$8="No Adjustment",1,IF(Assumptions!$F$8="Married",'Marital Status'!CQ47,IF(Assumptions!$F$8="Single",'Marital Status'!DX47,"ERROR")))*IF(Assumptions!$F$10="No Adjustment",1,IF(Assumptions!$F$10="Preferred",'Pref-Std'!CQ47,IF(Assumptions!$F$10="Standard",'Pref-Std'!DX47,"ERROR")))*IF(Assumptions!$F$12="No Adjustment",1,VLOOKUP($BR48,'Valuation Margin'!$A$5:$D$13,4))</f>
        <v>260.81356226543221</v>
      </c>
      <c r="BR48" s="6">
        <f t="shared" si="6"/>
        <v>103</v>
      </c>
      <c r="BT48" s="58">
        <v>0.33396199999999998</v>
      </c>
      <c r="BU48" s="59">
        <f t="shared" si="7"/>
        <v>0.78096778156027402</v>
      </c>
      <c r="BV48" s="59">
        <f t="shared" si="8"/>
        <v>0.83292941262113773</v>
      </c>
      <c r="BW48" s="57">
        <f t="shared" si="9"/>
        <v>0.18499999999999983</v>
      </c>
    </row>
    <row r="49" spans="1:75" x14ac:dyDescent="0.3">
      <c r="A49" s="11">
        <f t="shared" si="2"/>
        <v>74</v>
      </c>
      <c r="B49" s="48">
        <f>(1-VLOOKUP($A49+B$4-1,'Projection Scale G2 - M'!$A$25:$B$150,2,FALSE))^Assumptions!$F$6*'Base Rate'!B49*IF(Assumptions!$F$8="No Adjustment",1,IF(Assumptions!$F$8="Married",'Marital Status'!BM48,IF(Assumptions!$F$8="Single",'Marital Status'!CT48,"ERROR")))*IF(Assumptions!$F$10="No Adjustment",1,IF(Assumptions!$F$10="Preferred",'Pref-Std'!BM48,IF(Assumptions!$F$10="Standard",'Pref-Std'!CT48,"ERROR")))*IF(Assumptions!$F$12="No Adjustment",1,VLOOKUP($A49+B$4-1,'Valuation Margin'!$A$5:$C$13,3))</f>
        <v>2.4621241617871688</v>
      </c>
      <c r="C49" s="49">
        <f>(1-VLOOKUP($A49+C$4-1,'Projection Scale G2 - M'!$A$25:$B$150,2,FALSE))^Assumptions!$F$6*'Base Rate'!C49*IF(Assumptions!$F$8="No Adjustment",1,IF(Assumptions!$F$8="Married",'Marital Status'!BN48,IF(Assumptions!$F$8="Single",'Marital Status'!CU48,"ERROR")))*IF(Assumptions!$F$10="No Adjustment",1,IF(Assumptions!$F$10="Preferred",'Pref-Std'!BN48,IF(Assumptions!$F$10="Standard",'Pref-Std'!CU48,"ERROR")))*IF(Assumptions!$F$12="No Adjustment",1,VLOOKUP($A49+C$4-1,'Valuation Margin'!$A$5:$C$13,3))</f>
        <v>4.1910063146690311</v>
      </c>
      <c r="D49" s="49">
        <f>(1-VLOOKUP($A49+D$4-1,'Projection Scale G2 - M'!$A$25:$B$150,2,FALSE))^Assumptions!$F$6*'Base Rate'!D49*IF(Assumptions!$F$8="No Adjustment",1,IF(Assumptions!$F$8="Married",'Marital Status'!BO48,IF(Assumptions!$F$8="Single",'Marital Status'!CV48,"ERROR")))*IF(Assumptions!$F$10="No Adjustment",1,IF(Assumptions!$F$10="Preferred",'Pref-Std'!BO48,IF(Assumptions!$F$10="Standard",'Pref-Std'!CV48,"ERROR")))*IF(Assumptions!$F$12="No Adjustment",1,VLOOKUP($A49+D$4-1,'Valuation Margin'!$A$5:$C$13,3))</f>
        <v>6.2026694847126018</v>
      </c>
      <c r="E49" s="49">
        <f>(1-VLOOKUP($A49+E$4-1,'Projection Scale G2 - M'!$A$25:$B$150,2,FALSE))^Assumptions!$F$6*'Base Rate'!E49*IF(Assumptions!$F$8="No Adjustment",1,IF(Assumptions!$F$8="Married",'Marital Status'!BP48,IF(Assumptions!$F$8="Single",'Marital Status'!CW48,"ERROR")))*IF(Assumptions!$F$10="No Adjustment",1,IF(Assumptions!$F$10="Preferred",'Pref-Std'!BP48,IF(Assumptions!$F$10="Standard",'Pref-Std'!CW48,"ERROR")))*IF(Assumptions!$F$12="No Adjustment",1,VLOOKUP($A49+E$4-1,'Valuation Margin'!$A$5:$C$13,3))</f>
        <v>8.5265143204067773</v>
      </c>
      <c r="F49" s="50">
        <f>(1-VLOOKUP($A49+F$4-1,'Projection Scale G2 - M'!$A$25:$B$150,2,FALSE))^Assumptions!$F$6*'Base Rate'!F49*IF(Assumptions!$F$8="No Adjustment",1,IF(Assumptions!$F$8="Married",'Marital Status'!BQ48,IF(Assumptions!$F$8="Single",'Marital Status'!CX48,"ERROR")))*IF(Assumptions!$F$10="No Adjustment",1,IF(Assumptions!$F$10="Preferred",'Pref-Std'!BQ48,IF(Assumptions!$F$10="Standard",'Pref-Std'!CX48,"ERROR")))*IF(Assumptions!$F$12="No Adjustment",1,VLOOKUP($A49+F$4-1,'Valuation Margin'!$A$5:$C$13,3))</f>
        <v>11.232437521623982</v>
      </c>
      <c r="G49" s="49">
        <f>(1-VLOOKUP($A49+G$4-1,'Projection Scale G2 - M'!$A$25:$B$150,2,FALSE))^Assumptions!$F$6*'Base Rate'!G49*IF(Assumptions!$F$8="No Adjustment",1,IF(Assumptions!$F$8="Married",'Marital Status'!BR48,IF(Assumptions!$F$8="Single",'Marital Status'!CY48,"ERROR")))*IF(Assumptions!$F$10="No Adjustment",1,IF(Assumptions!$F$10="Preferred",'Pref-Std'!BR48,IF(Assumptions!$F$10="Standard",'Pref-Std'!CY48,"ERROR")))*IF(Assumptions!$F$12="No Adjustment",1,VLOOKUP($A49+G$4-1,'Valuation Margin'!$A$5:$C$13,3))</f>
        <v>14.410788900421688</v>
      </c>
      <c r="H49" s="49">
        <f>(1-VLOOKUP($A49+H$4-1,'Projection Scale G2 - M'!$A$25:$B$150,2,FALSE))^Assumptions!$F$6*'Base Rate'!H49*IF(Assumptions!$F$8="No Adjustment",1,IF(Assumptions!$F$8="Married",'Marital Status'!BS48,IF(Assumptions!$F$8="Single",'Marital Status'!CZ48,"ERROR")))*IF(Assumptions!$F$10="No Adjustment",1,IF(Assumptions!$F$10="Preferred",'Pref-Std'!BS48,IF(Assumptions!$F$10="Standard",'Pref-Std'!CZ48,"ERROR")))*IF(Assumptions!$F$12="No Adjustment",1,VLOOKUP($A49+H$4-1,'Valuation Margin'!$A$5:$C$13,3))</f>
        <v>18.169008003233774</v>
      </c>
      <c r="I49" s="49">
        <f>(1-VLOOKUP($A49+I$4-1,'Projection Scale G2 - M'!$A$25:$B$150,2,FALSE))^Assumptions!$F$6*'Base Rate'!I49*IF(Assumptions!$F$8="No Adjustment",1,IF(Assumptions!$F$8="Married",'Marital Status'!BT48,IF(Assumptions!$F$8="Single",'Marital Status'!DA48,"ERROR")))*IF(Assumptions!$F$10="No Adjustment",1,IF(Assumptions!$F$10="Preferred",'Pref-Std'!BT48,IF(Assumptions!$F$10="Standard",'Pref-Std'!DA48,"ERROR")))*IF(Assumptions!$F$12="No Adjustment",1,VLOOKUP($A49+I$4-1,'Valuation Margin'!$A$5:$C$13,3))</f>
        <v>22.582348686181135</v>
      </c>
      <c r="J49" s="49">
        <f>(1-VLOOKUP($A49+J$4-1,'Projection Scale G2 - M'!$A$25:$B$150,2,FALSE))^Assumptions!$F$6*'Base Rate'!J49*IF(Assumptions!$F$8="No Adjustment",1,IF(Assumptions!$F$8="Married",'Marital Status'!BU48,IF(Assumptions!$F$8="Single",'Marital Status'!DB48,"ERROR")))*IF(Assumptions!$F$10="No Adjustment",1,IF(Assumptions!$F$10="Preferred",'Pref-Std'!BU48,IF(Assumptions!$F$10="Standard",'Pref-Std'!DB48,"ERROR")))*IF(Assumptions!$F$12="No Adjustment",1,VLOOKUP($A49+J$4-1,'Valuation Margin'!$A$5:$C$13,3))</f>
        <v>27.800371936456422</v>
      </c>
      <c r="K49" s="50">
        <f>(1-VLOOKUP($A49+K$4-1,'Projection Scale G2 - M'!$A$25:$B$150,2,FALSE))^Assumptions!$F$6*'Base Rate'!K49*IF(Assumptions!$F$8="No Adjustment",1,IF(Assumptions!$F$8="Married",'Marital Status'!BV48,IF(Assumptions!$F$8="Single",'Marital Status'!DC48,"ERROR")))*IF(Assumptions!$F$10="No Adjustment",1,IF(Assumptions!$F$10="Preferred",'Pref-Std'!BV48,IF(Assumptions!$F$10="Standard",'Pref-Std'!DC48,"ERROR")))*IF(Assumptions!$F$12="No Adjustment",1,VLOOKUP($A49+K$4-1,'Valuation Margin'!$A$5:$C$13,3))</f>
        <v>33.572349394154671</v>
      </c>
      <c r="L49" s="49">
        <f>(1-VLOOKUP($A49+L$4-1,'Projection Scale G2 - M'!$A$25:$B$150,2,FALSE))^Assumptions!$F$6*'Base Rate'!L49*IF(Assumptions!$F$8="No Adjustment",1,IF(Assumptions!$F$8="Married",'Marital Status'!BW48,IF(Assumptions!$F$8="Single",'Marital Status'!DD48,"ERROR")))*IF(Assumptions!$F$10="No Adjustment",1,IF(Assumptions!$F$10="Preferred",'Pref-Std'!BW48,IF(Assumptions!$F$10="Standard",'Pref-Std'!DD48,"ERROR")))*IF(Assumptions!$F$12="No Adjustment",1,VLOOKUP($A49+L$4-1,'Valuation Margin'!$A$5:$C$13,3))</f>
        <v>40.693272525610027</v>
      </c>
      <c r="M49" s="49">
        <f>(1-VLOOKUP($A49+M$4-1,'Projection Scale G2 - M'!$A$25:$B$150,2,FALSE))^Assumptions!$F$6*'Base Rate'!M49*IF(Assumptions!$F$8="No Adjustment",1,IF(Assumptions!$F$8="Married",'Marital Status'!BX48,IF(Assumptions!$F$8="Single",'Marital Status'!DE48,"ERROR")))*IF(Assumptions!$F$10="No Adjustment",1,IF(Assumptions!$F$10="Preferred",'Pref-Std'!BX48,IF(Assumptions!$F$10="Standard",'Pref-Std'!DE48,"ERROR")))*IF(Assumptions!$F$12="No Adjustment",1,VLOOKUP($A49+M$4-1,'Valuation Margin'!$A$5:$C$13,3))</f>
        <v>49.016482293521591</v>
      </c>
      <c r="N49" s="49">
        <f>(1-VLOOKUP($A49+N$4-1,'Projection Scale G2 - M'!$A$25:$B$150,2,FALSE))^Assumptions!$F$6*'Base Rate'!N49*IF(Assumptions!$F$8="No Adjustment",1,IF(Assumptions!$F$8="Married",'Marital Status'!BY48,IF(Assumptions!$F$8="Single",'Marital Status'!DF48,"ERROR")))*IF(Assumptions!$F$10="No Adjustment",1,IF(Assumptions!$F$10="Preferred",'Pref-Std'!BY48,IF(Assumptions!$F$10="Standard",'Pref-Std'!DF48,"ERROR")))*IF(Assumptions!$F$12="No Adjustment",1,VLOOKUP($A49+N$4-1,'Valuation Margin'!$A$5:$C$13,3))</f>
        <v>57.272782320825513</v>
      </c>
      <c r="O49" s="49">
        <f>(1-VLOOKUP($A49+O$4-1,'Projection Scale G2 - M'!$A$25:$B$150,2,FALSE))^Assumptions!$F$6*'Base Rate'!O49*IF(Assumptions!$F$8="No Adjustment",1,IF(Assumptions!$F$8="Married",'Marital Status'!BZ48,IF(Assumptions!$F$8="Single",'Marital Status'!DG48,"ERROR")))*IF(Assumptions!$F$10="No Adjustment",1,IF(Assumptions!$F$10="Preferred",'Pref-Std'!BZ48,IF(Assumptions!$F$10="Standard",'Pref-Std'!DG48,"ERROR")))*IF(Assumptions!$F$12="No Adjustment",1,VLOOKUP($A49+O$4-1,'Valuation Margin'!$A$5:$C$13,3))</f>
        <v>66.639936918480288</v>
      </c>
      <c r="P49" s="50">
        <f>(1-VLOOKUP($A49+P$4-1,'Projection Scale G2 - M'!$A$25:$B$150,2,FALSE))^Assumptions!$F$6*'Base Rate'!P49*IF(Assumptions!$F$8="No Adjustment",1,IF(Assumptions!$F$8="Married",'Marital Status'!CA48,IF(Assumptions!$F$8="Single",'Marital Status'!DH48,"ERROR")))*IF(Assumptions!$F$10="No Adjustment",1,IF(Assumptions!$F$10="Preferred",'Pref-Std'!CA48,IF(Assumptions!$F$10="Standard",'Pref-Std'!DH48,"ERROR")))*IF(Assumptions!$F$12="No Adjustment",1,VLOOKUP($A49+P$4-1,'Valuation Margin'!$A$5:$C$13,3))</f>
        <v>76.384238749667077</v>
      </c>
      <c r="Q49" s="49">
        <f>(1-VLOOKUP($A49+Q$4-1,'Projection Scale G2 - M'!$A$25:$B$150,2,FALSE))^Assumptions!$F$6*'Base Rate'!Q49*IF(Assumptions!$F$8="No Adjustment",1,IF(Assumptions!$F$8="Married",'Marital Status'!CB48,IF(Assumptions!$F$8="Single",'Marital Status'!DI48,"ERROR")))*IF(Assumptions!$F$10="No Adjustment",1,IF(Assumptions!$F$10="Preferred",'Pref-Std'!CB48,IF(Assumptions!$F$10="Standard",'Pref-Std'!DI48,"ERROR")))*IF(Assumptions!$F$12="No Adjustment",1,VLOOKUP($A49+Q$4-1,'Valuation Margin'!$A$5:$C$13,3))</f>
        <v>88.087960717322758</v>
      </c>
      <c r="R49" s="49">
        <f>(1-VLOOKUP($A49+R$4-1,'Projection Scale G2 - M'!$A$25:$B$150,2,FALSE))^Assumptions!$F$6*'Base Rate'!R49*IF(Assumptions!$F$8="No Adjustment",1,IF(Assumptions!$F$8="Married",'Marital Status'!CC48,IF(Assumptions!$F$8="Single",'Marital Status'!DJ48,"ERROR")))*IF(Assumptions!$F$10="No Adjustment",1,IF(Assumptions!$F$10="Preferred",'Pref-Std'!CC48,IF(Assumptions!$F$10="Standard",'Pref-Std'!DJ48,"ERROR")))*IF(Assumptions!$F$12="No Adjustment",1,VLOOKUP($A49+R$4-1,'Valuation Margin'!$A$5:$C$13,3))</f>
        <v>101.0436995780268</v>
      </c>
      <c r="S49" s="49">
        <f>(1-VLOOKUP($A49+S$4-1,'Projection Scale G2 - M'!$A$25:$B$150,2,FALSE))^Assumptions!$F$6*'Base Rate'!S49*IF(Assumptions!$F$8="No Adjustment",1,IF(Assumptions!$F$8="Married",'Marital Status'!CD48,IF(Assumptions!$F$8="Single",'Marital Status'!DK48,"ERROR")))*IF(Assumptions!$F$10="No Adjustment",1,IF(Assumptions!$F$10="Preferred",'Pref-Std'!CD48,IF(Assumptions!$F$10="Standard",'Pref-Std'!DK48,"ERROR")))*IF(Assumptions!$F$12="No Adjustment",1,VLOOKUP($A49+S$4-1,'Valuation Margin'!$A$5:$C$13,3))</f>
        <v>111.95698562363773</v>
      </c>
      <c r="T49" s="49">
        <f>(1-VLOOKUP($A49+T$4-1,'Projection Scale G2 - M'!$A$25:$B$150,2,FALSE))^Assumptions!$F$6*'Base Rate'!T49*IF(Assumptions!$F$8="No Adjustment",1,IF(Assumptions!$F$8="Married",'Marital Status'!CE48,IF(Assumptions!$F$8="Single",'Marital Status'!DL48,"ERROR")))*IF(Assumptions!$F$10="No Adjustment",1,IF(Assumptions!$F$10="Preferred",'Pref-Std'!CE48,IF(Assumptions!$F$10="Standard",'Pref-Std'!DL48,"ERROR")))*IF(Assumptions!$F$12="No Adjustment",1,VLOOKUP($A49+T$4-1,'Valuation Margin'!$A$5:$C$13,3))</f>
        <v>125.24064345118697</v>
      </c>
      <c r="U49" s="50">
        <f>(1-VLOOKUP($A49+U$4-1,'Projection Scale G2 - M'!$A$25:$B$150,2,FALSE))^Assumptions!$F$6*'Base Rate'!U49*IF(Assumptions!$F$8="No Adjustment",1,IF(Assumptions!$F$8="Married",'Marital Status'!CF48,IF(Assumptions!$F$8="Single",'Marital Status'!DM48,"ERROR")))*IF(Assumptions!$F$10="No Adjustment",1,IF(Assumptions!$F$10="Preferred",'Pref-Std'!CF48,IF(Assumptions!$F$10="Standard",'Pref-Std'!DM48,"ERROR")))*IF(Assumptions!$F$12="No Adjustment",1,VLOOKUP($A49+U$4-1,'Valuation Margin'!$A$5:$C$13,3))</f>
        <v>139.93745171701386</v>
      </c>
      <c r="V49" s="49">
        <f>(1-VLOOKUP($A49+V$4-1,'Projection Scale G2 - M'!$A$25:$B$150,2,FALSE))^Assumptions!$F$6*'Base Rate'!V49*IF(Assumptions!$F$8="No Adjustment",1,IF(Assumptions!$F$8="Married",'Marital Status'!CG48,IF(Assumptions!$F$8="Single",'Marital Status'!DN48,"ERROR")))*IF(Assumptions!$F$10="No Adjustment",1,IF(Assumptions!$F$10="Preferred",'Pref-Std'!CG48,IF(Assumptions!$F$10="Standard",'Pref-Std'!DN48,"ERROR")))*IF(Assumptions!$F$12="No Adjustment",1,VLOOKUP($A49+V$4-1,'Valuation Margin'!$A$5:$C$13,3))</f>
        <v>154.16967824282818</v>
      </c>
      <c r="W49" s="49">
        <f>(1-VLOOKUP($A49+W$4-1,'Projection Scale G2 - M'!$A$25:$B$150,2,FALSE))^Assumptions!$F$6*'Base Rate'!W49*IF(Assumptions!$F$8="No Adjustment",1,IF(Assumptions!$F$8="Married",'Marital Status'!CH48,IF(Assumptions!$F$8="Single",'Marital Status'!DO48,"ERROR")))*IF(Assumptions!$F$10="No Adjustment",1,IF(Assumptions!$F$10="Preferred",'Pref-Std'!CH48,IF(Assumptions!$F$10="Standard",'Pref-Std'!DO48,"ERROR")))*IF(Assumptions!$F$12="No Adjustment",1,VLOOKUP($A49+W$4-1,'Valuation Margin'!$A$5:$C$13,3))</f>
        <v>170.91029316130761</v>
      </c>
      <c r="X49" s="49">
        <f>(1-VLOOKUP($A49+X$4-1,'Projection Scale G2 - M'!$A$25:$B$150,2,FALSE))^Assumptions!$F$6*'Base Rate'!X49*IF(Assumptions!$F$8="No Adjustment",1,IF(Assumptions!$F$8="Married",'Marital Status'!CI48,IF(Assumptions!$F$8="Single",'Marital Status'!DP48,"ERROR")))*IF(Assumptions!$F$10="No Adjustment",1,IF(Assumptions!$F$10="Preferred",'Pref-Std'!CI48,IF(Assumptions!$F$10="Standard",'Pref-Std'!DP48,"ERROR")))*IF(Assumptions!$F$12="No Adjustment",1,VLOOKUP($A49+X$4-1,'Valuation Margin'!$A$5:$C$13,3))</f>
        <v>186.2651784130768</v>
      </c>
      <c r="Y49" s="49">
        <f>(1-VLOOKUP($A49+Y$4-1,'Projection Scale G2 - M'!$A$25:$B$150,2,FALSE))^Assumptions!$F$6*'Base Rate'!Y49*IF(Assumptions!$F$8="No Adjustment",1,IF(Assumptions!$F$8="Married",'Marital Status'!CJ48,IF(Assumptions!$F$8="Single",'Marital Status'!DQ48,"ERROR")))*IF(Assumptions!$F$10="No Adjustment",1,IF(Assumptions!$F$10="Preferred",'Pref-Std'!CJ48,IF(Assumptions!$F$10="Standard",'Pref-Std'!DQ48,"ERROR")))*IF(Assumptions!$F$12="No Adjustment",1,VLOOKUP($A49+Y$4-1,'Valuation Margin'!$A$5:$C$13,3))</f>
        <v>203.86671077964488</v>
      </c>
      <c r="Z49" s="50">
        <f>(1-VLOOKUP($A49+Z$4-1,'Projection Scale G2 - M'!$A$25:$B$150,2,FALSE))^Assumptions!$F$6*'Base Rate'!Z49*IF(Assumptions!$F$8="No Adjustment",1,IF(Assumptions!$F$8="Married",'Marital Status'!CK48,IF(Assumptions!$F$8="Single",'Marital Status'!DR48,"ERROR")))*IF(Assumptions!$F$10="No Adjustment",1,IF(Assumptions!$F$10="Preferred",'Pref-Std'!CK48,IF(Assumptions!$F$10="Standard",'Pref-Std'!DR48,"ERROR")))*IF(Assumptions!$F$12="No Adjustment",1,VLOOKUP($A49+Z$4-1,'Valuation Margin'!$A$5:$C$13,3))</f>
        <v>219.1308095280632</v>
      </c>
      <c r="AA49" s="49">
        <f>(1-VLOOKUP($A49+AA$4-1,'Projection Scale G2 - M'!$A$25:$B$150,2,FALSE))^Assumptions!$F$6*'Base Rate'!AA49*IF(Assumptions!$F$8="No Adjustment",1,IF(Assumptions!$F$8="Married",'Marital Status'!CL48,IF(Assumptions!$F$8="Single",'Marital Status'!DS48,"ERROR")))*IF(Assumptions!$F$10="No Adjustment",1,IF(Assumptions!$F$10="Preferred",'Pref-Std'!CL48,IF(Assumptions!$F$10="Standard",'Pref-Std'!DS48,"ERROR")))*IF(Assumptions!$F$12="No Adjustment",1,VLOOKUP($A49+AA$4-1,'Valuation Margin'!$A$5:$C$13,3))</f>
        <v>236.71229211653991</v>
      </c>
      <c r="AB49" s="49">
        <f>(1-VLOOKUP($A49+AB$4-1,'Projection Scale G2 - M'!$A$25:$B$150,2,FALSE))^Assumptions!$F$6*'Base Rate'!AB49*IF(Assumptions!$F$8="No Adjustment",1,IF(Assumptions!$F$8="Married",'Marital Status'!CM48,IF(Assumptions!$F$8="Single",'Marital Status'!DT48,"ERROR")))*IF(Assumptions!$F$10="No Adjustment",1,IF(Assumptions!$F$10="Preferred",'Pref-Std'!CM48,IF(Assumptions!$F$10="Standard",'Pref-Std'!DT48,"ERROR")))*IF(Assumptions!$F$12="No Adjustment",1,VLOOKUP($A49+AB$4-1,'Valuation Margin'!$A$5:$C$13,3))</f>
        <v>251.86392133261333</v>
      </c>
      <c r="AC49" s="49">
        <f>(1-VLOOKUP($A49+AC$4-1,'Projection Scale G2 - M'!$A$25:$B$150,2,FALSE))^Assumptions!$F$6*'Base Rate'!AC49*IF(Assumptions!$F$8="No Adjustment",1,IF(Assumptions!$F$8="Married",'Marital Status'!CN48,IF(Assumptions!$F$8="Single",'Marital Status'!DU48,"ERROR")))*IF(Assumptions!$F$10="No Adjustment",1,IF(Assumptions!$F$10="Preferred",'Pref-Std'!CN48,IF(Assumptions!$F$10="Standard",'Pref-Std'!DU48,"ERROR")))*IF(Assumptions!$F$12="No Adjustment",1,VLOOKUP($A49+AC$4-1,'Valuation Margin'!$A$5:$C$13,3))</f>
        <v>267.52618070239515</v>
      </c>
      <c r="AD49" s="49">
        <f>(1-VLOOKUP($A49+AD$4-1,'Projection Scale G2 - M'!$A$25:$B$150,2,FALSE))^Assumptions!$F$6*'Base Rate'!AD49*IF(Assumptions!$F$8="No Adjustment",1,IF(Assumptions!$F$8="Married",'Marital Status'!CO48,IF(Assumptions!$F$8="Single",'Marital Status'!DV48,"ERROR")))*IF(Assumptions!$F$10="No Adjustment",1,IF(Assumptions!$F$10="Preferred",'Pref-Std'!CO48,IF(Assumptions!$F$10="Standard",'Pref-Std'!DV48,"ERROR")))*IF(Assumptions!$F$12="No Adjustment",1,VLOOKUP($A49+AD$4-1,'Valuation Margin'!$A$5:$C$13,3))</f>
        <v>290.77589054142175</v>
      </c>
      <c r="AE49" s="50">
        <f>(1-VLOOKUP($A49+AE$4-1,'Projection Scale G2 - M'!$A$25:$B$150,2,FALSE))^Assumptions!$F$6*'Base Rate'!AE49*IF(Assumptions!$F$8="No Adjustment",1,IF(Assumptions!$F$8="Married",'Marital Status'!CP48,IF(Assumptions!$F$8="Single",'Marital Status'!DW48,"ERROR")))*IF(Assumptions!$F$10="No Adjustment",1,IF(Assumptions!$F$10="Preferred",'Pref-Std'!CP48,IF(Assumptions!$F$10="Standard",'Pref-Std'!DW48,"ERROR")))*IF(Assumptions!$F$12="No Adjustment",1,VLOOKUP($A49+AE$4-1,'Valuation Margin'!$A$5:$C$13,3))</f>
        <v>313.33454994206846</v>
      </c>
      <c r="AF49" s="50">
        <f>(1-VLOOKUP($AG49,'Projection Scale G2 - M'!$A$25:$B$150,2,FALSE))^Assumptions!$F$6*'Base Rate'!AF49*IF(Assumptions!$F$8="No Adjustment",1,IF(Assumptions!$F$8="Married",'Marital Status'!CQ48,IF(Assumptions!$F$8="Single",'Marital Status'!DX48,"ERROR")))*IF(Assumptions!$F$10="No Adjustment",1,IF(Assumptions!$F$10="Preferred",'Pref-Std'!CQ48,IF(Assumptions!$F$10="Standard",'Pref-Std'!DX48,"ERROR")))*IF(Assumptions!$F$12="No Adjustment",1,VLOOKUP($AG49,'Valuation Margin'!$A$5:$C$13,3))</f>
        <v>340.95660000000004</v>
      </c>
      <c r="AG49" s="11">
        <f t="shared" si="3"/>
        <v>104</v>
      </c>
      <c r="AI49" s="58">
        <v>0.31759100000000001</v>
      </c>
      <c r="AJ49" s="59">
        <f t="shared" si="4"/>
        <v>1.0735713543519811</v>
      </c>
      <c r="AL49" s="11">
        <f t="shared" si="5"/>
        <v>74</v>
      </c>
      <c r="AM49" s="48">
        <f>(1-VLOOKUP($AL49+AM$4-1,'Projection Scale G2 - F'!$A$25:$B$150,2,FALSE))^Assumptions!$F$6*'Base Rate'!AL49*IF(Assumptions!$F$8="No Adjustment",1,IF(Assumptions!$F$8="Married",'Marital Status'!BM48,IF(Assumptions!$F$8="Single",'Marital Status'!CT48,"ERROR")))*IF(Assumptions!$F$10="No Adjustment",1,IF(Assumptions!$F$10="Preferred",'Pref-Std'!BM48,IF(Assumptions!$F$10="Standard",'Pref-Std'!CT48,"ERROR")))*IF(Assumptions!$F$12="No Adjustment",1,VLOOKUP($AL49+AM$4-1,'Valuation Margin'!$A$5:$D$13,4))</f>
        <v>1.7261769454663081</v>
      </c>
      <c r="AN49" s="49">
        <f>(1-VLOOKUP($AL49+AN$4-1,'Projection Scale G2 - F'!$A$25:$B$150,2,FALSE))^Assumptions!$F$6*'Base Rate'!AM49*IF(Assumptions!$F$8="No Adjustment",1,IF(Assumptions!$F$8="Married",'Marital Status'!BN48,IF(Assumptions!$F$8="Single",'Marital Status'!CU48,"ERROR")))*IF(Assumptions!$F$10="No Adjustment",1,IF(Assumptions!$F$10="Preferred",'Pref-Std'!BN48,IF(Assumptions!$F$10="Standard",'Pref-Std'!CU48,"ERROR")))*IF(Assumptions!$F$12="No Adjustment",1,VLOOKUP($AL49+AN$4-1,'Valuation Margin'!$A$5:$D$13,4))</f>
        <v>2.8603734086276869</v>
      </c>
      <c r="AO49" s="49">
        <f>(1-VLOOKUP($AL49+AO$4-1,'Projection Scale G2 - F'!$A$25:$B$150,2,FALSE))^Assumptions!$F$6*'Base Rate'!AN49*IF(Assumptions!$F$8="No Adjustment",1,IF(Assumptions!$F$8="Married",'Marital Status'!BO48,IF(Assumptions!$F$8="Single",'Marital Status'!CV48,"ERROR")))*IF(Assumptions!$F$10="No Adjustment",1,IF(Assumptions!$F$10="Preferred",'Pref-Std'!BO48,IF(Assumptions!$F$10="Standard",'Pref-Std'!CV48,"ERROR")))*IF(Assumptions!$F$12="No Adjustment",1,VLOOKUP($AL49+AO$4-1,'Valuation Margin'!$A$5:$D$13,4))</f>
        <v>4.1648902855919534</v>
      </c>
      <c r="AP49" s="49">
        <f>(1-VLOOKUP($AL49+AP$4-1,'Projection Scale G2 - F'!$A$25:$B$150,2,FALSE))^Assumptions!$F$6*'Base Rate'!AO49*IF(Assumptions!$F$8="No Adjustment",1,IF(Assumptions!$F$8="Married",'Marital Status'!BP48,IF(Assumptions!$F$8="Single",'Marital Status'!CW48,"ERROR")))*IF(Assumptions!$F$10="No Adjustment",1,IF(Assumptions!$F$10="Preferred",'Pref-Std'!BP48,IF(Assumptions!$F$10="Standard",'Pref-Std'!CW48,"ERROR")))*IF(Assumptions!$F$12="No Adjustment",1,VLOOKUP($AL49+AP$4-1,'Valuation Margin'!$A$5:$D$13,4))</f>
        <v>5.6709475240853751</v>
      </c>
      <c r="AQ49" s="50">
        <f>(1-VLOOKUP($AL49+AQ$4-1,'Projection Scale G2 - F'!$A$25:$B$150,2,FALSE))^Assumptions!$F$6*'Base Rate'!AP49*IF(Assumptions!$F$8="No Adjustment",1,IF(Assumptions!$F$8="Married",'Marital Status'!BQ48,IF(Assumptions!$F$8="Single",'Marital Status'!CX48,"ERROR")))*IF(Assumptions!$F$10="No Adjustment",1,IF(Assumptions!$F$10="Preferred",'Pref-Std'!BQ48,IF(Assumptions!$F$10="Standard",'Pref-Std'!CX48,"ERROR")))*IF(Assumptions!$F$12="No Adjustment",1,VLOOKUP($AL49+AQ$4-1,'Valuation Margin'!$A$5:$D$13,4))</f>
        <v>7.4355832008400657</v>
      </c>
      <c r="AR49" s="49">
        <f>(1-VLOOKUP($AL49+AR$4-1,'Projection Scale G2 - F'!$A$25:$B$150,2,FALSE))^Assumptions!$F$6*'Base Rate'!AQ49*IF(Assumptions!$F$8="No Adjustment",1,IF(Assumptions!$F$8="Married",'Marital Status'!BR48,IF(Assumptions!$F$8="Single",'Marital Status'!CY48,"ERROR")))*IF(Assumptions!$F$10="No Adjustment",1,IF(Assumptions!$F$10="Preferred",'Pref-Std'!BR48,IF(Assumptions!$F$10="Standard",'Pref-Std'!CY48,"ERROR")))*IF(Assumptions!$F$12="No Adjustment",1,VLOOKUP($AL49+AR$4-1,'Valuation Margin'!$A$5:$D$13,4))</f>
        <v>9.5341860005593961</v>
      </c>
      <c r="AS49" s="49">
        <f>(1-VLOOKUP($AL49+AS$4-1,'Projection Scale G2 - F'!$A$25:$B$150,2,FALSE))^Assumptions!$F$6*'Base Rate'!AR49*IF(Assumptions!$F$8="No Adjustment",1,IF(Assumptions!$F$8="Married",'Marital Status'!BS48,IF(Assumptions!$F$8="Single",'Marital Status'!CZ48,"ERROR")))*IF(Assumptions!$F$10="No Adjustment",1,IF(Assumptions!$F$10="Preferred",'Pref-Std'!BS48,IF(Assumptions!$F$10="Standard",'Pref-Std'!CZ48,"ERROR")))*IF(Assumptions!$F$12="No Adjustment",1,VLOOKUP($AL49+AS$4-1,'Valuation Margin'!$A$5:$D$13,4))</f>
        <v>12.029902773261625</v>
      </c>
      <c r="AT49" s="49">
        <f>(1-VLOOKUP($AL49+AT$4-1,'Projection Scale G2 - F'!$A$25:$B$150,2,FALSE))^Assumptions!$F$6*'Base Rate'!AS49*IF(Assumptions!$F$8="No Adjustment",1,IF(Assumptions!$F$8="Married",'Marital Status'!BT48,IF(Assumptions!$F$8="Single",'Marital Status'!DA48,"ERROR")))*IF(Assumptions!$F$10="No Adjustment",1,IF(Assumptions!$F$10="Preferred",'Pref-Std'!BT48,IF(Assumptions!$F$10="Standard",'Pref-Std'!DA48,"ERROR")))*IF(Assumptions!$F$12="No Adjustment",1,VLOOKUP($AL49+AT$4-1,'Valuation Margin'!$A$5:$D$13,4))</f>
        <v>14.959153105694799</v>
      </c>
      <c r="AU49" s="49">
        <f>(1-VLOOKUP($AL49+AU$4-1,'Projection Scale G2 - F'!$A$25:$B$150,2,FALSE))^Assumptions!$F$6*'Base Rate'!AT49*IF(Assumptions!$F$8="No Adjustment",1,IF(Assumptions!$F$8="Married",'Marital Status'!BU48,IF(Assumptions!$F$8="Single",'Marital Status'!DB48,"ERROR")))*IF(Assumptions!$F$10="No Adjustment",1,IF(Assumptions!$F$10="Preferred",'Pref-Std'!BU48,IF(Assumptions!$F$10="Standard",'Pref-Std'!DB48,"ERROR")))*IF(Assumptions!$F$12="No Adjustment",1,VLOOKUP($AL49+AU$4-1,'Valuation Margin'!$A$5:$D$13,4))</f>
        <v>18.172787155239053</v>
      </c>
      <c r="AV49" s="50">
        <f>(1-VLOOKUP($AL49+AV$4-1,'Projection Scale G2 - F'!$A$25:$B$150,2,FALSE))^Assumptions!$F$6*'Base Rate'!AU49*IF(Assumptions!$F$8="No Adjustment",1,IF(Assumptions!$F$8="Married",'Marital Status'!BV48,IF(Assumptions!$F$8="Single",'Marital Status'!DC48,"ERROR")))*IF(Assumptions!$F$10="No Adjustment",1,IF(Assumptions!$F$10="Preferred",'Pref-Std'!BV48,IF(Assumptions!$F$10="Standard",'Pref-Std'!DC48,"ERROR")))*IF(Assumptions!$F$12="No Adjustment",1,VLOOKUP($AL49+AV$4-1,'Valuation Margin'!$A$5:$D$13,4))</f>
        <v>22.064626434690055</v>
      </c>
      <c r="AW49" s="49">
        <f>(1-VLOOKUP($AL49+AW$4-1,'Projection Scale G2 - F'!$A$25:$B$150,2,FALSE))^Assumptions!$F$6*'Base Rate'!AV49*IF(Assumptions!$F$8="No Adjustment",1,IF(Assumptions!$F$8="Married",'Marital Status'!BW48,IF(Assumptions!$F$8="Single",'Marital Status'!DD48,"ERROR")))*IF(Assumptions!$F$10="No Adjustment",1,IF(Assumptions!$F$10="Preferred",'Pref-Std'!BW48,IF(Assumptions!$F$10="Standard",'Pref-Std'!DD48,"ERROR")))*IF(Assumptions!$F$12="No Adjustment",1,VLOOKUP($AL49+AW$4-1,'Valuation Margin'!$A$5:$D$13,4))</f>
        <v>26.619845086737094</v>
      </c>
      <c r="AX49" s="49">
        <f>(1-VLOOKUP($AL49+AX$4-1,'Projection Scale G2 - F'!$A$25:$B$150,2,FALSE))^Assumptions!$F$6*'Base Rate'!AW49*IF(Assumptions!$F$8="No Adjustment",1,IF(Assumptions!$F$8="Married",'Marital Status'!BX48,IF(Assumptions!$F$8="Single",'Marital Status'!DE48,"ERROR")))*IF(Assumptions!$F$10="No Adjustment",1,IF(Assumptions!$F$10="Preferred",'Pref-Std'!BX48,IF(Assumptions!$F$10="Standard",'Pref-Std'!DE48,"ERROR")))*IF(Assumptions!$F$12="No Adjustment",1,VLOOKUP($AL49+AX$4-1,'Valuation Margin'!$A$5:$D$13,4))</f>
        <v>31.688724528625517</v>
      </c>
      <c r="AY49" s="49">
        <f>(1-VLOOKUP($AL49+AY$4-1,'Projection Scale G2 - F'!$A$25:$B$150,2,FALSE))^Assumptions!$F$6*'Base Rate'!AX49*IF(Assumptions!$F$8="No Adjustment",1,IF(Assumptions!$F$8="Married",'Marital Status'!BY48,IF(Assumptions!$F$8="Single",'Marital Status'!DF48,"ERROR")))*IF(Assumptions!$F$10="No Adjustment",1,IF(Assumptions!$F$10="Preferred",'Pref-Std'!BY48,IF(Assumptions!$F$10="Standard",'Pref-Std'!DF48,"ERROR")))*IF(Assumptions!$F$12="No Adjustment",1,VLOOKUP($AL49+AY$4-1,'Valuation Margin'!$A$5:$D$13,4))</f>
        <v>37.196478175615432</v>
      </c>
      <c r="AZ49" s="49">
        <f>(1-VLOOKUP($AL49+AZ$4-1,'Projection Scale G2 - F'!$A$25:$B$150,2,FALSE))^Assumptions!$F$6*'Base Rate'!AY49*IF(Assumptions!$F$8="No Adjustment",1,IF(Assumptions!$F$8="Married",'Marital Status'!BZ48,IF(Assumptions!$F$8="Single",'Marital Status'!DG48,"ERROR")))*IF(Assumptions!$F$10="No Adjustment",1,IF(Assumptions!$F$10="Preferred",'Pref-Std'!BZ48,IF(Assumptions!$F$10="Standard",'Pref-Std'!DG48,"ERROR")))*IF(Assumptions!$F$12="No Adjustment",1,VLOOKUP($AL49+AZ$4-1,'Valuation Margin'!$A$5:$D$13,4))</f>
        <v>43.716730950158528</v>
      </c>
      <c r="BA49" s="50">
        <f>(1-VLOOKUP($AL49+BA$4-1,'Projection Scale G2 - F'!$A$25:$B$150,2,FALSE))^Assumptions!$F$6*'Base Rate'!AZ49*IF(Assumptions!$F$8="No Adjustment",1,IF(Assumptions!$F$8="Married",'Marital Status'!CA48,IF(Assumptions!$F$8="Single",'Marital Status'!DH48,"ERROR")))*IF(Assumptions!$F$10="No Adjustment",1,IF(Assumptions!$F$10="Preferred",'Pref-Std'!CA48,IF(Assumptions!$F$10="Standard",'Pref-Std'!DH48,"ERROR")))*IF(Assumptions!$F$12="No Adjustment",1,VLOOKUP($AL49+BA$4-1,'Valuation Margin'!$A$5:$D$13,4))</f>
        <v>51.409291222578275</v>
      </c>
      <c r="BB49" s="49">
        <f>(1-VLOOKUP($AL49+BB$4-1,'Projection Scale G2 - F'!$A$25:$B$150,2,FALSE))^Assumptions!$F$6*'Base Rate'!BA49*IF(Assumptions!$F$8="No Adjustment",1,IF(Assumptions!$F$8="Married",'Marital Status'!CB48,IF(Assumptions!$F$8="Single",'Marital Status'!DI48,"ERROR")))*IF(Assumptions!$F$10="No Adjustment",1,IF(Assumptions!$F$10="Preferred",'Pref-Std'!CB48,IF(Assumptions!$F$10="Standard",'Pref-Std'!DI48,"ERROR")))*IF(Assumptions!$F$12="No Adjustment",1,VLOOKUP($AL49+BB$4-1,'Valuation Margin'!$A$5:$D$13,4))</f>
        <v>59.627962779580216</v>
      </c>
      <c r="BC49" s="49">
        <f>(1-VLOOKUP($AL49+BC$4-1,'Projection Scale G2 - F'!$A$25:$B$150,2,FALSE))^Assumptions!$F$6*'Base Rate'!BB49*IF(Assumptions!$F$8="No Adjustment",1,IF(Assumptions!$F$8="Married",'Marital Status'!CC48,IF(Assumptions!$F$8="Single",'Marital Status'!DJ48,"ERROR")))*IF(Assumptions!$F$10="No Adjustment",1,IF(Assumptions!$F$10="Preferred",'Pref-Std'!CC48,IF(Assumptions!$F$10="Standard",'Pref-Std'!DJ48,"ERROR")))*IF(Assumptions!$F$12="No Adjustment",1,VLOOKUP($AL49+BC$4-1,'Valuation Margin'!$A$5:$D$13,4))</f>
        <v>69.679217287343192</v>
      </c>
      <c r="BD49" s="49">
        <f>(1-VLOOKUP($AL49+BD$4-1,'Projection Scale G2 - F'!$A$25:$B$150,2,FALSE))^Assumptions!$F$6*'Base Rate'!BC49*IF(Assumptions!$F$8="No Adjustment",1,IF(Assumptions!$F$8="Married",'Marital Status'!CD48,IF(Assumptions!$F$8="Single",'Marital Status'!DK48,"ERROR")))*IF(Assumptions!$F$10="No Adjustment",1,IF(Assumptions!$F$10="Preferred",'Pref-Std'!CD48,IF(Assumptions!$F$10="Standard",'Pref-Std'!DK48,"ERROR")))*IF(Assumptions!$F$12="No Adjustment",1,VLOOKUP($AL49+BD$4-1,'Valuation Margin'!$A$5:$D$13,4))</f>
        <v>78.93664714696483</v>
      </c>
      <c r="BE49" s="49">
        <f>(1-VLOOKUP($AL49+BE$4-1,'Projection Scale G2 - F'!$A$25:$B$150,2,FALSE))^Assumptions!$F$6*'Base Rate'!BD49*IF(Assumptions!$F$8="No Adjustment",1,IF(Assumptions!$F$8="Married",'Marital Status'!CE48,IF(Assumptions!$F$8="Single",'Marital Status'!DL48,"ERROR")))*IF(Assumptions!$F$10="No Adjustment",1,IF(Assumptions!$F$10="Preferred",'Pref-Std'!CE48,IF(Assumptions!$F$10="Standard",'Pref-Std'!DL48,"ERROR")))*IF(Assumptions!$F$12="No Adjustment",1,VLOOKUP($AL49+BE$4-1,'Valuation Margin'!$A$5:$D$13,4))</f>
        <v>90.52070826831546</v>
      </c>
      <c r="BF49" s="50">
        <f>(1-VLOOKUP($AL49+BF$4-1,'Projection Scale G2 - F'!$A$25:$B$150,2,FALSE))^Assumptions!$F$6*'Base Rate'!BE49*IF(Assumptions!$F$8="No Adjustment",1,IF(Assumptions!$F$8="Married",'Marital Status'!CF48,IF(Assumptions!$F$8="Single",'Marital Status'!DM48,"ERROR")))*IF(Assumptions!$F$10="No Adjustment",1,IF(Assumptions!$F$10="Preferred",'Pref-Std'!CF48,IF(Assumptions!$F$10="Standard",'Pref-Std'!DM48,"ERROR")))*IF(Assumptions!$F$12="No Adjustment",1,VLOOKUP($AL49+BF$4-1,'Valuation Margin'!$A$5:$D$13,4))</f>
        <v>102.80249800513432</v>
      </c>
      <c r="BG49" s="49">
        <f>(1-VLOOKUP($AL49+BG$4-1,'Projection Scale G2 - F'!$A$25:$B$150,2,FALSE))^Assumptions!$F$6*'Base Rate'!BF49*IF(Assumptions!$F$8="No Adjustment",1,IF(Assumptions!$F$8="Married",'Marital Status'!CG48,IF(Assumptions!$F$8="Single",'Marital Status'!DN48,"ERROR")))*IF(Assumptions!$F$10="No Adjustment",1,IF(Assumptions!$F$10="Preferred",'Pref-Std'!CG48,IF(Assumptions!$F$10="Standard",'Pref-Std'!DN48,"ERROR")))*IF(Assumptions!$F$12="No Adjustment",1,VLOOKUP($AL49+BG$4-1,'Valuation Margin'!$A$5:$D$13,4))</f>
        <v>117.64615110735781</v>
      </c>
      <c r="BH49" s="49">
        <f>(1-VLOOKUP($AL49+BH$4-1,'Projection Scale G2 - F'!$A$25:$B$150,2,FALSE))^Assumptions!$F$6*'Base Rate'!BG49*IF(Assumptions!$F$8="No Adjustment",1,IF(Assumptions!$F$8="Married",'Marital Status'!CH48,IF(Assumptions!$F$8="Single",'Marital Status'!DO48,"ERROR")))*IF(Assumptions!$F$10="No Adjustment",1,IF(Assumptions!$F$10="Preferred",'Pref-Std'!CH48,IF(Assumptions!$F$10="Standard",'Pref-Std'!DO48,"ERROR")))*IF(Assumptions!$F$12="No Adjustment",1,VLOOKUP($AL49+BH$4-1,'Valuation Margin'!$A$5:$D$13,4))</f>
        <v>132.13985378751909</v>
      </c>
      <c r="BI49" s="49">
        <f>(1-VLOOKUP($AL49+BI$4-1,'Projection Scale G2 - F'!$A$25:$B$150,2,FALSE))^Assumptions!$F$6*'Base Rate'!BH49*IF(Assumptions!$F$8="No Adjustment",1,IF(Assumptions!$F$8="Married",'Marital Status'!CI48,IF(Assumptions!$F$8="Single",'Marital Status'!DP48,"ERROR")))*IF(Assumptions!$F$10="No Adjustment",1,IF(Assumptions!$F$10="Preferred",'Pref-Std'!CI48,IF(Assumptions!$F$10="Standard",'Pref-Std'!DP48,"ERROR")))*IF(Assumptions!$F$12="No Adjustment",1,VLOOKUP($AL49+BI$4-1,'Valuation Margin'!$A$5:$D$13,4))</f>
        <v>146.96941767060744</v>
      </c>
      <c r="BJ49" s="49">
        <f>(1-VLOOKUP($AL49+BJ$4-1,'Projection Scale G2 - F'!$A$25:$B$150,2,FALSE))^Assumptions!$F$6*'Base Rate'!BI49*IF(Assumptions!$F$8="No Adjustment",1,IF(Assumptions!$F$8="Married",'Marital Status'!CJ48,IF(Assumptions!$F$8="Single",'Marital Status'!DQ48,"ERROR")))*IF(Assumptions!$F$10="No Adjustment",1,IF(Assumptions!$F$10="Preferred",'Pref-Std'!CJ48,IF(Assumptions!$F$10="Standard",'Pref-Std'!DQ48,"ERROR")))*IF(Assumptions!$F$12="No Adjustment",1,VLOOKUP($AL49+BJ$4-1,'Valuation Margin'!$A$5:$D$13,4))</f>
        <v>163.44688967858517</v>
      </c>
      <c r="BK49" s="50">
        <f>(1-VLOOKUP($AL49+BK$4-1,'Projection Scale G2 - F'!$A$25:$B$150,2,FALSE))^Assumptions!$F$6*'Base Rate'!BJ49*IF(Assumptions!$F$8="No Adjustment",1,IF(Assumptions!$F$8="Married",'Marital Status'!CK48,IF(Assumptions!$F$8="Single",'Marital Status'!DR48,"ERROR")))*IF(Assumptions!$F$10="No Adjustment",1,IF(Assumptions!$F$10="Preferred",'Pref-Std'!CK48,IF(Assumptions!$F$10="Standard",'Pref-Std'!DR48,"ERROR")))*IF(Assumptions!$F$12="No Adjustment",1,VLOOKUP($AL49+BK$4-1,'Valuation Margin'!$A$5:$D$13,4))</f>
        <v>177.77058759139069</v>
      </c>
      <c r="BL49" s="49">
        <f>(1-VLOOKUP($AL49+BL$4-1,'Projection Scale G2 - F'!$A$25:$B$150,2,FALSE))^Assumptions!$F$6*'Base Rate'!BK49*IF(Assumptions!$F$8="No Adjustment",1,IF(Assumptions!$F$8="Married",'Marital Status'!CL48,IF(Assumptions!$F$8="Single",'Marital Status'!DS48,"ERROR")))*IF(Assumptions!$F$10="No Adjustment",1,IF(Assumptions!$F$10="Preferred",'Pref-Std'!CL48,IF(Assumptions!$F$10="Standard",'Pref-Std'!DS48,"ERROR")))*IF(Assumptions!$F$12="No Adjustment",1,VLOOKUP($AL49+BL$4-1,'Valuation Margin'!$A$5:$D$13,4))</f>
        <v>193.78414333235992</v>
      </c>
      <c r="BM49" s="49">
        <f>(1-VLOOKUP($AL49+BM$4-1,'Projection Scale G2 - F'!$A$25:$B$150,2,FALSE))^Assumptions!$F$6*'Base Rate'!BL49*IF(Assumptions!$F$8="No Adjustment",1,IF(Assumptions!$F$8="Married",'Marital Status'!CM48,IF(Assumptions!$F$8="Single",'Marital Status'!DT48,"ERROR")))*IF(Assumptions!$F$10="No Adjustment",1,IF(Assumptions!$F$10="Preferred",'Pref-Std'!CM48,IF(Assumptions!$F$10="Standard",'Pref-Std'!DT48,"ERROR")))*IF(Assumptions!$F$12="No Adjustment",1,VLOOKUP($AL49+BM$4-1,'Valuation Margin'!$A$5:$D$13,4))</f>
        <v>207.73843287766863</v>
      </c>
      <c r="BN49" s="49">
        <f>(1-VLOOKUP($AL49+BN$4-1,'Projection Scale G2 - F'!$A$25:$B$150,2,FALSE))^Assumptions!$F$6*'Base Rate'!BM49*IF(Assumptions!$F$8="No Adjustment",1,IF(Assumptions!$F$8="Married",'Marital Status'!CN48,IF(Assumptions!$F$8="Single",'Marital Status'!DU48,"ERROR")))*IF(Assumptions!$F$10="No Adjustment",1,IF(Assumptions!$F$10="Preferred",'Pref-Std'!CN48,IF(Assumptions!$F$10="Standard",'Pref-Std'!DU48,"ERROR")))*IF(Assumptions!$F$12="No Adjustment",1,VLOOKUP($AL49+BN$4-1,'Valuation Margin'!$A$5:$D$13,4))</f>
        <v>222.15933273584886</v>
      </c>
      <c r="BO49" s="49">
        <f>(1-VLOOKUP($AL49+BO$4-1,'Projection Scale G2 - F'!$A$25:$B$150,2,FALSE))^Assumptions!$F$6*'Base Rate'!BN49*IF(Assumptions!$F$8="No Adjustment",1,IF(Assumptions!$F$8="Married",'Marital Status'!CO48,IF(Assumptions!$F$8="Single",'Marital Status'!DV48,"ERROR")))*IF(Assumptions!$F$10="No Adjustment",1,IF(Assumptions!$F$10="Preferred",'Pref-Std'!CO48,IF(Assumptions!$F$10="Standard",'Pref-Std'!DV48,"ERROR")))*IF(Assumptions!$F$12="No Adjustment",1,VLOOKUP($AL49+BO$4-1,'Valuation Margin'!$A$5:$D$13,4))</f>
        <v>240.40263543970363</v>
      </c>
      <c r="BP49" s="50">
        <f>(1-VLOOKUP($AL49+BP$4-1,'Projection Scale G2 - F'!$A$25:$B$150,2,FALSE))^Assumptions!$F$6*'Base Rate'!BO49*IF(Assumptions!$F$8="No Adjustment",1,IF(Assumptions!$F$8="Married",'Marital Status'!CP48,IF(Assumptions!$F$8="Single",'Marital Status'!DW48,"ERROR")))*IF(Assumptions!$F$10="No Adjustment",1,IF(Assumptions!$F$10="Preferred",'Pref-Std'!CP48,IF(Assumptions!$F$10="Standard",'Pref-Std'!DW48,"ERROR")))*IF(Assumptions!$F$12="No Adjustment",1,VLOOKUP($AL49+BP$4-1,'Valuation Margin'!$A$5:$D$13,4))</f>
        <v>260.81356226543221</v>
      </c>
      <c r="BQ49" s="50">
        <f>(1-VLOOKUP($BR49,'Projection Scale G2 - F'!$A$25:$B$150,2,FALSE))^Assumptions!$F$6*'Base Rate'!BP49*IF(Assumptions!$F$8="No Adjustment",1,IF(Assumptions!$F$8="Married",'Marital Status'!CQ48,IF(Assumptions!$F$8="Single",'Marital Status'!DX48,"ERROR")))*IF(Assumptions!$F$10="No Adjustment",1,IF(Assumptions!$F$10="Preferred",'Pref-Std'!CQ48,IF(Assumptions!$F$10="Standard",'Pref-Std'!DX48,"ERROR")))*IF(Assumptions!$F$12="No Adjustment",1,VLOOKUP($BR49,'Valuation Margin'!$A$5:$D$13,4))</f>
        <v>285.60480000000001</v>
      </c>
      <c r="BR49" s="11">
        <f t="shared" si="6"/>
        <v>104</v>
      </c>
      <c r="BT49" s="58">
        <v>0.356207</v>
      </c>
      <c r="BU49" s="59">
        <f t="shared" si="7"/>
        <v>0.80179446220877182</v>
      </c>
      <c r="BV49" s="59">
        <f t="shared" si="8"/>
        <v>0.85071430279454952</v>
      </c>
      <c r="BW49" s="57">
        <f t="shared" si="9"/>
        <v>0.17999999999999983</v>
      </c>
    </row>
    <row r="50" spans="1:75" x14ac:dyDescent="0.3">
      <c r="A50" s="6">
        <f t="shared" si="2"/>
        <v>75</v>
      </c>
      <c r="B50" s="44">
        <f>(1-VLOOKUP($A50+B$4-1,'Projection Scale G2 - M'!$A$25:$B$150,2,FALSE))^Assumptions!$F$6*'Base Rate'!B50*IF(Assumptions!$F$8="No Adjustment",1,IF(Assumptions!$F$8="Married",'Marital Status'!BM49,IF(Assumptions!$F$8="Single",'Marital Status'!CT49,"ERROR")))*IF(Assumptions!$F$10="No Adjustment",1,IF(Assumptions!$F$10="Preferred",'Pref-Std'!BM49,IF(Assumptions!$F$10="Standard",'Pref-Std'!CT49,"ERROR")))*IF(Assumptions!$F$12="No Adjustment",1,VLOOKUP($A50+B$4-1,'Valuation Margin'!$A$5:$C$13,3))</f>
        <v>2.7298106597795271</v>
      </c>
      <c r="C50" s="45">
        <f>(1-VLOOKUP($A50+C$4-1,'Projection Scale G2 - M'!$A$25:$B$150,2,FALSE))^Assumptions!$F$6*'Base Rate'!C50*IF(Assumptions!$F$8="No Adjustment",1,IF(Assumptions!$F$8="Married",'Marital Status'!BN49,IF(Assumptions!$F$8="Single",'Marital Status'!CU49,"ERROR")))*IF(Assumptions!$F$10="No Adjustment",1,IF(Assumptions!$F$10="Preferred",'Pref-Std'!BN49,IF(Assumptions!$F$10="Standard",'Pref-Std'!CU49,"ERROR")))*IF(Assumptions!$F$12="No Adjustment",1,VLOOKUP($A50+C$4-1,'Valuation Margin'!$A$5:$C$13,3))</f>
        <v>4.8313247298379123</v>
      </c>
      <c r="D50" s="45">
        <f>(1-VLOOKUP($A50+D$4-1,'Projection Scale G2 - M'!$A$25:$B$150,2,FALSE))^Assumptions!$F$6*'Base Rate'!D50*IF(Assumptions!$F$8="No Adjustment",1,IF(Assumptions!$F$8="Married",'Marital Status'!BO49,IF(Assumptions!$F$8="Single",'Marital Status'!CV49,"ERROR")))*IF(Assumptions!$F$10="No Adjustment",1,IF(Assumptions!$F$10="Preferred",'Pref-Std'!BO49,IF(Assumptions!$F$10="Standard",'Pref-Std'!CV49,"ERROR")))*IF(Assumptions!$F$12="No Adjustment",1,VLOOKUP($A50+D$4-1,'Valuation Margin'!$A$5:$C$13,3))</f>
        <v>7.1553583782361425</v>
      </c>
      <c r="E50" s="45">
        <f>(1-VLOOKUP($A50+E$4-1,'Projection Scale G2 - M'!$A$25:$B$150,2,FALSE))^Assumptions!$F$6*'Base Rate'!E50*IF(Assumptions!$F$8="No Adjustment",1,IF(Assumptions!$F$8="Married",'Marital Status'!BP49,IF(Assumptions!$F$8="Single",'Marital Status'!CW49,"ERROR")))*IF(Assumptions!$F$10="No Adjustment",1,IF(Assumptions!$F$10="Preferred",'Pref-Std'!BP49,IF(Assumptions!$F$10="Standard",'Pref-Std'!CW49,"ERROR")))*IF(Assumptions!$F$12="No Adjustment",1,VLOOKUP($A50+E$4-1,'Valuation Margin'!$A$5:$C$13,3))</f>
        <v>9.8260640851646617</v>
      </c>
      <c r="F50" s="46">
        <f>(1-VLOOKUP($A50+F$4-1,'Projection Scale G2 - M'!$A$25:$B$150,2,FALSE))^Assumptions!$F$6*'Base Rate'!F50*IF(Assumptions!$F$8="No Adjustment",1,IF(Assumptions!$F$8="Married",'Marital Status'!BQ49,IF(Assumptions!$F$8="Single",'Marital Status'!CX49,"ERROR")))*IF(Assumptions!$F$10="No Adjustment",1,IF(Assumptions!$F$10="Preferred",'Pref-Std'!BQ49,IF(Assumptions!$F$10="Standard",'Pref-Std'!CX49,"ERROR")))*IF(Assumptions!$F$12="No Adjustment",1,VLOOKUP($A50+F$4-1,'Valuation Margin'!$A$5:$C$13,3))</f>
        <v>12.947947788014693</v>
      </c>
      <c r="G50" s="45">
        <f>(1-VLOOKUP($A50+G$4-1,'Projection Scale G2 - M'!$A$25:$B$150,2,FALSE))^Assumptions!$F$6*'Base Rate'!G50*IF(Assumptions!$F$8="No Adjustment",1,IF(Assumptions!$F$8="Married",'Marital Status'!BR49,IF(Assumptions!$F$8="Single",'Marital Status'!CY49,"ERROR")))*IF(Assumptions!$F$10="No Adjustment",1,IF(Assumptions!$F$10="Preferred",'Pref-Std'!BR49,IF(Assumptions!$F$10="Standard",'Pref-Std'!CY49,"ERROR")))*IF(Assumptions!$F$12="No Adjustment",1,VLOOKUP($A50+G$4-1,'Valuation Margin'!$A$5:$C$13,3))</f>
        <v>16.633655226851225</v>
      </c>
      <c r="H50" s="45">
        <f>(1-VLOOKUP($A50+H$4-1,'Projection Scale G2 - M'!$A$25:$B$150,2,FALSE))^Assumptions!$F$6*'Base Rate'!H50*IF(Assumptions!$F$8="No Adjustment",1,IF(Assumptions!$F$8="Married",'Marital Status'!BS49,IF(Assumptions!$F$8="Single",'Marital Status'!CZ49,"ERROR")))*IF(Assumptions!$F$10="No Adjustment",1,IF(Assumptions!$F$10="Preferred",'Pref-Std'!BS49,IF(Assumptions!$F$10="Standard",'Pref-Std'!CZ49,"ERROR")))*IF(Assumptions!$F$12="No Adjustment",1,VLOOKUP($A50+H$4-1,'Valuation Margin'!$A$5:$C$13,3))</f>
        <v>21.005480588066259</v>
      </c>
      <c r="I50" s="45">
        <f>(1-VLOOKUP($A50+I$4-1,'Projection Scale G2 - M'!$A$25:$B$150,2,FALSE))^Assumptions!$F$6*'Base Rate'!I50*IF(Assumptions!$F$8="No Adjustment",1,IF(Assumptions!$F$8="Married",'Marital Status'!BT49,IF(Assumptions!$F$8="Single",'Marital Status'!DA49,"ERROR")))*IF(Assumptions!$F$10="No Adjustment",1,IF(Assumptions!$F$10="Preferred",'Pref-Std'!BT49,IF(Assumptions!$F$10="Standard",'Pref-Std'!DA49,"ERROR")))*IF(Assumptions!$F$12="No Adjustment",1,VLOOKUP($A50+I$4-1,'Valuation Margin'!$A$5:$C$13,3))</f>
        <v>26.19300613428145</v>
      </c>
      <c r="J50" s="45">
        <f>(1-VLOOKUP($A50+J$4-1,'Projection Scale G2 - M'!$A$25:$B$150,2,FALSE))^Assumptions!$F$6*'Base Rate'!J50*IF(Assumptions!$F$8="No Adjustment",1,IF(Assumptions!$F$8="Married",'Marital Status'!BU49,IF(Assumptions!$F$8="Single",'Marital Status'!DB49,"ERROR")))*IF(Assumptions!$F$10="No Adjustment",1,IF(Assumptions!$F$10="Preferred",'Pref-Std'!BU49,IF(Assumptions!$F$10="Standard",'Pref-Std'!DB49,"ERROR")))*IF(Assumptions!$F$12="No Adjustment",1,VLOOKUP($A50+J$4-1,'Valuation Margin'!$A$5:$C$13,3))</f>
        <v>31.972400274846034</v>
      </c>
      <c r="K50" s="46">
        <f>(1-VLOOKUP($A50+K$4-1,'Projection Scale G2 - M'!$A$25:$B$150,2,FALSE))^Assumptions!$F$6*'Base Rate'!K50*IF(Assumptions!$F$8="No Adjustment",1,IF(Assumptions!$F$8="Married",'Marital Status'!BV49,IF(Assumptions!$F$8="Single",'Marital Status'!DC49,"ERROR")))*IF(Assumptions!$F$10="No Adjustment",1,IF(Assumptions!$F$10="Preferred",'Pref-Std'!BV49,IF(Assumptions!$F$10="Standard",'Pref-Std'!DC49,"ERROR")))*IF(Assumptions!$F$12="No Adjustment",1,VLOOKUP($A50+K$4-1,'Valuation Margin'!$A$5:$C$13,3))</f>
        <v>39.113400901151614</v>
      </c>
      <c r="L50" s="45">
        <f>(1-VLOOKUP($A50+L$4-1,'Projection Scale G2 - M'!$A$25:$B$150,2,FALSE))^Assumptions!$F$6*'Base Rate'!L50*IF(Assumptions!$F$8="No Adjustment",1,IF(Assumptions!$F$8="Married",'Marital Status'!BW49,IF(Assumptions!$F$8="Single",'Marital Status'!DD49,"ERROR")))*IF(Assumptions!$F$10="No Adjustment",1,IF(Assumptions!$F$10="Preferred",'Pref-Std'!BW49,IF(Assumptions!$F$10="Standard",'Pref-Std'!DD49,"ERROR")))*IF(Assumptions!$F$12="No Adjustment",1,VLOOKUP($A50+L$4-1,'Valuation Margin'!$A$5:$C$13,3))</f>
        <v>47.498272039732868</v>
      </c>
      <c r="M50" s="45">
        <f>(1-VLOOKUP($A50+M$4-1,'Projection Scale G2 - M'!$A$25:$B$150,2,FALSE))^Assumptions!$F$6*'Base Rate'!M50*IF(Assumptions!$F$8="No Adjustment",1,IF(Assumptions!$F$8="Married",'Marital Status'!BX49,IF(Assumptions!$F$8="Single",'Marital Status'!DE49,"ERROR")))*IF(Assumptions!$F$10="No Adjustment",1,IF(Assumptions!$F$10="Preferred",'Pref-Std'!BX49,IF(Assumptions!$F$10="Standard",'Pref-Std'!DE49,"ERROR")))*IF(Assumptions!$F$12="No Adjustment",1,VLOOKUP($A50+M$4-1,'Valuation Margin'!$A$5:$C$13,3))</f>
        <v>55.905954378689479</v>
      </c>
      <c r="N50" s="45">
        <f>(1-VLOOKUP($A50+N$4-1,'Projection Scale G2 - M'!$A$25:$B$150,2,FALSE))^Assumptions!$F$6*'Base Rate'!N50*IF(Assumptions!$F$8="No Adjustment",1,IF(Assumptions!$F$8="Married",'Marital Status'!BY49,IF(Assumptions!$F$8="Single",'Marital Status'!DF49,"ERROR")))*IF(Assumptions!$F$10="No Adjustment",1,IF(Assumptions!$F$10="Preferred",'Pref-Std'!BY49,IF(Assumptions!$F$10="Standard",'Pref-Std'!DF49,"ERROR")))*IF(Assumptions!$F$12="No Adjustment",1,VLOOKUP($A50+N$4-1,'Valuation Margin'!$A$5:$C$13,3))</f>
        <v>65.485284639549221</v>
      </c>
      <c r="O50" s="45">
        <f>(1-VLOOKUP($A50+O$4-1,'Projection Scale G2 - M'!$A$25:$B$150,2,FALSE))^Assumptions!$F$6*'Base Rate'!O50*IF(Assumptions!$F$8="No Adjustment",1,IF(Assumptions!$F$8="Married",'Marital Status'!BZ49,IF(Assumptions!$F$8="Single",'Marital Status'!DG49,"ERROR")))*IF(Assumptions!$F$10="No Adjustment",1,IF(Assumptions!$F$10="Preferred",'Pref-Std'!BZ49,IF(Assumptions!$F$10="Standard",'Pref-Std'!DG49,"ERROR")))*IF(Assumptions!$F$12="No Adjustment",1,VLOOKUP($A50+O$4-1,'Valuation Margin'!$A$5:$C$13,3))</f>
        <v>75.5264048215153</v>
      </c>
      <c r="P50" s="46">
        <f>(1-VLOOKUP($A50+P$4-1,'Projection Scale G2 - M'!$A$25:$B$150,2,FALSE))^Assumptions!$F$6*'Base Rate'!P50*IF(Assumptions!$F$8="No Adjustment",1,IF(Assumptions!$F$8="Married",'Marital Status'!CA49,IF(Assumptions!$F$8="Single",'Marital Status'!DH49,"ERROR")))*IF(Assumptions!$F$10="No Adjustment",1,IF(Assumptions!$F$10="Preferred",'Pref-Std'!CA49,IF(Assumptions!$F$10="Standard",'Pref-Std'!DH49,"ERROR")))*IF(Assumptions!$F$12="No Adjustment",1,VLOOKUP($A50+P$4-1,'Valuation Margin'!$A$5:$C$13,3))</f>
        <v>87.605245816131145</v>
      </c>
      <c r="Q50" s="45">
        <f>(1-VLOOKUP($A50+Q$4-1,'Projection Scale G2 - M'!$A$25:$B$150,2,FALSE))^Assumptions!$F$6*'Base Rate'!Q50*IF(Assumptions!$F$8="No Adjustment",1,IF(Assumptions!$F$8="Married",'Marital Status'!CB49,IF(Assumptions!$F$8="Single",'Marital Status'!DI49,"ERROR")))*IF(Assumptions!$F$10="No Adjustment",1,IF(Assumptions!$F$10="Preferred",'Pref-Std'!CB49,IF(Assumptions!$F$10="Standard",'Pref-Std'!DI49,"ERROR")))*IF(Assumptions!$F$12="No Adjustment",1,VLOOKUP($A50+Q$4-1,'Valuation Margin'!$A$5:$C$13,3))</f>
        <v>101.04369957802682</v>
      </c>
      <c r="R50" s="45">
        <f>(1-VLOOKUP($A50+R$4-1,'Projection Scale G2 - M'!$A$25:$B$150,2,FALSE))^Assumptions!$F$6*'Base Rate'!R50*IF(Assumptions!$F$8="No Adjustment",1,IF(Assumptions!$F$8="Married",'Marital Status'!CC49,IF(Assumptions!$F$8="Single",'Marital Status'!DJ49,"ERROR")))*IF(Assumptions!$F$10="No Adjustment",1,IF(Assumptions!$F$10="Preferred",'Pref-Std'!CC49,IF(Assumptions!$F$10="Standard",'Pref-Std'!DJ49,"ERROR")))*IF(Assumptions!$F$12="No Adjustment",1,VLOOKUP($A50+R$4-1,'Valuation Margin'!$A$5:$C$13,3))</f>
        <v>111.95698562363773</v>
      </c>
      <c r="S50" s="45">
        <f>(1-VLOOKUP($A50+S$4-1,'Projection Scale G2 - M'!$A$25:$B$150,2,FALSE))^Assumptions!$F$6*'Base Rate'!S50*IF(Assumptions!$F$8="No Adjustment",1,IF(Assumptions!$F$8="Married",'Marital Status'!CD49,IF(Assumptions!$F$8="Single",'Marital Status'!DK49,"ERROR")))*IF(Assumptions!$F$10="No Adjustment",1,IF(Assumptions!$F$10="Preferred",'Pref-Std'!CD49,IF(Assumptions!$F$10="Standard",'Pref-Std'!DK49,"ERROR")))*IF(Assumptions!$F$12="No Adjustment",1,VLOOKUP($A50+S$4-1,'Valuation Margin'!$A$5:$C$13,3))</f>
        <v>125.24064345118697</v>
      </c>
      <c r="T50" s="45">
        <f>(1-VLOOKUP($A50+T$4-1,'Projection Scale G2 - M'!$A$25:$B$150,2,FALSE))^Assumptions!$F$6*'Base Rate'!T50*IF(Assumptions!$F$8="No Adjustment",1,IF(Assumptions!$F$8="Married",'Marital Status'!CE49,IF(Assumptions!$F$8="Single",'Marital Status'!DL49,"ERROR")))*IF(Assumptions!$F$10="No Adjustment",1,IF(Assumptions!$F$10="Preferred",'Pref-Std'!CE49,IF(Assumptions!$F$10="Standard",'Pref-Std'!DL49,"ERROR")))*IF(Assumptions!$F$12="No Adjustment",1,VLOOKUP($A50+T$4-1,'Valuation Margin'!$A$5:$C$13,3))</f>
        <v>139.93745171701386</v>
      </c>
      <c r="U50" s="46">
        <f>(1-VLOOKUP($A50+U$4-1,'Projection Scale G2 - M'!$A$25:$B$150,2,FALSE))^Assumptions!$F$6*'Base Rate'!U50*IF(Assumptions!$F$8="No Adjustment",1,IF(Assumptions!$F$8="Married",'Marital Status'!CF49,IF(Assumptions!$F$8="Single",'Marital Status'!DM49,"ERROR")))*IF(Assumptions!$F$10="No Adjustment",1,IF(Assumptions!$F$10="Preferred",'Pref-Std'!CF49,IF(Assumptions!$F$10="Standard",'Pref-Std'!DM49,"ERROR")))*IF(Assumptions!$F$12="No Adjustment",1,VLOOKUP($A50+U$4-1,'Valuation Margin'!$A$5:$C$13,3))</f>
        <v>154.16967824282818</v>
      </c>
      <c r="V50" s="45">
        <f>(1-VLOOKUP($A50+V$4-1,'Projection Scale G2 - M'!$A$25:$B$150,2,FALSE))^Assumptions!$F$6*'Base Rate'!V50*IF(Assumptions!$F$8="No Adjustment",1,IF(Assumptions!$F$8="Married",'Marital Status'!CG49,IF(Assumptions!$F$8="Single",'Marital Status'!DN49,"ERROR")))*IF(Assumptions!$F$10="No Adjustment",1,IF(Assumptions!$F$10="Preferred",'Pref-Std'!CG49,IF(Assumptions!$F$10="Standard",'Pref-Std'!DN49,"ERROR")))*IF(Assumptions!$F$12="No Adjustment",1,VLOOKUP($A50+V$4-1,'Valuation Margin'!$A$5:$C$13,3))</f>
        <v>170.91029316130761</v>
      </c>
      <c r="W50" s="45">
        <f>(1-VLOOKUP($A50+W$4-1,'Projection Scale G2 - M'!$A$25:$B$150,2,FALSE))^Assumptions!$F$6*'Base Rate'!W50*IF(Assumptions!$F$8="No Adjustment",1,IF(Assumptions!$F$8="Married",'Marital Status'!CH49,IF(Assumptions!$F$8="Single",'Marital Status'!DO49,"ERROR")))*IF(Assumptions!$F$10="No Adjustment",1,IF(Assumptions!$F$10="Preferred",'Pref-Std'!CH49,IF(Assumptions!$F$10="Standard",'Pref-Std'!DO49,"ERROR")))*IF(Assumptions!$F$12="No Adjustment",1,VLOOKUP($A50+W$4-1,'Valuation Margin'!$A$5:$C$13,3))</f>
        <v>186.2651784130768</v>
      </c>
      <c r="X50" s="45">
        <f>(1-VLOOKUP($A50+X$4-1,'Projection Scale G2 - M'!$A$25:$B$150,2,FALSE))^Assumptions!$F$6*'Base Rate'!X50*IF(Assumptions!$F$8="No Adjustment",1,IF(Assumptions!$F$8="Married",'Marital Status'!CI49,IF(Assumptions!$F$8="Single",'Marital Status'!DP49,"ERROR")))*IF(Assumptions!$F$10="No Adjustment",1,IF(Assumptions!$F$10="Preferred",'Pref-Std'!CI49,IF(Assumptions!$F$10="Standard",'Pref-Std'!DP49,"ERROR")))*IF(Assumptions!$F$12="No Adjustment",1,VLOOKUP($A50+X$4-1,'Valuation Margin'!$A$5:$C$13,3))</f>
        <v>203.86671077964488</v>
      </c>
      <c r="Y50" s="45">
        <f>(1-VLOOKUP($A50+Y$4-1,'Projection Scale G2 - M'!$A$25:$B$150,2,FALSE))^Assumptions!$F$6*'Base Rate'!Y50*IF(Assumptions!$F$8="No Adjustment",1,IF(Assumptions!$F$8="Married",'Marital Status'!CJ49,IF(Assumptions!$F$8="Single",'Marital Status'!DQ49,"ERROR")))*IF(Assumptions!$F$10="No Adjustment",1,IF(Assumptions!$F$10="Preferred",'Pref-Std'!CJ49,IF(Assumptions!$F$10="Standard",'Pref-Std'!DQ49,"ERROR")))*IF(Assumptions!$F$12="No Adjustment",1,VLOOKUP($A50+Y$4-1,'Valuation Margin'!$A$5:$C$13,3))</f>
        <v>219.1308095280632</v>
      </c>
      <c r="Z50" s="46">
        <f>(1-VLOOKUP($A50+Z$4-1,'Projection Scale G2 - M'!$A$25:$B$150,2,FALSE))^Assumptions!$F$6*'Base Rate'!Z50*IF(Assumptions!$F$8="No Adjustment",1,IF(Assumptions!$F$8="Married",'Marital Status'!CK49,IF(Assumptions!$F$8="Single",'Marital Status'!DR49,"ERROR")))*IF(Assumptions!$F$10="No Adjustment",1,IF(Assumptions!$F$10="Preferred",'Pref-Std'!CK49,IF(Assumptions!$F$10="Standard",'Pref-Std'!DR49,"ERROR")))*IF(Assumptions!$F$12="No Adjustment",1,VLOOKUP($A50+Z$4-1,'Valuation Margin'!$A$5:$C$13,3))</f>
        <v>236.71229211653991</v>
      </c>
      <c r="AA50" s="45">
        <f>(1-VLOOKUP($A50+AA$4-1,'Projection Scale G2 - M'!$A$25:$B$150,2,FALSE))^Assumptions!$F$6*'Base Rate'!AA50*IF(Assumptions!$F$8="No Adjustment",1,IF(Assumptions!$F$8="Married",'Marital Status'!CL49,IF(Assumptions!$F$8="Single",'Marital Status'!DS49,"ERROR")))*IF(Assumptions!$F$10="No Adjustment",1,IF(Assumptions!$F$10="Preferred",'Pref-Std'!CL49,IF(Assumptions!$F$10="Standard",'Pref-Std'!DS49,"ERROR")))*IF(Assumptions!$F$12="No Adjustment",1,VLOOKUP($A50+AA$4-1,'Valuation Margin'!$A$5:$C$13,3))</f>
        <v>251.86392133261333</v>
      </c>
      <c r="AB50" s="45">
        <f>(1-VLOOKUP($A50+AB$4-1,'Projection Scale G2 - M'!$A$25:$B$150,2,FALSE))^Assumptions!$F$6*'Base Rate'!AB50*IF(Assumptions!$F$8="No Adjustment",1,IF(Assumptions!$F$8="Married",'Marital Status'!CM49,IF(Assumptions!$F$8="Single",'Marital Status'!DT49,"ERROR")))*IF(Assumptions!$F$10="No Adjustment",1,IF(Assumptions!$F$10="Preferred",'Pref-Std'!CM49,IF(Assumptions!$F$10="Standard",'Pref-Std'!DT49,"ERROR")))*IF(Assumptions!$F$12="No Adjustment",1,VLOOKUP($A50+AB$4-1,'Valuation Margin'!$A$5:$C$13,3))</f>
        <v>267.52618070239515</v>
      </c>
      <c r="AC50" s="45">
        <f>(1-VLOOKUP($A50+AC$4-1,'Projection Scale G2 - M'!$A$25:$B$150,2,FALSE))^Assumptions!$F$6*'Base Rate'!AC50*IF(Assumptions!$F$8="No Adjustment",1,IF(Assumptions!$F$8="Married",'Marital Status'!CN49,IF(Assumptions!$F$8="Single",'Marital Status'!DU49,"ERROR")))*IF(Assumptions!$F$10="No Adjustment",1,IF(Assumptions!$F$10="Preferred",'Pref-Std'!CN49,IF(Assumptions!$F$10="Standard",'Pref-Std'!DU49,"ERROR")))*IF(Assumptions!$F$12="No Adjustment",1,VLOOKUP($A50+AC$4-1,'Valuation Margin'!$A$5:$C$13,3))</f>
        <v>290.77589054142175</v>
      </c>
      <c r="AD50" s="45">
        <f>(1-VLOOKUP($A50+AD$4-1,'Projection Scale G2 - M'!$A$25:$B$150,2,FALSE))^Assumptions!$F$6*'Base Rate'!AD50*IF(Assumptions!$F$8="No Adjustment",1,IF(Assumptions!$F$8="Married",'Marital Status'!CO49,IF(Assumptions!$F$8="Single",'Marital Status'!DV49,"ERROR")))*IF(Assumptions!$F$10="No Adjustment",1,IF(Assumptions!$F$10="Preferred",'Pref-Std'!CO49,IF(Assumptions!$F$10="Standard",'Pref-Std'!DV49,"ERROR")))*IF(Assumptions!$F$12="No Adjustment",1,VLOOKUP($A50+AD$4-1,'Valuation Margin'!$A$5:$C$13,3))</f>
        <v>313.33454994206846</v>
      </c>
      <c r="AE50" s="46">
        <f>(1-VLOOKUP($A50+AE$4-1,'Projection Scale G2 - M'!$A$25:$B$150,2,FALSE))^Assumptions!$F$6*'Base Rate'!AE50*IF(Assumptions!$F$8="No Adjustment",1,IF(Assumptions!$F$8="Married",'Marital Status'!CP49,IF(Assumptions!$F$8="Single",'Marital Status'!DW49,"ERROR")))*IF(Assumptions!$F$10="No Adjustment",1,IF(Assumptions!$F$10="Preferred",'Pref-Std'!CP49,IF(Assumptions!$F$10="Standard",'Pref-Std'!DW49,"ERROR")))*IF(Assumptions!$F$12="No Adjustment",1,VLOOKUP($A50+AE$4-1,'Valuation Margin'!$A$5:$C$13,3))</f>
        <v>340.95660000000004</v>
      </c>
      <c r="AF50" s="46">
        <f>(1-VLOOKUP($AG50,'Projection Scale G2 - M'!$A$25:$B$150,2,FALSE))^Assumptions!$F$6*'Base Rate'!AF50*IF(Assumptions!$F$8="No Adjustment",1,IF(Assumptions!$F$8="Married",'Marital Status'!CQ49,IF(Assumptions!$F$8="Single",'Marital Status'!DX49,"ERROR")))*IF(Assumptions!$F$10="No Adjustment",1,IF(Assumptions!$F$10="Preferred",'Pref-Std'!CQ49,IF(Assumptions!$F$10="Standard",'Pref-Std'!DX49,"ERROR")))*IF(Assumptions!$F$12="No Adjustment",1,VLOOKUP($AG50,'Valuation Margin'!$A$5:$C$13,3))</f>
        <v>368.68549999999993</v>
      </c>
      <c r="AG50" s="6">
        <f t="shared" si="3"/>
        <v>105</v>
      </c>
      <c r="AI50" s="58">
        <v>0.340362</v>
      </c>
      <c r="AJ50" s="59">
        <f t="shared" si="4"/>
        <v>1.0832158114008026</v>
      </c>
      <c r="AL50" s="6">
        <f t="shared" si="5"/>
        <v>75</v>
      </c>
      <c r="AM50" s="44">
        <f>(1-VLOOKUP($AL50+AM$4-1,'Projection Scale G2 - F'!$A$25:$B$150,2,FALSE))^Assumptions!$F$6*'Base Rate'!AL50*IF(Assumptions!$F$8="No Adjustment",1,IF(Assumptions!$F$8="Married",'Marital Status'!BM49,IF(Assumptions!$F$8="Single",'Marital Status'!CT49,"ERROR")))*IF(Assumptions!$F$10="No Adjustment",1,IF(Assumptions!$F$10="Preferred",'Pref-Std'!BM49,IF(Assumptions!$F$10="Standard",'Pref-Std'!CT49,"ERROR")))*IF(Assumptions!$F$12="No Adjustment",1,VLOOKUP($AL50+AM$4-1,'Valuation Margin'!$A$5:$D$13,4))</f>
        <v>1.916500929841104</v>
      </c>
      <c r="AN50" s="45">
        <f>(1-VLOOKUP($AL50+AN$4-1,'Projection Scale G2 - F'!$A$25:$B$150,2,FALSE))^Assumptions!$F$6*'Base Rate'!AM50*IF(Assumptions!$F$8="No Adjustment",1,IF(Assumptions!$F$8="Married",'Marital Status'!BN49,IF(Assumptions!$F$8="Single",'Marital Status'!CU49,"ERROR")))*IF(Assumptions!$F$10="No Adjustment",1,IF(Assumptions!$F$10="Preferred",'Pref-Std'!BN49,IF(Assumptions!$F$10="Standard",'Pref-Std'!CU49,"ERROR")))*IF(Assumptions!$F$12="No Adjustment",1,VLOOKUP($AL50+AN$4-1,'Valuation Margin'!$A$5:$D$13,4))</f>
        <v>3.3018588614982747</v>
      </c>
      <c r="AO50" s="45">
        <f>(1-VLOOKUP($AL50+AO$4-1,'Projection Scale G2 - F'!$A$25:$B$150,2,FALSE))^Assumptions!$F$6*'Base Rate'!AN50*IF(Assumptions!$F$8="No Adjustment",1,IF(Assumptions!$F$8="Married",'Marital Status'!BO49,IF(Assumptions!$F$8="Single",'Marital Status'!CV49,"ERROR")))*IF(Assumptions!$F$10="No Adjustment",1,IF(Assumptions!$F$10="Preferred",'Pref-Std'!BO49,IF(Assumptions!$F$10="Standard",'Pref-Std'!CV49,"ERROR")))*IF(Assumptions!$F$12="No Adjustment",1,VLOOKUP($AL50+AO$4-1,'Valuation Margin'!$A$5:$D$13,4))</f>
        <v>4.8204576125956136</v>
      </c>
      <c r="AP50" s="45">
        <f>(1-VLOOKUP($AL50+AP$4-1,'Projection Scale G2 - F'!$A$25:$B$150,2,FALSE))^Assumptions!$F$6*'Base Rate'!AO50*IF(Assumptions!$F$8="No Adjustment",1,IF(Assumptions!$F$8="Married",'Marital Status'!BP49,IF(Assumptions!$F$8="Single",'Marital Status'!CW49,"ERROR")))*IF(Assumptions!$F$10="No Adjustment",1,IF(Assumptions!$F$10="Preferred",'Pref-Std'!BP49,IF(Assumptions!$F$10="Standard",'Pref-Std'!CW49,"ERROR")))*IF(Assumptions!$F$12="No Adjustment",1,VLOOKUP($AL50+AP$4-1,'Valuation Margin'!$A$5:$D$13,4))</f>
        <v>6.5695102935014935</v>
      </c>
      <c r="AQ50" s="46">
        <f>(1-VLOOKUP($AL50+AQ$4-1,'Projection Scale G2 - F'!$A$25:$B$150,2,FALSE))^Assumptions!$F$6*'Base Rate'!AP50*IF(Assumptions!$F$8="No Adjustment",1,IF(Assumptions!$F$8="Married",'Marital Status'!BQ49,IF(Assumptions!$F$8="Single",'Marital Status'!CX49,"ERROR")))*IF(Assumptions!$F$10="No Adjustment",1,IF(Assumptions!$F$10="Preferred",'Pref-Std'!BQ49,IF(Assumptions!$F$10="Standard",'Pref-Std'!CX49,"ERROR")))*IF(Assumptions!$F$12="No Adjustment",1,VLOOKUP($AL50+AQ$4-1,'Valuation Margin'!$A$5:$D$13,4))</f>
        <v>8.6345781155158701</v>
      </c>
      <c r="AR50" s="45">
        <f>(1-VLOOKUP($AL50+AR$4-1,'Projection Scale G2 - F'!$A$25:$B$150,2,FALSE))^Assumptions!$F$6*'Base Rate'!AQ50*IF(Assumptions!$F$8="No Adjustment",1,IF(Assumptions!$F$8="Married",'Marital Status'!BR49,IF(Assumptions!$F$8="Single",'Marital Status'!CY49,"ERROR")))*IF(Assumptions!$F$10="No Adjustment",1,IF(Assumptions!$F$10="Preferred",'Pref-Std'!BR49,IF(Assumptions!$F$10="Standard",'Pref-Std'!CY49,"ERROR")))*IF(Assumptions!$F$12="No Adjustment",1,VLOOKUP($AL50+AR$4-1,'Valuation Margin'!$A$5:$D$13,4))</f>
        <v>11.084475325639897</v>
      </c>
      <c r="AS50" s="45">
        <f>(1-VLOOKUP($AL50+AS$4-1,'Projection Scale G2 - F'!$A$25:$B$150,2,FALSE))^Assumptions!$F$6*'Base Rate'!AR50*IF(Assumptions!$F$8="No Adjustment",1,IF(Assumptions!$F$8="Married",'Marital Status'!BS49,IF(Assumptions!$F$8="Single",'Marital Status'!CZ49,"ERROR")))*IF(Assumptions!$F$10="No Adjustment",1,IF(Assumptions!$F$10="Preferred",'Pref-Std'!BS49,IF(Assumptions!$F$10="Standard",'Pref-Std'!CZ49,"ERROR")))*IF(Assumptions!$F$12="No Adjustment",1,VLOOKUP($AL50+AS$4-1,'Valuation Margin'!$A$5:$D$13,4))</f>
        <v>13.988054739491021</v>
      </c>
      <c r="AT50" s="45">
        <f>(1-VLOOKUP($AL50+AT$4-1,'Projection Scale G2 - F'!$A$25:$B$150,2,FALSE))^Assumptions!$F$6*'Base Rate'!AS50*IF(Assumptions!$F$8="No Adjustment",1,IF(Assumptions!$F$8="Married",'Marital Status'!BT49,IF(Assumptions!$F$8="Single",'Marital Status'!DA49,"ERROR")))*IF(Assumptions!$F$10="No Adjustment",1,IF(Assumptions!$F$10="Preferred",'Pref-Std'!BT49,IF(Assumptions!$F$10="Standard",'Pref-Std'!DA49,"ERROR")))*IF(Assumptions!$F$12="No Adjustment",1,VLOOKUP($AL50+AT$4-1,'Valuation Margin'!$A$5:$D$13,4))</f>
        <v>17.195966296048116</v>
      </c>
      <c r="AU50" s="45">
        <f>(1-VLOOKUP($AL50+AU$4-1,'Projection Scale G2 - F'!$A$25:$B$150,2,FALSE))^Assumptions!$F$6*'Base Rate'!AT50*IF(Assumptions!$F$8="No Adjustment",1,IF(Assumptions!$F$8="Married",'Marital Status'!BU49,IF(Assumptions!$F$8="Single",'Marital Status'!DB49,"ERROR")))*IF(Assumptions!$F$10="No Adjustment",1,IF(Assumptions!$F$10="Preferred",'Pref-Std'!BU49,IF(Assumptions!$F$10="Standard",'Pref-Std'!DB49,"ERROR")))*IF(Assumptions!$F$12="No Adjustment",1,VLOOKUP($AL50+AU$4-1,'Valuation Margin'!$A$5:$D$13,4))</f>
        <v>21.086788254640105</v>
      </c>
      <c r="AV50" s="46">
        <f>(1-VLOOKUP($AL50+AV$4-1,'Projection Scale G2 - F'!$A$25:$B$150,2,FALSE))^Assumptions!$F$6*'Base Rate'!AU50*IF(Assumptions!$F$8="No Adjustment",1,IF(Assumptions!$F$8="Married",'Marital Status'!BV49,IF(Assumptions!$F$8="Single",'Marital Status'!DC49,"ERROR")))*IF(Assumptions!$F$10="No Adjustment",1,IF(Assumptions!$F$10="Preferred",'Pref-Std'!BV49,IF(Assumptions!$F$10="Standard",'Pref-Std'!DC49,"ERROR")))*IF(Assumptions!$F$12="No Adjustment",1,VLOOKUP($AL50+AV$4-1,'Valuation Margin'!$A$5:$D$13,4))</f>
        <v>25.658330086341582</v>
      </c>
      <c r="AW50" s="45">
        <f>(1-VLOOKUP($AL50+AW$4-1,'Projection Scale G2 - F'!$A$25:$B$150,2,FALSE))^Assumptions!$F$6*'Base Rate'!AV50*IF(Assumptions!$F$8="No Adjustment",1,IF(Assumptions!$F$8="Married",'Marital Status'!BW49,IF(Assumptions!$F$8="Single",'Marital Status'!DD49,"ERROR")))*IF(Assumptions!$F$10="No Adjustment",1,IF(Assumptions!$F$10="Preferred",'Pref-Std'!BW49,IF(Assumptions!$F$10="Standard",'Pref-Std'!DD49,"ERROR")))*IF(Assumptions!$F$12="No Adjustment",1,VLOOKUP($AL50+AW$4-1,'Valuation Margin'!$A$5:$D$13,4))</f>
        <v>30.774991799920887</v>
      </c>
      <c r="AX50" s="45">
        <f>(1-VLOOKUP($AL50+AX$4-1,'Projection Scale G2 - F'!$A$25:$B$150,2,FALSE))^Assumptions!$F$6*'Base Rate'!AW50*IF(Assumptions!$F$8="No Adjustment",1,IF(Assumptions!$F$8="Married",'Marital Status'!BX49,IF(Assumptions!$F$8="Single",'Marital Status'!DE49,"ERROR")))*IF(Assumptions!$F$10="No Adjustment",1,IF(Assumptions!$F$10="Preferred",'Pref-Std'!BX49,IF(Assumptions!$F$10="Standard",'Pref-Std'!DE49,"ERROR")))*IF(Assumptions!$F$12="No Adjustment",1,VLOOKUP($AL50+AX$4-1,'Valuation Margin'!$A$5:$D$13,4))</f>
        <v>36.369454803428525</v>
      </c>
      <c r="AY50" s="45">
        <f>(1-VLOOKUP($AL50+AY$4-1,'Projection Scale G2 - F'!$A$25:$B$150,2,FALSE))^Assumptions!$F$6*'Base Rate'!AX50*IF(Assumptions!$F$8="No Adjustment",1,IF(Assumptions!$F$8="Married",'Marital Status'!BY49,IF(Assumptions!$F$8="Single",'Marital Status'!DF49,"ERROR")))*IF(Assumptions!$F$10="No Adjustment",1,IF(Assumptions!$F$10="Preferred",'Pref-Std'!BY49,IF(Assumptions!$F$10="Standard",'Pref-Std'!DF49,"ERROR")))*IF(Assumptions!$F$12="No Adjustment",1,VLOOKUP($AL50+AY$4-1,'Valuation Margin'!$A$5:$D$13,4))</f>
        <v>43.01044392085165</v>
      </c>
      <c r="AZ50" s="45">
        <f>(1-VLOOKUP($AL50+AZ$4-1,'Projection Scale G2 - F'!$A$25:$B$150,2,FALSE))^Assumptions!$F$6*'Base Rate'!AY50*IF(Assumptions!$F$8="No Adjustment",1,IF(Assumptions!$F$8="Married",'Marital Status'!BZ49,IF(Assumptions!$F$8="Single",'Marital Status'!DG49,"ERROR")))*IF(Assumptions!$F$10="No Adjustment",1,IF(Assumptions!$F$10="Preferred",'Pref-Std'!BZ49,IF(Assumptions!$F$10="Standard",'Pref-Std'!DG49,"ERROR")))*IF(Assumptions!$F$12="No Adjustment",1,VLOOKUP($AL50+AZ$4-1,'Valuation Margin'!$A$5:$D$13,4))</f>
        <v>50.870455659534315</v>
      </c>
      <c r="BA50" s="46">
        <f>(1-VLOOKUP($AL50+BA$4-1,'Projection Scale G2 - F'!$A$25:$B$150,2,FALSE))^Assumptions!$F$6*'Base Rate'!AZ50*IF(Assumptions!$F$8="No Adjustment",1,IF(Assumptions!$F$8="Married",'Marital Status'!CA49,IF(Assumptions!$F$8="Single",'Marital Status'!DH49,"ERROR")))*IF(Assumptions!$F$10="No Adjustment",1,IF(Assumptions!$F$10="Preferred",'Pref-Std'!CA49,IF(Assumptions!$F$10="Standard",'Pref-Std'!DH49,"ERROR")))*IF(Assumptions!$F$12="No Adjustment",1,VLOOKUP($AL50+BA$4-1,'Valuation Margin'!$A$5:$D$13,4))</f>
        <v>59.322708167081416</v>
      </c>
      <c r="BB50" s="45">
        <f>(1-VLOOKUP($AL50+BB$4-1,'Projection Scale G2 - F'!$A$25:$B$150,2,FALSE))^Assumptions!$F$6*'Base Rate'!BA50*IF(Assumptions!$F$8="No Adjustment",1,IF(Assumptions!$F$8="Married",'Marital Status'!CB49,IF(Assumptions!$F$8="Single",'Marital Status'!DI49,"ERROR")))*IF(Assumptions!$F$10="No Adjustment",1,IF(Assumptions!$F$10="Preferred",'Pref-Std'!CB49,IF(Assumptions!$F$10="Standard",'Pref-Std'!DI49,"ERROR")))*IF(Assumptions!$F$12="No Adjustment",1,VLOOKUP($AL50+BB$4-1,'Valuation Margin'!$A$5:$D$13,4))</f>
        <v>69.679217287343178</v>
      </c>
      <c r="BC50" s="45">
        <f>(1-VLOOKUP($AL50+BC$4-1,'Projection Scale G2 - F'!$A$25:$B$150,2,FALSE))^Assumptions!$F$6*'Base Rate'!BB50*IF(Assumptions!$F$8="No Adjustment",1,IF(Assumptions!$F$8="Married",'Marital Status'!CC49,IF(Assumptions!$F$8="Single",'Marital Status'!DJ49,"ERROR")))*IF(Assumptions!$F$10="No Adjustment",1,IF(Assumptions!$F$10="Preferred",'Pref-Std'!CC49,IF(Assumptions!$F$10="Standard",'Pref-Std'!DJ49,"ERROR")))*IF(Assumptions!$F$12="No Adjustment",1,VLOOKUP($AL50+BC$4-1,'Valuation Margin'!$A$5:$D$13,4))</f>
        <v>78.93664714696483</v>
      </c>
      <c r="BD50" s="45">
        <f>(1-VLOOKUP($AL50+BD$4-1,'Projection Scale G2 - F'!$A$25:$B$150,2,FALSE))^Assumptions!$F$6*'Base Rate'!BC50*IF(Assumptions!$F$8="No Adjustment",1,IF(Assumptions!$F$8="Married",'Marital Status'!CD49,IF(Assumptions!$F$8="Single",'Marital Status'!DK49,"ERROR")))*IF(Assumptions!$F$10="No Adjustment",1,IF(Assumptions!$F$10="Preferred",'Pref-Std'!CD49,IF(Assumptions!$F$10="Standard",'Pref-Std'!DK49,"ERROR")))*IF(Assumptions!$F$12="No Adjustment",1,VLOOKUP($AL50+BD$4-1,'Valuation Margin'!$A$5:$D$13,4))</f>
        <v>90.52070826831546</v>
      </c>
      <c r="BE50" s="45">
        <f>(1-VLOOKUP($AL50+BE$4-1,'Projection Scale G2 - F'!$A$25:$B$150,2,FALSE))^Assumptions!$F$6*'Base Rate'!BD50*IF(Assumptions!$F$8="No Adjustment",1,IF(Assumptions!$F$8="Married",'Marital Status'!CE49,IF(Assumptions!$F$8="Single",'Marital Status'!DL49,"ERROR")))*IF(Assumptions!$F$10="No Adjustment",1,IF(Assumptions!$F$10="Preferred",'Pref-Std'!CE49,IF(Assumptions!$F$10="Standard",'Pref-Std'!DL49,"ERROR")))*IF(Assumptions!$F$12="No Adjustment",1,VLOOKUP($AL50+BE$4-1,'Valuation Margin'!$A$5:$D$13,4))</f>
        <v>102.80249800513432</v>
      </c>
      <c r="BF50" s="46">
        <f>(1-VLOOKUP($AL50+BF$4-1,'Projection Scale G2 - F'!$A$25:$B$150,2,FALSE))^Assumptions!$F$6*'Base Rate'!BE50*IF(Assumptions!$F$8="No Adjustment",1,IF(Assumptions!$F$8="Married",'Marital Status'!CF49,IF(Assumptions!$F$8="Single",'Marital Status'!DM49,"ERROR")))*IF(Assumptions!$F$10="No Adjustment",1,IF(Assumptions!$F$10="Preferred",'Pref-Std'!CF49,IF(Assumptions!$F$10="Standard",'Pref-Std'!DM49,"ERROR")))*IF(Assumptions!$F$12="No Adjustment",1,VLOOKUP($AL50+BF$4-1,'Valuation Margin'!$A$5:$D$13,4))</f>
        <v>117.64615110735781</v>
      </c>
      <c r="BG50" s="45">
        <f>(1-VLOOKUP($AL50+BG$4-1,'Projection Scale G2 - F'!$A$25:$B$150,2,FALSE))^Assumptions!$F$6*'Base Rate'!BF50*IF(Assumptions!$F$8="No Adjustment",1,IF(Assumptions!$F$8="Married",'Marital Status'!CG49,IF(Assumptions!$F$8="Single",'Marital Status'!DN49,"ERROR")))*IF(Assumptions!$F$10="No Adjustment",1,IF(Assumptions!$F$10="Preferred",'Pref-Std'!CG49,IF(Assumptions!$F$10="Standard",'Pref-Std'!DN49,"ERROR")))*IF(Assumptions!$F$12="No Adjustment",1,VLOOKUP($AL50+BG$4-1,'Valuation Margin'!$A$5:$D$13,4))</f>
        <v>132.13985378751909</v>
      </c>
      <c r="BH50" s="45">
        <f>(1-VLOOKUP($AL50+BH$4-1,'Projection Scale G2 - F'!$A$25:$B$150,2,FALSE))^Assumptions!$F$6*'Base Rate'!BG50*IF(Assumptions!$F$8="No Adjustment",1,IF(Assumptions!$F$8="Married",'Marital Status'!CH49,IF(Assumptions!$F$8="Single",'Marital Status'!DO49,"ERROR")))*IF(Assumptions!$F$10="No Adjustment",1,IF(Assumptions!$F$10="Preferred",'Pref-Std'!CH49,IF(Assumptions!$F$10="Standard",'Pref-Std'!DO49,"ERROR")))*IF(Assumptions!$F$12="No Adjustment",1,VLOOKUP($AL50+BH$4-1,'Valuation Margin'!$A$5:$D$13,4))</f>
        <v>146.96941767060744</v>
      </c>
      <c r="BI50" s="45">
        <f>(1-VLOOKUP($AL50+BI$4-1,'Projection Scale G2 - F'!$A$25:$B$150,2,FALSE))^Assumptions!$F$6*'Base Rate'!BH50*IF(Assumptions!$F$8="No Adjustment",1,IF(Assumptions!$F$8="Married",'Marital Status'!CI49,IF(Assumptions!$F$8="Single",'Marital Status'!DP49,"ERROR")))*IF(Assumptions!$F$10="No Adjustment",1,IF(Assumptions!$F$10="Preferred",'Pref-Std'!CI49,IF(Assumptions!$F$10="Standard",'Pref-Std'!DP49,"ERROR")))*IF(Assumptions!$F$12="No Adjustment",1,VLOOKUP($AL50+BI$4-1,'Valuation Margin'!$A$5:$D$13,4))</f>
        <v>163.44688967858517</v>
      </c>
      <c r="BJ50" s="45">
        <f>(1-VLOOKUP($AL50+BJ$4-1,'Projection Scale G2 - F'!$A$25:$B$150,2,FALSE))^Assumptions!$F$6*'Base Rate'!BI50*IF(Assumptions!$F$8="No Adjustment",1,IF(Assumptions!$F$8="Married",'Marital Status'!CJ49,IF(Assumptions!$F$8="Single",'Marital Status'!DQ49,"ERROR")))*IF(Assumptions!$F$10="No Adjustment",1,IF(Assumptions!$F$10="Preferred",'Pref-Std'!CJ49,IF(Assumptions!$F$10="Standard",'Pref-Std'!DQ49,"ERROR")))*IF(Assumptions!$F$12="No Adjustment",1,VLOOKUP($AL50+BJ$4-1,'Valuation Margin'!$A$5:$D$13,4))</f>
        <v>177.77058759139069</v>
      </c>
      <c r="BK50" s="46">
        <f>(1-VLOOKUP($AL50+BK$4-1,'Projection Scale G2 - F'!$A$25:$B$150,2,FALSE))^Assumptions!$F$6*'Base Rate'!BJ50*IF(Assumptions!$F$8="No Adjustment",1,IF(Assumptions!$F$8="Married",'Marital Status'!CK49,IF(Assumptions!$F$8="Single",'Marital Status'!DR49,"ERROR")))*IF(Assumptions!$F$10="No Adjustment",1,IF(Assumptions!$F$10="Preferred",'Pref-Std'!CK49,IF(Assumptions!$F$10="Standard",'Pref-Std'!DR49,"ERROR")))*IF(Assumptions!$F$12="No Adjustment",1,VLOOKUP($AL50+BK$4-1,'Valuation Margin'!$A$5:$D$13,4))</f>
        <v>193.78414333235992</v>
      </c>
      <c r="BL50" s="45">
        <f>(1-VLOOKUP($AL50+BL$4-1,'Projection Scale G2 - F'!$A$25:$B$150,2,FALSE))^Assumptions!$F$6*'Base Rate'!BK50*IF(Assumptions!$F$8="No Adjustment",1,IF(Assumptions!$F$8="Married",'Marital Status'!CL49,IF(Assumptions!$F$8="Single",'Marital Status'!DS49,"ERROR")))*IF(Assumptions!$F$10="No Adjustment",1,IF(Assumptions!$F$10="Preferred",'Pref-Std'!CL49,IF(Assumptions!$F$10="Standard",'Pref-Std'!DS49,"ERROR")))*IF(Assumptions!$F$12="No Adjustment",1,VLOOKUP($AL50+BL$4-1,'Valuation Margin'!$A$5:$D$13,4))</f>
        <v>207.73843287766863</v>
      </c>
      <c r="BM50" s="45">
        <f>(1-VLOOKUP($AL50+BM$4-1,'Projection Scale G2 - F'!$A$25:$B$150,2,FALSE))^Assumptions!$F$6*'Base Rate'!BL50*IF(Assumptions!$F$8="No Adjustment",1,IF(Assumptions!$F$8="Married",'Marital Status'!CM49,IF(Assumptions!$F$8="Single",'Marital Status'!DT49,"ERROR")))*IF(Assumptions!$F$10="No Adjustment",1,IF(Assumptions!$F$10="Preferred",'Pref-Std'!CM49,IF(Assumptions!$F$10="Standard",'Pref-Std'!DT49,"ERROR")))*IF(Assumptions!$F$12="No Adjustment",1,VLOOKUP($AL50+BM$4-1,'Valuation Margin'!$A$5:$D$13,4))</f>
        <v>222.15933273584886</v>
      </c>
      <c r="BN50" s="45">
        <f>(1-VLOOKUP($AL50+BN$4-1,'Projection Scale G2 - F'!$A$25:$B$150,2,FALSE))^Assumptions!$F$6*'Base Rate'!BM50*IF(Assumptions!$F$8="No Adjustment",1,IF(Assumptions!$F$8="Married",'Marital Status'!CN49,IF(Assumptions!$F$8="Single",'Marital Status'!DU49,"ERROR")))*IF(Assumptions!$F$10="No Adjustment",1,IF(Assumptions!$F$10="Preferred",'Pref-Std'!CN49,IF(Assumptions!$F$10="Standard",'Pref-Std'!DU49,"ERROR")))*IF(Assumptions!$F$12="No Adjustment",1,VLOOKUP($AL50+BN$4-1,'Valuation Margin'!$A$5:$D$13,4))</f>
        <v>240.40263543970363</v>
      </c>
      <c r="BO50" s="45">
        <f>(1-VLOOKUP($AL50+BO$4-1,'Projection Scale G2 - F'!$A$25:$B$150,2,FALSE))^Assumptions!$F$6*'Base Rate'!BN50*IF(Assumptions!$F$8="No Adjustment",1,IF(Assumptions!$F$8="Married",'Marital Status'!CO49,IF(Assumptions!$F$8="Single",'Marital Status'!DV49,"ERROR")))*IF(Assumptions!$F$10="No Adjustment",1,IF(Assumptions!$F$10="Preferred",'Pref-Std'!CO49,IF(Assumptions!$F$10="Standard",'Pref-Std'!DV49,"ERROR")))*IF(Assumptions!$F$12="No Adjustment",1,VLOOKUP($AL50+BO$4-1,'Valuation Margin'!$A$5:$D$13,4))</f>
        <v>260.81356226543221</v>
      </c>
      <c r="BP50" s="46">
        <f>(1-VLOOKUP($AL50+BP$4-1,'Projection Scale G2 - F'!$A$25:$B$150,2,FALSE))^Assumptions!$F$6*'Base Rate'!BO50*IF(Assumptions!$F$8="No Adjustment",1,IF(Assumptions!$F$8="Married",'Marital Status'!CP49,IF(Assumptions!$F$8="Single",'Marital Status'!DW49,"ERROR")))*IF(Assumptions!$F$10="No Adjustment",1,IF(Assumptions!$F$10="Preferred",'Pref-Std'!CP49,IF(Assumptions!$F$10="Standard",'Pref-Std'!DW49,"ERROR")))*IF(Assumptions!$F$12="No Adjustment",1,VLOOKUP($AL50+BP$4-1,'Valuation Margin'!$A$5:$D$13,4))</f>
        <v>285.60480000000001</v>
      </c>
      <c r="BQ50" s="46">
        <f>(1-VLOOKUP($BR50,'Projection Scale G2 - F'!$A$25:$B$150,2,FALSE))^Assumptions!$F$6*'Base Rate'!BP50*IF(Assumptions!$F$8="No Adjustment",1,IF(Assumptions!$F$8="Married",'Marital Status'!CQ49,IF(Assumptions!$F$8="Single",'Marital Status'!DX49,"ERROR")))*IF(Assumptions!$F$10="No Adjustment",1,IF(Assumptions!$F$10="Preferred",'Pref-Std'!CQ49,IF(Assumptions!$F$10="Standard",'Pref-Std'!DX49,"ERROR")))*IF(Assumptions!$F$12="No Adjustment",1,VLOOKUP($BR50,'Valuation Margin'!$A$5:$D$13,4))</f>
        <v>307.2534</v>
      </c>
      <c r="BR50" s="6">
        <f t="shared" si="6"/>
        <v>105</v>
      </c>
      <c r="BT50" s="58">
        <v>0.38</v>
      </c>
      <c r="BU50" s="59">
        <f t="shared" si="7"/>
        <v>0.80856157894736846</v>
      </c>
      <c r="BV50" s="59">
        <f t="shared" si="8"/>
        <v>0.85662606962671939</v>
      </c>
      <c r="BW50" s="57">
        <f t="shared" si="9"/>
        <v>0.17499999999999982</v>
      </c>
    </row>
    <row r="51" spans="1:75" x14ac:dyDescent="0.3">
      <c r="A51" s="6">
        <f t="shared" si="2"/>
        <v>76</v>
      </c>
      <c r="B51" s="44">
        <f>(1-VLOOKUP($A51+B$4-1,'Projection Scale G2 - M'!$A$25:$B$150,2,FALSE))^Assumptions!$F$6*'Base Rate'!B51*IF(Assumptions!$F$8="No Adjustment",1,IF(Assumptions!$F$8="Married",'Marital Status'!BM50,IF(Assumptions!$F$8="Single",'Marital Status'!CT50,"ERROR")))*IF(Assumptions!$F$10="No Adjustment",1,IF(Assumptions!$F$10="Preferred",'Pref-Std'!BM50,IF(Assumptions!$F$10="Standard",'Pref-Std'!CT50,"ERROR")))*IF(Assumptions!$F$12="No Adjustment",1,VLOOKUP($A51+B$4-1,'Valuation Margin'!$A$5:$C$13,3))</f>
        <v>3.0162317829516829</v>
      </c>
      <c r="C51" s="45">
        <f>(1-VLOOKUP($A51+C$4-1,'Projection Scale G2 - M'!$A$25:$B$150,2,FALSE))^Assumptions!$F$6*'Base Rate'!C51*IF(Assumptions!$F$8="No Adjustment",1,IF(Assumptions!$F$8="Married",'Marital Status'!BN50,IF(Assumptions!$F$8="Single",'Marital Status'!CU50,"ERROR")))*IF(Assumptions!$F$10="No Adjustment",1,IF(Assumptions!$F$10="Preferred",'Pref-Std'!BN50,IF(Assumptions!$F$10="Standard",'Pref-Std'!CU50,"ERROR")))*IF(Assumptions!$F$12="No Adjustment",1,VLOOKUP($A51+C$4-1,'Valuation Margin'!$A$5:$C$13,3))</f>
        <v>5.3181660992079856</v>
      </c>
      <c r="D51" s="45">
        <f>(1-VLOOKUP($A51+D$4-1,'Projection Scale G2 - M'!$A$25:$B$150,2,FALSE))^Assumptions!$F$6*'Base Rate'!D51*IF(Assumptions!$F$8="No Adjustment",1,IF(Assumptions!$F$8="Married",'Marital Status'!BO50,IF(Assumptions!$F$8="Single",'Marital Status'!CV50,"ERROR")))*IF(Assumptions!$F$10="No Adjustment",1,IF(Assumptions!$F$10="Preferred",'Pref-Std'!BO50,IF(Assumptions!$F$10="Standard",'Pref-Std'!CV50,"ERROR")))*IF(Assumptions!$F$12="No Adjustment",1,VLOOKUP($A51+D$4-1,'Valuation Margin'!$A$5:$C$13,3))</f>
        <v>7.8463833944423316</v>
      </c>
      <c r="E51" s="45">
        <f>(1-VLOOKUP($A51+E$4-1,'Projection Scale G2 - M'!$A$25:$B$150,2,FALSE))^Assumptions!$F$6*'Base Rate'!E51*IF(Assumptions!$F$8="No Adjustment",1,IF(Assumptions!$F$8="Married",'Marital Status'!BP50,IF(Assumptions!$F$8="Single",'Marital Status'!CW50,"ERROR")))*IF(Assumptions!$F$10="No Adjustment",1,IF(Assumptions!$F$10="Preferred",'Pref-Std'!BP50,IF(Assumptions!$F$10="Standard",'Pref-Std'!CW50,"ERROR")))*IF(Assumptions!$F$12="No Adjustment",1,VLOOKUP($A51+E$4-1,'Valuation Margin'!$A$5:$C$13,3))</f>
        <v>10.756838533396687</v>
      </c>
      <c r="F51" s="46">
        <f>(1-VLOOKUP($A51+F$4-1,'Projection Scale G2 - M'!$A$25:$B$150,2,FALSE))^Assumptions!$F$6*'Base Rate'!F51*IF(Assumptions!$F$8="No Adjustment",1,IF(Assumptions!$F$8="Married",'Marital Status'!BQ50,IF(Assumptions!$F$8="Single",'Marital Status'!CX50,"ERROR")))*IF(Assumptions!$F$10="No Adjustment",1,IF(Assumptions!$F$10="Preferred",'Pref-Std'!BQ50,IF(Assumptions!$F$10="Standard",'Pref-Std'!CX50,"ERROR")))*IF(Assumptions!$F$12="No Adjustment",1,VLOOKUP($A51+F$4-1,'Valuation Margin'!$A$5:$C$13,3))</f>
        <v>14.172328212110282</v>
      </c>
      <c r="G51" s="45">
        <f>(1-VLOOKUP($A51+G$4-1,'Projection Scale G2 - M'!$A$25:$B$150,2,FALSE))^Assumptions!$F$6*'Base Rate'!G51*IF(Assumptions!$F$8="No Adjustment",1,IF(Assumptions!$F$8="Married",'Marital Status'!BR50,IF(Assumptions!$F$8="Single",'Marital Status'!CY50,"ERROR")))*IF(Assumptions!$F$10="No Adjustment",1,IF(Assumptions!$F$10="Preferred",'Pref-Std'!BR50,IF(Assumptions!$F$10="Standard",'Pref-Std'!CY50,"ERROR")))*IF(Assumptions!$F$12="No Adjustment",1,VLOOKUP($A51+G$4-1,'Valuation Margin'!$A$5:$C$13,3))</f>
        <v>18.419763498323306</v>
      </c>
      <c r="H51" s="45">
        <f>(1-VLOOKUP($A51+H$4-1,'Projection Scale G2 - M'!$A$25:$B$150,2,FALSE))^Assumptions!$F$6*'Base Rate'!H51*IF(Assumptions!$F$8="No Adjustment",1,IF(Assumptions!$F$8="Married",'Marital Status'!BS50,IF(Assumptions!$F$8="Single",'Marital Status'!CZ50,"ERROR")))*IF(Assumptions!$F$10="No Adjustment",1,IF(Assumptions!$F$10="Preferred",'Pref-Std'!BS50,IF(Assumptions!$F$10="Standard",'Pref-Std'!CZ50,"ERROR")))*IF(Assumptions!$F$12="No Adjustment",1,VLOOKUP($A51+H$4-1,'Valuation Margin'!$A$5:$C$13,3))</f>
        <v>23.320339849230837</v>
      </c>
      <c r="I51" s="45">
        <f>(1-VLOOKUP($A51+I$4-1,'Projection Scale G2 - M'!$A$25:$B$150,2,FALSE))^Assumptions!$F$6*'Base Rate'!I51*IF(Assumptions!$F$8="No Adjustment",1,IF(Assumptions!$F$8="Married",'Marital Status'!BT50,IF(Assumptions!$F$8="Single",'Marital Status'!DA50,"ERROR")))*IF(Assumptions!$F$10="No Adjustment",1,IF(Assumptions!$F$10="Preferred",'Pref-Std'!BT50,IF(Assumptions!$F$10="Standard",'Pref-Std'!DA50,"ERROR")))*IF(Assumptions!$F$12="No Adjustment",1,VLOOKUP($A51+I$4-1,'Valuation Margin'!$A$5:$C$13,3))</f>
        <v>28.817492731921785</v>
      </c>
      <c r="J51" s="45">
        <f>(1-VLOOKUP($A51+J$4-1,'Projection Scale G2 - M'!$A$25:$B$150,2,FALSE))^Assumptions!$F$6*'Base Rate'!J51*IF(Assumptions!$F$8="No Adjustment",1,IF(Assumptions!$F$8="Married",'Marital Status'!BU50,IF(Assumptions!$F$8="Single",'Marital Status'!DB50,"ERROR")))*IF(Assumptions!$F$10="No Adjustment",1,IF(Assumptions!$F$10="Preferred",'Pref-Std'!BU50,IF(Assumptions!$F$10="Standard",'Pref-Std'!DB50,"ERROR")))*IF(Assumptions!$F$12="No Adjustment",1,VLOOKUP($A51+J$4-1,'Valuation Margin'!$A$5:$C$13,3))</f>
        <v>35.618594829841953</v>
      </c>
      <c r="K51" s="46">
        <f>(1-VLOOKUP($A51+K$4-1,'Projection Scale G2 - M'!$A$25:$B$150,2,FALSE))^Assumptions!$F$6*'Base Rate'!K51*IF(Assumptions!$F$8="No Adjustment",1,IF(Assumptions!$F$8="Married",'Marital Status'!BV50,IF(Assumptions!$F$8="Single",'Marital Status'!DC50,"ERROR")))*IF(Assumptions!$F$10="No Adjustment",1,IF(Assumptions!$F$10="Preferred",'Pref-Std'!BV50,IF(Assumptions!$F$10="Standard",'Pref-Std'!DC50,"ERROR")))*IF(Assumptions!$F$12="No Adjustment",1,VLOOKUP($A51+K$4-1,'Valuation Margin'!$A$5:$C$13,3))</f>
        <v>43.640409301126446</v>
      </c>
      <c r="L51" s="45">
        <f>(1-VLOOKUP($A51+L$4-1,'Projection Scale G2 - M'!$A$25:$B$150,2,FALSE))^Assumptions!$F$6*'Base Rate'!L51*IF(Assumptions!$F$8="No Adjustment",1,IF(Assumptions!$F$8="Married",'Marital Status'!BW50,IF(Assumptions!$F$8="Single",'Marital Status'!DD50,"ERROR")))*IF(Assumptions!$F$10="No Adjustment",1,IF(Assumptions!$F$10="Preferred",'Pref-Std'!BW50,IF(Assumptions!$F$10="Standard",'Pref-Std'!DD50,"ERROR")))*IF(Assumptions!$F$12="No Adjustment",1,VLOOKUP($A51+L$4-1,'Valuation Margin'!$A$5:$C$13,3))</f>
        <v>53.064720006719853</v>
      </c>
      <c r="M51" s="45">
        <f>(1-VLOOKUP($A51+M$4-1,'Projection Scale G2 - M'!$A$25:$B$150,2,FALSE))^Assumptions!$F$6*'Base Rate'!M51*IF(Assumptions!$F$8="No Adjustment",1,IF(Assumptions!$F$8="Married",'Marital Status'!BX50,IF(Assumptions!$F$8="Single",'Marital Status'!DE50,"ERROR")))*IF(Assumptions!$F$10="No Adjustment",1,IF(Assumptions!$F$10="Preferred",'Pref-Std'!BX50,IF(Assumptions!$F$10="Standard",'Pref-Std'!DE50,"ERROR")))*IF(Assumptions!$F$12="No Adjustment",1,VLOOKUP($A51+M$4-1,'Valuation Margin'!$A$5:$C$13,3))</f>
        <v>62.562003769034902</v>
      </c>
      <c r="N51" s="45">
        <f>(1-VLOOKUP($A51+N$4-1,'Projection Scale G2 - M'!$A$25:$B$150,2,FALSE))^Assumptions!$F$6*'Base Rate'!N51*IF(Assumptions!$F$8="No Adjustment",1,IF(Assumptions!$F$8="Married",'Marital Status'!BY50,IF(Assumptions!$F$8="Single",'Marital Status'!DF50,"ERROR")))*IF(Assumptions!$F$10="No Adjustment",1,IF(Assumptions!$F$10="Preferred",'Pref-Std'!BY50,IF(Assumptions!$F$10="Standard",'Pref-Std'!DF50,"ERROR")))*IF(Assumptions!$F$12="No Adjustment",1,VLOOKUP($A51+N$4-1,'Valuation Margin'!$A$5:$C$13,3))</f>
        <v>72.583910543214728</v>
      </c>
      <c r="O51" s="45">
        <f>(1-VLOOKUP($A51+O$4-1,'Projection Scale G2 - M'!$A$25:$B$150,2,FALSE))^Assumptions!$F$6*'Base Rate'!O51*IF(Assumptions!$F$8="No Adjustment",1,IF(Assumptions!$F$8="Married",'Marital Status'!BZ50,IF(Assumptions!$F$8="Single",'Marital Status'!DG50,"ERROR")))*IF(Assumptions!$F$10="No Adjustment",1,IF(Assumptions!$F$10="Preferred",'Pref-Std'!BZ50,IF(Assumptions!$F$10="Standard",'Pref-Std'!DG50,"ERROR")))*IF(Assumptions!$F$12="No Adjustment",1,VLOOKUP($A51+O$4-1,'Valuation Margin'!$A$5:$C$13,3))</f>
        <v>84.656100298784125</v>
      </c>
      <c r="P51" s="46">
        <f>(1-VLOOKUP($A51+P$4-1,'Projection Scale G2 - M'!$A$25:$B$150,2,FALSE))^Assumptions!$F$6*'Base Rate'!P51*IF(Assumptions!$F$8="No Adjustment",1,IF(Assumptions!$F$8="Married",'Marital Status'!CA50,IF(Assumptions!$F$8="Single",'Marital Status'!DH50,"ERROR")))*IF(Assumptions!$F$10="No Adjustment",1,IF(Assumptions!$F$10="Preferred",'Pref-Std'!CA50,IF(Assumptions!$F$10="Standard",'Pref-Std'!DH50,"ERROR")))*IF(Assumptions!$F$12="No Adjustment",1,VLOOKUP($A51+P$4-1,'Valuation Margin'!$A$5:$C$13,3))</f>
        <v>98.147224353552787</v>
      </c>
      <c r="Q51" s="45">
        <f>(1-VLOOKUP($A51+Q$4-1,'Projection Scale G2 - M'!$A$25:$B$150,2,FALSE))^Assumptions!$F$6*'Base Rate'!Q51*IF(Assumptions!$F$8="No Adjustment",1,IF(Assumptions!$F$8="Married",'Marital Status'!CB50,IF(Assumptions!$F$8="Single",'Marital Status'!DI50,"ERROR")))*IF(Assumptions!$F$10="No Adjustment",1,IF(Assumptions!$F$10="Preferred",'Pref-Std'!CB50,IF(Assumptions!$F$10="Standard",'Pref-Std'!DI50,"ERROR")))*IF(Assumptions!$F$12="No Adjustment",1,VLOOKUP($A51+Q$4-1,'Valuation Margin'!$A$5:$C$13,3))</f>
        <v>111.95698562363773</v>
      </c>
      <c r="R51" s="45">
        <f>(1-VLOOKUP($A51+R$4-1,'Projection Scale G2 - M'!$A$25:$B$150,2,FALSE))^Assumptions!$F$6*'Base Rate'!R51*IF(Assumptions!$F$8="No Adjustment",1,IF(Assumptions!$F$8="Married",'Marital Status'!CC50,IF(Assumptions!$F$8="Single",'Marital Status'!DJ50,"ERROR")))*IF(Assumptions!$F$10="No Adjustment",1,IF(Assumptions!$F$10="Preferred",'Pref-Std'!CC50,IF(Assumptions!$F$10="Standard",'Pref-Std'!DJ50,"ERROR")))*IF(Assumptions!$F$12="No Adjustment",1,VLOOKUP($A51+R$4-1,'Valuation Margin'!$A$5:$C$13,3))</f>
        <v>125.24064345118697</v>
      </c>
      <c r="S51" s="45">
        <f>(1-VLOOKUP($A51+S$4-1,'Projection Scale G2 - M'!$A$25:$B$150,2,FALSE))^Assumptions!$F$6*'Base Rate'!S51*IF(Assumptions!$F$8="No Adjustment",1,IF(Assumptions!$F$8="Married",'Marital Status'!CD50,IF(Assumptions!$F$8="Single",'Marital Status'!DK50,"ERROR")))*IF(Assumptions!$F$10="No Adjustment",1,IF(Assumptions!$F$10="Preferred",'Pref-Std'!CD50,IF(Assumptions!$F$10="Standard",'Pref-Std'!DK50,"ERROR")))*IF(Assumptions!$F$12="No Adjustment",1,VLOOKUP($A51+S$4-1,'Valuation Margin'!$A$5:$C$13,3))</f>
        <v>139.93745171701386</v>
      </c>
      <c r="T51" s="45">
        <f>(1-VLOOKUP($A51+T$4-1,'Projection Scale G2 - M'!$A$25:$B$150,2,FALSE))^Assumptions!$F$6*'Base Rate'!T51*IF(Assumptions!$F$8="No Adjustment",1,IF(Assumptions!$F$8="Married",'Marital Status'!CE50,IF(Assumptions!$F$8="Single",'Marital Status'!DL50,"ERROR")))*IF(Assumptions!$F$10="No Adjustment",1,IF(Assumptions!$F$10="Preferred",'Pref-Std'!CE50,IF(Assumptions!$F$10="Standard",'Pref-Std'!DL50,"ERROR")))*IF(Assumptions!$F$12="No Adjustment",1,VLOOKUP($A51+T$4-1,'Valuation Margin'!$A$5:$C$13,3))</f>
        <v>154.16967824282818</v>
      </c>
      <c r="U51" s="46">
        <f>(1-VLOOKUP($A51+U$4-1,'Projection Scale G2 - M'!$A$25:$B$150,2,FALSE))^Assumptions!$F$6*'Base Rate'!U51*IF(Assumptions!$F$8="No Adjustment",1,IF(Assumptions!$F$8="Married",'Marital Status'!CF50,IF(Assumptions!$F$8="Single",'Marital Status'!DM50,"ERROR")))*IF(Assumptions!$F$10="No Adjustment",1,IF(Assumptions!$F$10="Preferred",'Pref-Std'!CF50,IF(Assumptions!$F$10="Standard",'Pref-Std'!DM50,"ERROR")))*IF(Assumptions!$F$12="No Adjustment",1,VLOOKUP($A51+U$4-1,'Valuation Margin'!$A$5:$C$13,3))</f>
        <v>170.91029316130761</v>
      </c>
      <c r="V51" s="45">
        <f>(1-VLOOKUP($A51+V$4-1,'Projection Scale G2 - M'!$A$25:$B$150,2,FALSE))^Assumptions!$F$6*'Base Rate'!V51*IF(Assumptions!$F$8="No Adjustment",1,IF(Assumptions!$F$8="Married",'Marital Status'!CG50,IF(Assumptions!$F$8="Single",'Marital Status'!DN50,"ERROR")))*IF(Assumptions!$F$10="No Adjustment",1,IF(Assumptions!$F$10="Preferred",'Pref-Std'!CG50,IF(Assumptions!$F$10="Standard",'Pref-Std'!DN50,"ERROR")))*IF(Assumptions!$F$12="No Adjustment",1,VLOOKUP($A51+V$4-1,'Valuation Margin'!$A$5:$C$13,3))</f>
        <v>186.2651784130768</v>
      </c>
      <c r="W51" s="45">
        <f>(1-VLOOKUP($A51+W$4-1,'Projection Scale G2 - M'!$A$25:$B$150,2,FALSE))^Assumptions!$F$6*'Base Rate'!W51*IF(Assumptions!$F$8="No Adjustment",1,IF(Assumptions!$F$8="Married",'Marital Status'!CH50,IF(Assumptions!$F$8="Single",'Marital Status'!DO50,"ERROR")))*IF(Assumptions!$F$10="No Adjustment",1,IF(Assumptions!$F$10="Preferred",'Pref-Std'!CH50,IF(Assumptions!$F$10="Standard",'Pref-Std'!DO50,"ERROR")))*IF(Assumptions!$F$12="No Adjustment",1,VLOOKUP($A51+W$4-1,'Valuation Margin'!$A$5:$C$13,3))</f>
        <v>203.86671077964488</v>
      </c>
      <c r="X51" s="45">
        <f>(1-VLOOKUP($A51+X$4-1,'Projection Scale G2 - M'!$A$25:$B$150,2,FALSE))^Assumptions!$F$6*'Base Rate'!X51*IF(Assumptions!$F$8="No Adjustment",1,IF(Assumptions!$F$8="Married",'Marital Status'!CI50,IF(Assumptions!$F$8="Single",'Marital Status'!DP50,"ERROR")))*IF(Assumptions!$F$10="No Adjustment",1,IF(Assumptions!$F$10="Preferred",'Pref-Std'!CI50,IF(Assumptions!$F$10="Standard",'Pref-Std'!DP50,"ERROR")))*IF(Assumptions!$F$12="No Adjustment",1,VLOOKUP($A51+X$4-1,'Valuation Margin'!$A$5:$C$13,3))</f>
        <v>219.1308095280632</v>
      </c>
      <c r="Y51" s="45">
        <f>(1-VLOOKUP($A51+Y$4-1,'Projection Scale G2 - M'!$A$25:$B$150,2,FALSE))^Assumptions!$F$6*'Base Rate'!Y51*IF(Assumptions!$F$8="No Adjustment",1,IF(Assumptions!$F$8="Married",'Marital Status'!CJ50,IF(Assumptions!$F$8="Single",'Marital Status'!DQ50,"ERROR")))*IF(Assumptions!$F$10="No Adjustment",1,IF(Assumptions!$F$10="Preferred",'Pref-Std'!CJ50,IF(Assumptions!$F$10="Standard",'Pref-Std'!DQ50,"ERROR")))*IF(Assumptions!$F$12="No Adjustment",1,VLOOKUP($A51+Y$4-1,'Valuation Margin'!$A$5:$C$13,3))</f>
        <v>236.71229211653991</v>
      </c>
      <c r="Z51" s="46">
        <f>(1-VLOOKUP($A51+Z$4-1,'Projection Scale G2 - M'!$A$25:$B$150,2,FALSE))^Assumptions!$F$6*'Base Rate'!Z51*IF(Assumptions!$F$8="No Adjustment",1,IF(Assumptions!$F$8="Married",'Marital Status'!CK50,IF(Assumptions!$F$8="Single",'Marital Status'!DR50,"ERROR")))*IF(Assumptions!$F$10="No Adjustment",1,IF(Assumptions!$F$10="Preferred",'Pref-Std'!CK50,IF(Assumptions!$F$10="Standard",'Pref-Std'!DR50,"ERROR")))*IF(Assumptions!$F$12="No Adjustment",1,VLOOKUP($A51+Z$4-1,'Valuation Margin'!$A$5:$C$13,3))</f>
        <v>251.86392133261333</v>
      </c>
      <c r="AA51" s="45">
        <f>(1-VLOOKUP($A51+AA$4-1,'Projection Scale G2 - M'!$A$25:$B$150,2,FALSE))^Assumptions!$F$6*'Base Rate'!AA51*IF(Assumptions!$F$8="No Adjustment",1,IF(Assumptions!$F$8="Married",'Marital Status'!CL50,IF(Assumptions!$F$8="Single",'Marital Status'!DS50,"ERROR")))*IF(Assumptions!$F$10="No Adjustment",1,IF(Assumptions!$F$10="Preferred",'Pref-Std'!CL50,IF(Assumptions!$F$10="Standard",'Pref-Std'!DS50,"ERROR")))*IF(Assumptions!$F$12="No Adjustment",1,VLOOKUP($A51+AA$4-1,'Valuation Margin'!$A$5:$C$13,3))</f>
        <v>267.52618070239515</v>
      </c>
      <c r="AB51" s="45">
        <f>(1-VLOOKUP($A51+AB$4-1,'Projection Scale G2 - M'!$A$25:$B$150,2,FALSE))^Assumptions!$F$6*'Base Rate'!AB51*IF(Assumptions!$F$8="No Adjustment",1,IF(Assumptions!$F$8="Married",'Marital Status'!CM50,IF(Assumptions!$F$8="Single",'Marital Status'!DT50,"ERROR")))*IF(Assumptions!$F$10="No Adjustment",1,IF(Assumptions!$F$10="Preferred",'Pref-Std'!CM50,IF(Assumptions!$F$10="Standard",'Pref-Std'!DT50,"ERROR")))*IF(Assumptions!$F$12="No Adjustment",1,VLOOKUP($A51+AB$4-1,'Valuation Margin'!$A$5:$C$13,3))</f>
        <v>290.77589054142175</v>
      </c>
      <c r="AC51" s="45">
        <f>(1-VLOOKUP($A51+AC$4-1,'Projection Scale G2 - M'!$A$25:$B$150,2,FALSE))^Assumptions!$F$6*'Base Rate'!AC51*IF(Assumptions!$F$8="No Adjustment",1,IF(Assumptions!$F$8="Married",'Marital Status'!CN50,IF(Assumptions!$F$8="Single",'Marital Status'!DU50,"ERROR")))*IF(Assumptions!$F$10="No Adjustment",1,IF(Assumptions!$F$10="Preferred",'Pref-Std'!CN50,IF(Assumptions!$F$10="Standard",'Pref-Std'!DU50,"ERROR")))*IF(Assumptions!$F$12="No Adjustment",1,VLOOKUP($A51+AC$4-1,'Valuation Margin'!$A$5:$C$13,3))</f>
        <v>313.33454994206846</v>
      </c>
      <c r="AD51" s="45">
        <f>(1-VLOOKUP($A51+AD$4-1,'Projection Scale G2 - M'!$A$25:$B$150,2,FALSE))^Assumptions!$F$6*'Base Rate'!AD51*IF(Assumptions!$F$8="No Adjustment",1,IF(Assumptions!$F$8="Married",'Marital Status'!CO50,IF(Assumptions!$F$8="Single",'Marital Status'!DV50,"ERROR")))*IF(Assumptions!$F$10="No Adjustment",1,IF(Assumptions!$F$10="Preferred",'Pref-Std'!CO50,IF(Assumptions!$F$10="Standard",'Pref-Std'!DV50,"ERROR")))*IF(Assumptions!$F$12="No Adjustment",1,VLOOKUP($A51+AD$4-1,'Valuation Margin'!$A$5:$C$13,3))</f>
        <v>340.95660000000004</v>
      </c>
      <c r="AE51" s="46">
        <f>(1-VLOOKUP($A51+AE$4-1,'Projection Scale G2 - M'!$A$25:$B$150,2,FALSE))^Assumptions!$F$6*'Base Rate'!AE51*IF(Assumptions!$F$8="No Adjustment",1,IF(Assumptions!$F$8="Married",'Marital Status'!CP50,IF(Assumptions!$F$8="Single",'Marital Status'!DW50,"ERROR")))*IF(Assumptions!$F$10="No Adjustment",1,IF(Assumptions!$F$10="Preferred",'Pref-Std'!CP50,IF(Assumptions!$F$10="Standard",'Pref-Std'!DW50,"ERROR")))*IF(Assumptions!$F$12="No Adjustment",1,VLOOKUP($A51+AE$4-1,'Valuation Margin'!$A$5:$C$13,3))</f>
        <v>368.68549999999993</v>
      </c>
      <c r="AF51" s="46">
        <f>(1-VLOOKUP($AG51,'Projection Scale G2 - M'!$A$25:$B$150,2,FALSE))^Assumptions!$F$6*'Base Rate'!AF51*IF(Assumptions!$F$8="No Adjustment",1,IF(Assumptions!$F$8="Married",'Marital Status'!CQ50,IF(Assumptions!$F$8="Single",'Marital Status'!DX50,"ERROR")))*IF(Assumptions!$F$10="No Adjustment",1,IF(Assumptions!$F$10="Preferred",'Pref-Std'!CQ50,IF(Assumptions!$F$10="Standard",'Pref-Std'!DX50,"ERROR")))*IF(Assumptions!$F$12="No Adjustment",1,VLOOKUP($AG51,'Valuation Margin'!$A$5:$C$13,3))</f>
        <v>406.67</v>
      </c>
      <c r="AG51" s="6">
        <f t="shared" si="3"/>
        <v>106</v>
      </c>
      <c r="AI51" s="58">
        <v>0.362371</v>
      </c>
      <c r="AJ51" s="59">
        <f t="shared" si="4"/>
        <v>1.1222476412295688</v>
      </c>
      <c r="AL51" s="6">
        <f t="shared" si="5"/>
        <v>76</v>
      </c>
      <c r="AM51" s="44">
        <f>(1-VLOOKUP($AL51+AM$4-1,'Projection Scale G2 - F'!$A$25:$B$150,2,FALSE))^Assumptions!$F$6*'Base Rate'!AL51*IF(Assumptions!$F$8="No Adjustment",1,IF(Assumptions!$F$8="Married",'Marital Status'!BM50,IF(Assumptions!$F$8="Single",'Marital Status'!CT50,"ERROR")))*IF(Assumptions!$F$10="No Adjustment",1,IF(Assumptions!$F$10="Preferred",'Pref-Std'!BM50,IF(Assumptions!$F$10="Standard",'Pref-Std'!CT50,"ERROR")))*IF(Assumptions!$F$12="No Adjustment",1,VLOOKUP($AL51+AM$4-1,'Valuation Margin'!$A$5:$D$13,4))</f>
        <v>2.122738217527671</v>
      </c>
      <c r="AN51" s="45">
        <f>(1-VLOOKUP($AL51+AN$4-1,'Projection Scale G2 - F'!$A$25:$B$150,2,FALSE))^Assumptions!$F$6*'Base Rate'!AM51*IF(Assumptions!$F$8="No Adjustment",1,IF(Assumptions!$F$8="Married",'Marital Status'!BN50,IF(Assumptions!$F$8="Single",'Marital Status'!CU50,"ERROR")))*IF(Assumptions!$F$10="No Adjustment",1,IF(Assumptions!$F$10="Preferred",'Pref-Std'!BN50,IF(Assumptions!$F$10="Standard",'Pref-Std'!CU50,"ERROR")))*IF(Assumptions!$F$12="No Adjustment",1,VLOOKUP($AL51+AN$4-1,'Valuation Margin'!$A$5:$D$13,4))</f>
        <v>3.6493847274231186</v>
      </c>
      <c r="AO51" s="45">
        <f>(1-VLOOKUP($AL51+AO$4-1,'Projection Scale G2 - F'!$A$25:$B$150,2,FALSE))^Assumptions!$F$6*'Base Rate'!AN51*IF(Assumptions!$F$8="No Adjustment",1,IF(Assumptions!$F$8="Married",'Marital Status'!BO50,IF(Assumptions!$F$8="Single",'Marital Status'!CV50,"ERROR")))*IF(Assumptions!$F$10="No Adjustment",1,IF(Assumptions!$F$10="Preferred",'Pref-Std'!BO50,IF(Assumptions!$F$10="Standard",'Pref-Std'!CV50,"ERROR")))*IF(Assumptions!$F$12="No Adjustment",1,VLOOKUP($AL51+AO$4-1,'Valuation Margin'!$A$5:$D$13,4))</f>
        <v>5.3178711229456939</v>
      </c>
      <c r="AP51" s="45">
        <f>(1-VLOOKUP($AL51+AP$4-1,'Projection Scale G2 - F'!$A$25:$B$150,2,FALSE))^Assumptions!$F$6*'Base Rate'!AO51*IF(Assumptions!$F$8="No Adjustment",1,IF(Assumptions!$F$8="Married",'Marital Status'!BP50,IF(Assumptions!$F$8="Single",'Marital Status'!CW50,"ERROR")))*IF(Assumptions!$F$10="No Adjustment",1,IF(Assumptions!$F$10="Preferred",'Pref-Std'!BP50,IF(Assumptions!$F$10="Standard",'Pref-Std'!CW50,"ERROR")))*IF(Assumptions!$F$12="No Adjustment",1,VLOOKUP($AL51+AP$4-1,'Valuation Margin'!$A$5:$D$13,4))</f>
        <v>7.2513377754999864</v>
      </c>
      <c r="AQ51" s="46">
        <f>(1-VLOOKUP($AL51+AQ$4-1,'Projection Scale G2 - F'!$A$25:$B$150,2,FALSE))^Assumptions!$F$6*'Base Rate'!AP51*IF(Assumptions!$F$8="No Adjustment",1,IF(Assumptions!$F$8="Married",'Marital Status'!BQ50,IF(Assumptions!$F$8="Single",'Marital Status'!CX50,"ERROR")))*IF(Assumptions!$F$10="No Adjustment",1,IF(Assumptions!$F$10="Preferred",'Pref-Std'!BQ50,IF(Assumptions!$F$10="Standard",'Pref-Std'!CX50,"ERROR")))*IF(Assumptions!$F$12="No Adjustment",1,VLOOKUP($AL51+AQ$4-1,'Valuation Margin'!$A$5:$D$13,4))</f>
        <v>9.5288368652651236</v>
      </c>
      <c r="AR51" s="45">
        <f>(1-VLOOKUP($AL51+AR$4-1,'Projection Scale G2 - F'!$A$25:$B$150,2,FALSE))^Assumptions!$F$6*'Base Rate'!AQ51*IF(Assumptions!$F$8="No Adjustment",1,IF(Assumptions!$F$8="Married",'Marital Status'!BR50,IF(Assumptions!$F$8="Single",'Marital Status'!CY50,"ERROR")))*IF(Assumptions!$F$10="No Adjustment",1,IF(Assumptions!$F$10="Preferred",'Pref-Std'!BR50,IF(Assumptions!$F$10="Standard",'Pref-Std'!CY50,"ERROR")))*IF(Assumptions!$F$12="No Adjustment",1,VLOOKUP($AL51+AR$4-1,'Valuation Margin'!$A$5:$D$13,4))</f>
        <v>12.358868816880404</v>
      </c>
      <c r="AS51" s="45">
        <f>(1-VLOOKUP($AL51+AS$4-1,'Projection Scale G2 - F'!$A$25:$B$150,2,FALSE))^Assumptions!$F$6*'Base Rate'!AR51*IF(Assumptions!$F$8="No Adjustment",1,IF(Assumptions!$F$8="Married",'Marital Status'!BS50,IF(Assumptions!$F$8="Single",'Marital Status'!CZ50,"ERROR")))*IF(Assumptions!$F$10="No Adjustment",1,IF(Assumptions!$F$10="Preferred",'Pref-Std'!BS50,IF(Assumptions!$F$10="Standard",'Pref-Std'!CZ50,"ERROR")))*IF(Assumptions!$F$12="No Adjustment",1,VLOOKUP($AL51+AS$4-1,'Valuation Margin'!$A$5:$D$13,4))</f>
        <v>15.409238074884287</v>
      </c>
      <c r="AT51" s="45">
        <f>(1-VLOOKUP($AL51+AT$4-1,'Projection Scale G2 - F'!$A$25:$B$150,2,FALSE))^Assumptions!$F$6*'Base Rate'!AS51*IF(Assumptions!$F$8="No Adjustment",1,IF(Assumptions!$F$8="Married",'Marital Status'!BT50,IF(Assumptions!$F$8="Single",'Marital Status'!DA50,"ERROR")))*IF(Assumptions!$F$10="No Adjustment",1,IF(Assumptions!$F$10="Preferred",'Pref-Std'!BT50,IF(Assumptions!$F$10="Standard",'Pref-Std'!DA50,"ERROR")))*IF(Assumptions!$F$12="No Adjustment",1,VLOOKUP($AL51+AT$4-1,'Valuation Margin'!$A$5:$D$13,4))</f>
        <v>19.112715723249924</v>
      </c>
      <c r="AU51" s="45">
        <f>(1-VLOOKUP($AL51+AU$4-1,'Projection Scale G2 - F'!$A$25:$B$150,2,FALSE))^Assumptions!$F$6*'Base Rate'!AT51*IF(Assumptions!$F$8="No Adjustment",1,IF(Assumptions!$F$8="Married",'Marital Status'!BU50,IF(Assumptions!$F$8="Single",'Marital Status'!DB50,"ERROR")))*IF(Assumptions!$F$10="No Adjustment",1,IF(Assumptions!$F$10="Preferred",'Pref-Std'!BU50,IF(Assumptions!$F$10="Standard",'Pref-Std'!DB50,"ERROR")))*IF(Assumptions!$F$12="No Adjustment",1,VLOOKUP($AL51+AU$4-1,'Valuation Margin'!$A$5:$D$13,4))</f>
        <v>23.480136888833936</v>
      </c>
      <c r="AV51" s="46">
        <f>(1-VLOOKUP($AL51+AV$4-1,'Projection Scale G2 - F'!$A$25:$B$150,2,FALSE))^Assumptions!$F$6*'Base Rate'!AU51*IF(Assumptions!$F$8="No Adjustment",1,IF(Assumptions!$F$8="Married",'Marital Status'!BV50,IF(Assumptions!$F$8="Single",'Marital Status'!DC50,"ERROR")))*IF(Assumptions!$F$10="No Adjustment",1,IF(Assumptions!$F$10="Preferred",'Pref-Std'!BV50,IF(Assumptions!$F$10="Standard",'Pref-Std'!DC50,"ERROR")))*IF(Assumptions!$F$12="No Adjustment",1,VLOOKUP($AL51+AV$4-1,'Valuation Margin'!$A$5:$D$13,4))</f>
        <v>28.396650917452682</v>
      </c>
      <c r="AW51" s="45">
        <f>(1-VLOOKUP($AL51+AW$4-1,'Projection Scale G2 - F'!$A$25:$B$150,2,FALSE))^Assumptions!$F$6*'Base Rate'!AV51*IF(Assumptions!$F$8="No Adjustment",1,IF(Assumptions!$F$8="Married",'Marital Status'!BW50,IF(Assumptions!$F$8="Single",'Marital Status'!DD50,"ERROR")))*IF(Assumptions!$F$10="No Adjustment",1,IF(Assumptions!$F$10="Preferred",'Pref-Std'!BW50,IF(Assumptions!$F$10="Standard",'Pref-Std'!DD50,"ERROR")))*IF(Assumptions!$F$12="No Adjustment",1,VLOOKUP($AL51+AW$4-1,'Valuation Margin'!$A$5:$D$13,4))</f>
        <v>34.650998621930398</v>
      </c>
      <c r="AX51" s="45">
        <f>(1-VLOOKUP($AL51+AX$4-1,'Projection Scale G2 - F'!$A$25:$B$150,2,FALSE))^Assumptions!$F$6*'Base Rate'!AW51*IF(Assumptions!$F$8="No Adjustment",1,IF(Assumptions!$F$8="Married",'Marital Status'!BX50,IF(Assumptions!$F$8="Single",'Marital Status'!DE50,"ERROR")))*IF(Assumptions!$F$10="No Adjustment",1,IF(Assumptions!$F$10="Preferred",'Pref-Std'!BX50,IF(Assumptions!$F$10="Standard",'Pref-Std'!DE50,"ERROR")))*IF(Assumptions!$F$12="No Adjustment",1,VLOOKUP($AL51+AX$4-1,'Valuation Margin'!$A$5:$D$13,4))</f>
        <v>41.226171757639314</v>
      </c>
      <c r="AY51" s="45">
        <f>(1-VLOOKUP($AL51+AY$4-1,'Projection Scale G2 - F'!$A$25:$B$150,2,FALSE))^Assumptions!$F$6*'Base Rate'!AX51*IF(Assumptions!$F$8="No Adjustment",1,IF(Assumptions!$F$8="Married",'Marital Status'!BY50,IF(Assumptions!$F$8="Single",'Marital Status'!DF50,"ERROR")))*IF(Assumptions!$F$10="No Adjustment",1,IF(Assumptions!$F$10="Preferred",'Pref-Std'!BY50,IF(Assumptions!$F$10="Standard",'Pref-Std'!DF50,"ERROR")))*IF(Assumptions!$F$12="No Adjustment",1,VLOOKUP($AL51+AY$4-1,'Valuation Margin'!$A$5:$D$13,4))</f>
        <v>49.030094571034624</v>
      </c>
      <c r="AZ51" s="45">
        <f>(1-VLOOKUP($AL51+AZ$4-1,'Projection Scale G2 - F'!$A$25:$B$150,2,FALSE))^Assumptions!$F$6*'Base Rate'!AY51*IF(Assumptions!$F$8="No Adjustment",1,IF(Assumptions!$F$8="Married",'Marital Status'!BZ50,IF(Assumptions!$F$8="Single",'Marital Status'!DG50,"ERROR")))*IF(Assumptions!$F$10="No Adjustment",1,IF(Assumptions!$F$10="Preferred",'Pref-Std'!BZ50,IF(Assumptions!$F$10="Standard",'Pref-Std'!DG50,"ERROR")))*IF(Assumptions!$F$12="No Adjustment",1,VLOOKUP($AL51+AZ$4-1,'Valuation Margin'!$A$5:$D$13,4))</f>
        <v>57.470677571666442</v>
      </c>
      <c r="BA51" s="46">
        <f>(1-VLOOKUP($AL51+BA$4-1,'Projection Scale G2 - F'!$A$25:$B$150,2,FALSE))^Assumptions!$F$6*'Base Rate'!AZ51*IF(Assumptions!$F$8="No Adjustment",1,IF(Assumptions!$F$8="Married",'Marital Status'!CA50,IF(Assumptions!$F$8="Single",'Marital Status'!DH50,"ERROR")))*IF(Assumptions!$F$10="No Adjustment",1,IF(Assumptions!$F$10="Preferred",'Pref-Std'!CA50,IF(Assumptions!$F$10="Standard",'Pref-Std'!DH50,"ERROR")))*IF(Assumptions!$F$12="No Adjustment",1,VLOOKUP($AL51+BA$4-1,'Valuation Margin'!$A$5:$D$13,4))</f>
        <v>67.830654473393267</v>
      </c>
      <c r="BB51" s="45">
        <f>(1-VLOOKUP($AL51+BB$4-1,'Projection Scale G2 - F'!$A$25:$B$150,2,FALSE))^Assumptions!$F$6*'Base Rate'!BA51*IF(Assumptions!$F$8="No Adjustment",1,IF(Assumptions!$F$8="Married",'Marital Status'!CB50,IF(Assumptions!$F$8="Single",'Marital Status'!DI50,"ERROR")))*IF(Assumptions!$F$10="No Adjustment",1,IF(Assumptions!$F$10="Preferred",'Pref-Std'!CB50,IF(Assumptions!$F$10="Standard",'Pref-Std'!DI50,"ERROR")))*IF(Assumptions!$F$12="No Adjustment",1,VLOOKUP($AL51+BB$4-1,'Valuation Margin'!$A$5:$D$13,4))</f>
        <v>78.93664714696483</v>
      </c>
      <c r="BC51" s="45">
        <f>(1-VLOOKUP($AL51+BC$4-1,'Projection Scale G2 - F'!$A$25:$B$150,2,FALSE))^Assumptions!$F$6*'Base Rate'!BB51*IF(Assumptions!$F$8="No Adjustment",1,IF(Assumptions!$F$8="Married",'Marital Status'!CC50,IF(Assumptions!$F$8="Single",'Marital Status'!DJ50,"ERROR")))*IF(Assumptions!$F$10="No Adjustment",1,IF(Assumptions!$F$10="Preferred",'Pref-Std'!CC50,IF(Assumptions!$F$10="Standard",'Pref-Std'!DJ50,"ERROR")))*IF(Assumptions!$F$12="No Adjustment",1,VLOOKUP($AL51+BC$4-1,'Valuation Margin'!$A$5:$D$13,4))</f>
        <v>90.52070826831546</v>
      </c>
      <c r="BD51" s="45">
        <f>(1-VLOOKUP($AL51+BD$4-1,'Projection Scale G2 - F'!$A$25:$B$150,2,FALSE))^Assumptions!$F$6*'Base Rate'!BC51*IF(Assumptions!$F$8="No Adjustment",1,IF(Assumptions!$F$8="Married",'Marital Status'!CD50,IF(Assumptions!$F$8="Single",'Marital Status'!DK50,"ERROR")))*IF(Assumptions!$F$10="No Adjustment",1,IF(Assumptions!$F$10="Preferred",'Pref-Std'!CD50,IF(Assumptions!$F$10="Standard",'Pref-Std'!DK50,"ERROR")))*IF(Assumptions!$F$12="No Adjustment",1,VLOOKUP($AL51+BD$4-1,'Valuation Margin'!$A$5:$D$13,4))</f>
        <v>102.80249800513432</v>
      </c>
      <c r="BE51" s="45">
        <f>(1-VLOOKUP($AL51+BE$4-1,'Projection Scale G2 - F'!$A$25:$B$150,2,FALSE))^Assumptions!$F$6*'Base Rate'!BD51*IF(Assumptions!$F$8="No Adjustment",1,IF(Assumptions!$F$8="Married",'Marital Status'!CE50,IF(Assumptions!$F$8="Single",'Marital Status'!DL50,"ERROR")))*IF(Assumptions!$F$10="No Adjustment",1,IF(Assumptions!$F$10="Preferred",'Pref-Std'!CE50,IF(Assumptions!$F$10="Standard",'Pref-Std'!DL50,"ERROR")))*IF(Assumptions!$F$12="No Adjustment",1,VLOOKUP($AL51+BE$4-1,'Valuation Margin'!$A$5:$D$13,4))</f>
        <v>117.64615110735781</v>
      </c>
      <c r="BF51" s="46">
        <f>(1-VLOOKUP($AL51+BF$4-1,'Projection Scale G2 - F'!$A$25:$B$150,2,FALSE))^Assumptions!$F$6*'Base Rate'!BE51*IF(Assumptions!$F$8="No Adjustment",1,IF(Assumptions!$F$8="Married",'Marital Status'!CF50,IF(Assumptions!$F$8="Single",'Marital Status'!DM50,"ERROR")))*IF(Assumptions!$F$10="No Adjustment",1,IF(Assumptions!$F$10="Preferred",'Pref-Std'!CF50,IF(Assumptions!$F$10="Standard",'Pref-Std'!DM50,"ERROR")))*IF(Assumptions!$F$12="No Adjustment",1,VLOOKUP($AL51+BF$4-1,'Valuation Margin'!$A$5:$D$13,4))</f>
        <v>132.13985378751909</v>
      </c>
      <c r="BG51" s="45">
        <f>(1-VLOOKUP($AL51+BG$4-1,'Projection Scale G2 - F'!$A$25:$B$150,2,FALSE))^Assumptions!$F$6*'Base Rate'!BF51*IF(Assumptions!$F$8="No Adjustment",1,IF(Assumptions!$F$8="Married",'Marital Status'!CG50,IF(Assumptions!$F$8="Single",'Marital Status'!DN50,"ERROR")))*IF(Assumptions!$F$10="No Adjustment",1,IF(Assumptions!$F$10="Preferred",'Pref-Std'!CG50,IF(Assumptions!$F$10="Standard",'Pref-Std'!DN50,"ERROR")))*IF(Assumptions!$F$12="No Adjustment",1,VLOOKUP($AL51+BG$4-1,'Valuation Margin'!$A$5:$D$13,4))</f>
        <v>146.96941767060744</v>
      </c>
      <c r="BH51" s="45">
        <f>(1-VLOOKUP($AL51+BH$4-1,'Projection Scale G2 - F'!$A$25:$B$150,2,FALSE))^Assumptions!$F$6*'Base Rate'!BG51*IF(Assumptions!$F$8="No Adjustment",1,IF(Assumptions!$F$8="Married",'Marital Status'!CH50,IF(Assumptions!$F$8="Single",'Marital Status'!DO50,"ERROR")))*IF(Assumptions!$F$10="No Adjustment",1,IF(Assumptions!$F$10="Preferred",'Pref-Std'!CH50,IF(Assumptions!$F$10="Standard",'Pref-Std'!DO50,"ERROR")))*IF(Assumptions!$F$12="No Adjustment",1,VLOOKUP($AL51+BH$4-1,'Valuation Margin'!$A$5:$D$13,4))</f>
        <v>163.44688967858517</v>
      </c>
      <c r="BI51" s="45">
        <f>(1-VLOOKUP($AL51+BI$4-1,'Projection Scale G2 - F'!$A$25:$B$150,2,FALSE))^Assumptions!$F$6*'Base Rate'!BH51*IF(Assumptions!$F$8="No Adjustment",1,IF(Assumptions!$F$8="Married",'Marital Status'!CI50,IF(Assumptions!$F$8="Single",'Marital Status'!DP50,"ERROR")))*IF(Assumptions!$F$10="No Adjustment",1,IF(Assumptions!$F$10="Preferred",'Pref-Std'!CI50,IF(Assumptions!$F$10="Standard",'Pref-Std'!DP50,"ERROR")))*IF(Assumptions!$F$12="No Adjustment",1,VLOOKUP($AL51+BI$4-1,'Valuation Margin'!$A$5:$D$13,4))</f>
        <v>177.77058759139069</v>
      </c>
      <c r="BJ51" s="45">
        <f>(1-VLOOKUP($AL51+BJ$4-1,'Projection Scale G2 - F'!$A$25:$B$150,2,FALSE))^Assumptions!$F$6*'Base Rate'!BI51*IF(Assumptions!$F$8="No Adjustment",1,IF(Assumptions!$F$8="Married",'Marital Status'!CJ50,IF(Assumptions!$F$8="Single",'Marital Status'!DQ50,"ERROR")))*IF(Assumptions!$F$10="No Adjustment",1,IF(Assumptions!$F$10="Preferred",'Pref-Std'!CJ50,IF(Assumptions!$F$10="Standard",'Pref-Std'!DQ50,"ERROR")))*IF(Assumptions!$F$12="No Adjustment",1,VLOOKUP($AL51+BJ$4-1,'Valuation Margin'!$A$5:$D$13,4))</f>
        <v>193.78414333235992</v>
      </c>
      <c r="BK51" s="46">
        <f>(1-VLOOKUP($AL51+BK$4-1,'Projection Scale G2 - F'!$A$25:$B$150,2,FALSE))^Assumptions!$F$6*'Base Rate'!BJ51*IF(Assumptions!$F$8="No Adjustment",1,IF(Assumptions!$F$8="Married",'Marital Status'!CK50,IF(Assumptions!$F$8="Single",'Marital Status'!DR50,"ERROR")))*IF(Assumptions!$F$10="No Adjustment",1,IF(Assumptions!$F$10="Preferred",'Pref-Std'!CK50,IF(Assumptions!$F$10="Standard",'Pref-Std'!DR50,"ERROR")))*IF(Assumptions!$F$12="No Adjustment",1,VLOOKUP($AL51+BK$4-1,'Valuation Margin'!$A$5:$D$13,4))</f>
        <v>207.73843287766863</v>
      </c>
      <c r="BL51" s="45">
        <f>(1-VLOOKUP($AL51+BL$4-1,'Projection Scale G2 - F'!$A$25:$B$150,2,FALSE))^Assumptions!$F$6*'Base Rate'!BK51*IF(Assumptions!$F$8="No Adjustment",1,IF(Assumptions!$F$8="Married",'Marital Status'!CL50,IF(Assumptions!$F$8="Single",'Marital Status'!DS50,"ERROR")))*IF(Assumptions!$F$10="No Adjustment",1,IF(Assumptions!$F$10="Preferred",'Pref-Std'!CL50,IF(Assumptions!$F$10="Standard",'Pref-Std'!DS50,"ERROR")))*IF(Assumptions!$F$12="No Adjustment",1,VLOOKUP($AL51+BL$4-1,'Valuation Margin'!$A$5:$D$13,4))</f>
        <v>222.15933273584886</v>
      </c>
      <c r="BM51" s="45">
        <f>(1-VLOOKUP($AL51+BM$4-1,'Projection Scale G2 - F'!$A$25:$B$150,2,FALSE))^Assumptions!$F$6*'Base Rate'!BL51*IF(Assumptions!$F$8="No Adjustment",1,IF(Assumptions!$F$8="Married",'Marital Status'!CM50,IF(Assumptions!$F$8="Single",'Marital Status'!DT50,"ERROR")))*IF(Assumptions!$F$10="No Adjustment",1,IF(Assumptions!$F$10="Preferred",'Pref-Std'!CM50,IF(Assumptions!$F$10="Standard",'Pref-Std'!DT50,"ERROR")))*IF(Assumptions!$F$12="No Adjustment",1,VLOOKUP($AL51+BM$4-1,'Valuation Margin'!$A$5:$D$13,4))</f>
        <v>240.40263543970363</v>
      </c>
      <c r="BN51" s="45">
        <f>(1-VLOOKUP($AL51+BN$4-1,'Projection Scale G2 - F'!$A$25:$B$150,2,FALSE))^Assumptions!$F$6*'Base Rate'!BM51*IF(Assumptions!$F$8="No Adjustment",1,IF(Assumptions!$F$8="Married",'Marital Status'!CN50,IF(Assumptions!$F$8="Single",'Marital Status'!DU50,"ERROR")))*IF(Assumptions!$F$10="No Adjustment",1,IF(Assumptions!$F$10="Preferred",'Pref-Std'!CN50,IF(Assumptions!$F$10="Standard",'Pref-Std'!DU50,"ERROR")))*IF(Assumptions!$F$12="No Adjustment",1,VLOOKUP($AL51+BN$4-1,'Valuation Margin'!$A$5:$D$13,4))</f>
        <v>260.81356226543221</v>
      </c>
      <c r="BO51" s="45">
        <f>(1-VLOOKUP($AL51+BO$4-1,'Projection Scale G2 - F'!$A$25:$B$150,2,FALSE))^Assumptions!$F$6*'Base Rate'!BN51*IF(Assumptions!$F$8="No Adjustment",1,IF(Assumptions!$F$8="Married",'Marital Status'!CO50,IF(Assumptions!$F$8="Single",'Marital Status'!DV50,"ERROR")))*IF(Assumptions!$F$10="No Adjustment",1,IF(Assumptions!$F$10="Preferred",'Pref-Std'!CO50,IF(Assumptions!$F$10="Standard",'Pref-Std'!DV50,"ERROR")))*IF(Assumptions!$F$12="No Adjustment",1,VLOOKUP($AL51+BO$4-1,'Valuation Margin'!$A$5:$D$13,4))</f>
        <v>285.60480000000001</v>
      </c>
      <c r="BP51" s="46">
        <f>(1-VLOOKUP($AL51+BP$4-1,'Projection Scale G2 - F'!$A$25:$B$150,2,FALSE))^Assumptions!$F$6*'Base Rate'!BO51*IF(Assumptions!$F$8="No Adjustment",1,IF(Assumptions!$F$8="Married",'Marital Status'!CP50,IF(Assumptions!$F$8="Single",'Marital Status'!DW50,"ERROR")))*IF(Assumptions!$F$10="No Adjustment",1,IF(Assumptions!$F$10="Preferred",'Pref-Std'!CP50,IF(Assumptions!$F$10="Standard",'Pref-Std'!DW50,"ERROR")))*IF(Assumptions!$F$12="No Adjustment",1,VLOOKUP($AL51+BP$4-1,'Valuation Margin'!$A$5:$D$13,4))</f>
        <v>307.2534</v>
      </c>
      <c r="BQ51" s="46">
        <f>(1-VLOOKUP($BR51,'Projection Scale G2 - F'!$A$25:$B$150,2,FALSE))^Assumptions!$F$6*'Base Rate'!BP51*IF(Assumptions!$F$8="No Adjustment",1,IF(Assumptions!$F$8="Married",'Marital Status'!CQ50,IF(Assumptions!$F$8="Single",'Marital Status'!DX50,"ERROR")))*IF(Assumptions!$F$10="No Adjustment",1,IF(Assumptions!$F$10="Preferred",'Pref-Std'!CQ50,IF(Assumptions!$F$10="Standard",'Pref-Std'!DX50,"ERROR")))*IF(Assumptions!$F$12="No Adjustment",1,VLOOKUP($BR51,'Valuation Margin'!$A$5:$D$13,4))</f>
        <v>326.7722</v>
      </c>
      <c r="BR51" s="6">
        <f t="shared" si="6"/>
        <v>106</v>
      </c>
      <c r="BT51" s="58">
        <v>0.4</v>
      </c>
      <c r="BU51" s="59">
        <f t="shared" si="7"/>
        <v>0.8169305</v>
      </c>
      <c r="BV51" s="59">
        <f t="shared" si="8"/>
        <v>0.86883441400902672</v>
      </c>
      <c r="BW51" s="57">
        <f t="shared" si="9"/>
        <v>0.16999999999999982</v>
      </c>
    </row>
    <row r="52" spans="1:75" x14ac:dyDescent="0.3">
      <c r="A52" s="6">
        <f t="shared" si="2"/>
        <v>77</v>
      </c>
      <c r="B52" s="44">
        <f>(1-VLOOKUP($A52+B$4-1,'Projection Scale G2 - M'!$A$25:$B$150,2,FALSE))^Assumptions!$F$6*'Base Rate'!B52*IF(Assumptions!$F$8="No Adjustment",1,IF(Assumptions!$F$8="Married",'Marital Status'!BM51,IF(Assumptions!$F$8="Single",'Marital Status'!CT51,"ERROR")))*IF(Assumptions!$F$10="No Adjustment",1,IF(Assumptions!$F$10="Preferred",'Pref-Std'!BM51,IF(Assumptions!$F$10="Standard",'Pref-Std'!CT51,"ERROR")))*IF(Assumptions!$F$12="No Adjustment",1,VLOOKUP($A52+B$4-1,'Valuation Margin'!$A$5:$C$13,3))</f>
        <v>3.316371624790968</v>
      </c>
      <c r="C52" s="45">
        <f>(1-VLOOKUP($A52+C$4-1,'Projection Scale G2 - M'!$A$25:$B$150,2,FALSE))^Assumptions!$F$6*'Base Rate'!C52*IF(Assumptions!$F$8="No Adjustment",1,IF(Assumptions!$F$8="Married",'Marital Status'!BN51,IF(Assumptions!$F$8="Single",'Marital Status'!CU51,"ERROR")))*IF(Assumptions!$F$10="No Adjustment",1,IF(Assumptions!$F$10="Preferred",'Pref-Std'!BN51,IF(Assumptions!$F$10="Standard",'Pref-Std'!CU51,"ERROR")))*IF(Assumptions!$F$12="No Adjustment",1,VLOOKUP($A52+C$4-1,'Valuation Margin'!$A$5:$C$13,3))</f>
        <v>5.8249224566039404</v>
      </c>
      <c r="D52" s="45">
        <f>(1-VLOOKUP($A52+D$4-1,'Projection Scale G2 - M'!$A$25:$B$150,2,FALSE))^Assumptions!$F$6*'Base Rate'!D52*IF(Assumptions!$F$8="No Adjustment",1,IF(Assumptions!$F$8="Married",'Marital Status'!BO51,IF(Assumptions!$F$8="Single",'Marital Status'!CV51,"ERROR")))*IF(Assumptions!$F$10="No Adjustment",1,IF(Assumptions!$F$10="Preferred",'Pref-Std'!BO51,IF(Assumptions!$F$10="Standard",'Pref-Std'!CV51,"ERROR")))*IF(Assumptions!$F$12="No Adjustment",1,VLOOKUP($A52+D$4-1,'Valuation Margin'!$A$5:$C$13,3))</f>
        <v>8.5801125523394202</v>
      </c>
      <c r="E52" s="45">
        <f>(1-VLOOKUP($A52+E$4-1,'Projection Scale G2 - M'!$A$25:$B$150,2,FALSE))^Assumptions!$F$6*'Base Rate'!E52*IF(Assumptions!$F$8="No Adjustment",1,IF(Assumptions!$F$8="Married",'Marital Status'!BP51,IF(Assumptions!$F$8="Single",'Marital Status'!CW51,"ERROR")))*IF(Assumptions!$F$10="No Adjustment",1,IF(Assumptions!$F$10="Preferred",'Pref-Std'!BP51,IF(Assumptions!$F$10="Standard",'Pref-Std'!CW51,"ERROR")))*IF(Assumptions!$F$12="No Adjustment",1,VLOOKUP($A52+E$4-1,'Valuation Margin'!$A$5:$C$13,3))</f>
        <v>11.761882607514458</v>
      </c>
      <c r="F52" s="46">
        <f>(1-VLOOKUP($A52+F$4-1,'Projection Scale G2 - M'!$A$25:$B$150,2,FALSE))^Assumptions!$F$6*'Base Rate'!F52*IF(Assumptions!$F$8="No Adjustment",1,IF(Assumptions!$F$8="Married",'Marital Status'!BQ51,IF(Assumptions!$F$8="Single",'Marital Status'!CX51,"ERROR")))*IF(Assumptions!$F$10="No Adjustment",1,IF(Assumptions!$F$10="Preferred",'Pref-Std'!BQ51,IF(Assumptions!$F$10="Standard",'Pref-Std'!CX51,"ERROR")))*IF(Assumptions!$F$12="No Adjustment",1,VLOOKUP($A52+F$4-1,'Valuation Margin'!$A$5:$C$13,3))</f>
        <v>15.679132218920007</v>
      </c>
      <c r="G52" s="45">
        <f>(1-VLOOKUP($A52+G$4-1,'Projection Scale G2 - M'!$A$25:$B$150,2,FALSE))^Assumptions!$F$6*'Base Rate'!G52*IF(Assumptions!$F$8="No Adjustment",1,IF(Assumptions!$F$8="Married",'Marital Status'!BR51,IF(Assumptions!$F$8="Single",'Marital Status'!CY51,"ERROR")))*IF(Assumptions!$F$10="No Adjustment",1,IF(Assumptions!$F$10="Preferred",'Pref-Std'!BR51,IF(Assumptions!$F$10="Standard",'Pref-Std'!CY51,"ERROR")))*IF(Assumptions!$F$12="No Adjustment",1,VLOOKUP($A52+G$4-1,'Valuation Margin'!$A$5:$C$13,3))</f>
        <v>20.389881618123944</v>
      </c>
      <c r="H52" s="45">
        <f>(1-VLOOKUP($A52+H$4-1,'Projection Scale G2 - M'!$A$25:$B$150,2,FALSE))^Assumptions!$F$6*'Base Rate'!H52*IF(Assumptions!$F$8="No Adjustment",1,IF(Assumptions!$F$8="Married",'Marital Status'!BS51,IF(Assumptions!$F$8="Single",'Marital Status'!CZ51,"ERROR")))*IF(Assumptions!$F$10="No Adjustment",1,IF(Assumptions!$F$10="Preferred",'Pref-Std'!BS51,IF(Assumptions!$F$10="Standard",'Pref-Std'!CZ51,"ERROR")))*IF(Assumptions!$F$12="No Adjustment",1,VLOOKUP($A52+H$4-1,'Valuation Margin'!$A$5:$C$13,3))</f>
        <v>25.584856045968376</v>
      </c>
      <c r="I52" s="45">
        <f>(1-VLOOKUP($A52+I$4-1,'Projection Scale G2 - M'!$A$25:$B$150,2,FALSE))^Assumptions!$F$6*'Base Rate'!I52*IF(Assumptions!$F$8="No Adjustment",1,IF(Assumptions!$F$8="Married",'Marital Status'!BT51,IF(Assumptions!$F$8="Single",'Marital Status'!DA51,"ERROR")))*IF(Assumptions!$F$10="No Adjustment",1,IF(Assumptions!$F$10="Preferred",'Pref-Std'!BT51,IF(Assumptions!$F$10="Standard",'Pref-Std'!DA51,"ERROR")))*IF(Assumptions!$F$12="No Adjustment",1,VLOOKUP($A52+I$4-1,'Valuation Margin'!$A$5:$C$13,3))</f>
        <v>32.016796786723404</v>
      </c>
      <c r="J52" s="45">
        <f>(1-VLOOKUP($A52+J$4-1,'Projection Scale G2 - M'!$A$25:$B$150,2,FALSE))^Assumptions!$F$6*'Base Rate'!J52*IF(Assumptions!$F$8="No Adjustment",1,IF(Assumptions!$F$8="Married",'Marital Status'!BU51,IF(Assumptions!$F$8="Single",'Marital Status'!DB51,"ERROR")))*IF(Assumptions!$F$10="No Adjustment",1,IF(Assumptions!$F$10="Preferred",'Pref-Std'!BU51,IF(Assumptions!$F$10="Standard",'Pref-Std'!DB51,"ERROR")))*IF(Assumptions!$F$12="No Adjustment",1,VLOOKUP($A52+J$4-1,'Valuation Margin'!$A$5:$C$13,3))</f>
        <v>39.636666242856428</v>
      </c>
      <c r="K52" s="46">
        <f>(1-VLOOKUP($A52+K$4-1,'Projection Scale G2 - M'!$A$25:$B$150,2,FALSE))^Assumptions!$F$6*'Base Rate'!K52*IF(Assumptions!$F$8="No Adjustment",1,IF(Assumptions!$F$8="Married",'Marital Status'!BV51,IF(Assumptions!$F$8="Single",'Marital Status'!DC51,"ERROR")))*IF(Assumptions!$F$10="No Adjustment",1,IF(Assumptions!$F$10="Preferred",'Pref-Std'!BV51,IF(Assumptions!$F$10="Standard",'Pref-Std'!DC51,"ERROR")))*IF(Assumptions!$F$12="No Adjustment",1,VLOOKUP($A52+K$4-1,'Valuation Margin'!$A$5:$C$13,3))</f>
        <v>48.630082756729905</v>
      </c>
      <c r="L52" s="45">
        <f>(1-VLOOKUP($A52+L$4-1,'Projection Scale G2 - M'!$A$25:$B$150,2,FALSE))^Assumptions!$F$6*'Base Rate'!L52*IF(Assumptions!$F$8="No Adjustment",1,IF(Assumptions!$F$8="Married",'Marital Status'!BW51,IF(Assumptions!$F$8="Single",'Marital Status'!DD51,"ERROR")))*IF(Assumptions!$F$10="No Adjustment",1,IF(Assumptions!$F$10="Preferred",'Pref-Std'!BW51,IF(Assumptions!$F$10="Standard",'Pref-Std'!DD51,"ERROR")))*IF(Assumptions!$F$12="No Adjustment",1,VLOOKUP($A52+L$4-1,'Valuation Margin'!$A$5:$C$13,3))</f>
        <v>59.234080166413712</v>
      </c>
      <c r="M52" s="45">
        <f>(1-VLOOKUP($A52+M$4-1,'Projection Scale G2 - M'!$A$25:$B$150,2,FALSE))^Assumptions!$F$6*'Base Rate'!M52*IF(Assumptions!$F$8="No Adjustment",1,IF(Assumptions!$F$8="Married",'Marital Status'!BX51,IF(Assumptions!$F$8="Single",'Marital Status'!DE51,"ERROR")))*IF(Assumptions!$F$10="No Adjustment",1,IF(Assumptions!$F$10="Preferred",'Pref-Std'!BX51,IF(Assumptions!$F$10="Standard",'Pref-Std'!DE51,"ERROR")))*IF(Assumptions!$F$12="No Adjustment",1,VLOOKUP($A52+M$4-1,'Valuation Margin'!$A$5:$C$13,3))</f>
        <v>69.173459590307601</v>
      </c>
      <c r="N52" s="45">
        <f>(1-VLOOKUP($A52+N$4-1,'Projection Scale G2 - M'!$A$25:$B$150,2,FALSE))^Assumptions!$F$6*'Base Rate'!N52*IF(Assumptions!$F$8="No Adjustment",1,IF(Assumptions!$F$8="Married",'Marital Status'!BY51,IF(Assumptions!$F$8="Single",'Marital Status'!DF51,"ERROR")))*IF(Assumptions!$F$10="No Adjustment",1,IF(Assumptions!$F$10="Preferred",'Pref-Std'!BY51,IF(Assumptions!$F$10="Standard",'Pref-Std'!DF51,"ERROR")))*IF(Assumptions!$F$12="No Adjustment",1,VLOOKUP($A52+N$4-1,'Valuation Margin'!$A$5:$C$13,3))</f>
        <v>81.160527675529622</v>
      </c>
      <c r="O52" s="45">
        <f>(1-VLOOKUP($A52+O$4-1,'Projection Scale G2 - M'!$A$25:$B$150,2,FALSE))^Assumptions!$F$6*'Base Rate'!O52*IF(Assumptions!$F$8="No Adjustment",1,IF(Assumptions!$F$8="Married",'Marital Status'!BZ51,IF(Assumptions!$F$8="Single",'Marital Status'!DG51,"ERROR")))*IF(Assumptions!$F$10="No Adjustment",1,IF(Assumptions!$F$10="Preferred",'Pref-Std'!BZ51,IF(Assumptions!$F$10="Standard",'Pref-Std'!DG51,"ERROR")))*IF(Assumptions!$F$12="No Adjustment",1,VLOOKUP($A52+O$4-1,'Valuation Margin'!$A$5:$C$13,3))</f>
        <v>94.614509018999797</v>
      </c>
      <c r="P52" s="46">
        <f>(1-VLOOKUP($A52+P$4-1,'Projection Scale G2 - M'!$A$25:$B$150,2,FALSE))^Assumptions!$F$6*'Base Rate'!P52*IF(Assumptions!$F$8="No Adjustment",1,IF(Assumptions!$F$8="Married",'Marital Status'!CA51,IF(Assumptions!$F$8="Single",'Marital Status'!DH51,"ERROR")))*IF(Assumptions!$F$10="No Adjustment",1,IF(Assumptions!$F$10="Preferred",'Pref-Std'!CA51,IF(Assumptions!$F$10="Standard",'Pref-Std'!DH51,"ERROR")))*IF(Assumptions!$F$12="No Adjustment",1,VLOOKUP($A52+P$4-1,'Valuation Margin'!$A$5:$C$13,3))</f>
        <v>108.48546128418626</v>
      </c>
      <c r="Q52" s="45">
        <f>(1-VLOOKUP($A52+Q$4-1,'Projection Scale G2 - M'!$A$25:$B$150,2,FALSE))^Assumptions!$F$6*'Base Rate'!Q52*IF(Assumptions!$F$8="No Adjustment",1,IF(Assumptions!$F$8="Married",'Marital Status'!CB51,IF(Assumptions!$F$8="Single",'Marital Status'!DI51,"ERROR")))*IF(Assumptions!$F$10="No Adjustment",1,IF(Assumptions!$F$10="Preferred",'Pref-Std'!CB51,IF(Assumptions!$F$10="Standard",'Pref-Std'!DI51,"ERROR")))*IF(Assumptions!$F$12="No Adjustment",1,VLOOKUP($A52+Q$4-1,'Valuation Margin'!$A$5:$C$13,3))</f>
        <v>125.24064345118697</v>
      </c>
      <c r="R52" s="45">
        <f>(1-VLOOKUP($A52+R$4-1,'Projection Scale G2 - M'!$A$25:$B$150,2,FALSE))^Assumptions!$F$6*'Base Rate'!R52*IF(Assumptions!$F$8="No Adjustment",1,IF(Assumptions!$F$8="Married",'Marital Status'!CC51,IF(Assumptions!$F$8="Single",'Marital Status'!DJ51,"ERROR")))*IF(Assumptions!$F$10="No Adjustment",1,IF(Assumptions!$F$10="Preferred",'Pref-Std'!CC51,IF(Assumptions!$F$10="Standard",'Pref-Std'!DJ51,"ERROR")))*IF(Assumptions!$F$12="No Adjustment",1,VLOOKUP($A52+R$4-1,'Valuation Margin'!$A$5:$C$13,3))</f>
        <v>139.93745171701386</v>
      </c>
      <c r="S52" s="45">
        <f>(1-VLOOKUP($A52+S$4-1,'Projection Scale G2 - M'!$A$25:$B$150,2,FALSE))^Assumptions!$F$6*'Base Rate'!S52*IF(Assumptions!$F$8="No Adjustment",1,IF(Assumptions!$F$8="Married",'Marital Status'!CD51,IF(Assumptions!$F$8="Single",'Marital Status'!DK51,"ERROR")))*IF(Assumptions!$F$10="No Adjustment",1,IF(Assumptions!$F$10="Preferred",'Pref-Std'!CD51,IF(Assumptions!$F$10="Standard",'Pref-Std'!DK51,"ERROR")))*IF(Assumptions!$F$12="No Adjustment",1,VLOOKUP($A52+S$4-1,'Valuation Margin'!$A$5:$C$13,3))</f>
        <v>154.16967824282818</v>
      </c>
      <c r="T52" s="45">
        <f>(1-VLOOKUP($A52+T$4-1,'Projection Scale G2 - M'!$A$25:$B$150,2,FALSE))^Assumptions!$F$6*'Base Rate'!T52*IF(Assumptions!$F$8="No Adjustment",1,IF(Assumptions!$F$8="Married",'Marital Status'!CE51,IF(Assumptions!$F$8="Single",'Marital Status'!DL51,"ERROR")))*IF(Assumptions!$F$10="No Adjustment",1,IF(Assumptions!$F$10="Preferred",'Pref-Std'!CE51,IF(Assumptions!$F$10="Standard",'Pref-Std'!DL51,"ERROR")))*IF(Assumptions!$F$12="No Adjustment",1,VLOOKUP($A52+T$4-1,'Valuation Margin'!$A$5:$C$13,3))</f>
        <v>170.91029316130761</v>
      </c>
      <c r="U52" s="46">
        <f>(1-VLOOKUP($A52+U$4-1,'Projection Scale G2 - M'!$A$25:$B$150,2,FALSE))^Assumptions!$F$6*'Base Rate'!U52*IF(Assumptions!$F$8="No Adjustment",1,IF(Assumptions!$F$8="Married",'Marital Status'!CF51,IF(Assumptions!$F$8="Single",'Marital Status'!DM51,"ERROR")))*IF(Assumptions!$F$10="No Adjustment",1,IF(Assumptions!$F$10="Preferred",'Pref-Std'!CF51,IF(Assumptions!$F$10="Standard",'Pref-Std'!DM51,"ERROR")))*IF(Assumptions!$F$12="No Adjustment",1,VLOOKUP($A52+U$4-1,'Valuation Margin'!$A$5:$C$13,3))</f>
        <v>186.2651784130768</v>
      </c>
      <c r="V52" s="45">
        <f>(1-VLOOKUP($A52+V$4-1,'Projection Scale G2 - M'!$A$25:$B$150,2,FALSE))^Assumptions!$F$6*'Base Rate'!V52*IF(Assumptions!$F$8="No Adjustment",1,IF(Assumptions!$F$8="Married",'Marital Status'!CG51,IF(Assumptions!$F$8="Single",'Marital Status'!DN51,"ERROR")))*IF(Assumptions!$F$10="No Adjustment",1,IF(Assumptions!$F$10="Preferred",'Pref-Std'!CG51,IF(Assumptions!$F$10="Standard",'Pref-Std'!DN51,"ERROR")))*IF(Assumptions!$F$12="No Adjustment",1,VLOOKUP($A52+V$4-1,'Valuation Margin'!$A$5:$C$13,3))</f>
        <v>203.86671077964488</v>
      </c>
      <c r="W52" s="45">
        <f>(1-VLOOKUP($A52+W$4-1,'Projection Scale G2 - M'!$A$25:$B$150,2,FALSE))^Assumptions!$F$6*'Base Rate'!W52*IF(Assumptions!$F$8="No Adjustment",1,IF(Assumptions!$F$8="Married",'Marital Status'!CH51,IF(Assumptions!$F$8="Single",'Marital Status'!DO51,"ERROR")))*IF(Assumptions!$F$10="No Adjustment",1,IF(Assumptions!$F$10="Preferred",'Pref-Std'!CH51,IF(Assumptions!$F$10="Standard",'Pref-Std'!DO51,"ERROR")))*IF(Assumptions!$F$12="No Adjustment",1,VLOOKUP($A52+W$4-1,'Valuation Margin'!$A$5:$C$13,3))</f>
        <v>219.1308095280632</v>
      </c>
      <c r="X52" s="45">
        <f>(1-VLOOKUP($A52+X$4-1,'Projection Scale G2 - M'!$A$25:$B$150,2,FALSE))^Assumptions!$F$6*'Base Rate'!X52*IF(Assumptions!$F$8="No Adjustment",1,IF(Assumptions!$F$8="Married",'Marital Status'!CI51,IF(Assumptions!$F$8="Single",'Marital Status'!DP51,"ERROR")))*IF(Assumptions!$F$10="No Adjustment",1,IF(Assumptions!$F$10="Preferred",'Pref-Std'!CI51,IF(Assumptions!$F$10="Standard",'Pref-Std'!DP51,"ERROR")))*IF(Assumptions!$F$12="No Adjustment",1,VLOOKUP($A52+X$4-1,'Valuation Margin'!$A$5:$C$13,3))</f>
        <v>236.71229211653991</v>
      </c>
      <c r="Y52" s="45">
        <f>(1-VLOOKUP($A52+Y$4-1,'Projection Scale G2 - M'!$A$25:$B$150,2,FALSE))^Assumptions!$F$6*'Base Rate'!Y52*IF(Assumptions!$F$8="No Adjustment",1,IF(Assumptions!$F$8="Married",'Marital Status'!CJ51,IF(Assumptions!$F$8="Single",'Marital Status'!DQ51,"ERROR")))*IF(Assumptions!$F$10="No Adjustment",1,IF(Assumptions!$F$10="Preferred",'Pref-Std'!CJ51,IF(Assumptions!$F$10="Standard",'Pref-Std'!DQ51,"ERROR")))*IF(Assumptions!$F$12="No Adjustment",1,VLOOKUP($A52+Y$4-1,'Valuation Margin'!$A$5:$C$13,3))</f>
        <v>251.86392133261333</v>
      </c>
      <c r="Z52" s="46">
        <f>(1-VLOOKUP($A52+Z$4-1,'Projection Scale G2 - M'!$A$25:$B$150,2,FALSE))^Assumptions!$F$6*'Base Rate'!Z52*IF(Assumptions!$F$8="No Adjustment",1,IF(Assumptions!$F$8="Married",'Marital Status'!CK51,IF(Assumptions!$F$8="Single",'Marital Status'!DR51,"ERROR")))*IF(Assumptions!$F$10="No Adjustment",1,IF(Assumptions!$F$10="Preferred",'Pref-Std'!CK51,IF(Assumptions!$F$10="Standard",'Pref-Std'!DR51,"ERROR")))*IF(Assumptions!$F$12="No Adjustment",1,VLOOKUP($A52+Z$4-1,'Valuation Margin'!$A$5:$C$13,3))</f>
        <v>267.52618070239515</v>
      </c>
      <c r="AA52" s="45">
        <f>(1-VLOOKUP($A52+AA$4-1,'Projection Scale G2 - M'!$A$25:$B$150,2,FALSE))^Assumptions!$F$6*'Base Rate'!AA52*IF(Assumptions!$F$8="No Adjustment",1,IF(Assumptions!$F$8="Married",'Marital Status'!CL51,IF(Assumptions!$F$8="Single",'Marital Status'!DS51,"ERROR")))*IF(Assumptions!$F$10="No Adjustment",1,IF(Assumptions!$F$10="Preferred",'Pref-Std'!CL51,IF(Assumptions!$F$10="Standard",'Pref-Std'!DS51,"ERROR")))*IF(Assumptions!$F$12="No Adjustment",1,VLOOKUP($A52+AA$4-1,'Valuation Margin'!$A$5:$C$13,3))</f>
        <v>290.77589054142175</v>
      </c>
      <c r="AB52" s="45">
        <f>(1-VLOOKUP($A52+AB$4-1,'Projection Scale G2 - M'!$A$25:$B$150,2,FALSE))^Assumptions!$F$6*'Base Rate'!AB52*IF(Assumptions!$F$8="No Adjustment",1,IF(Assumptions!$F$8="Married",'Marital Status'!CM51,IF(Assumptions!$F$8="Single",'Marital Status'!DT51,"ERROR")))*IF(Assumptions!$F$10="No Adjustment",1,IF(Assumptions!$F$10="Preferred",'Pref-Std'!CM51,IF(Assumptions!$F$10="Standard",'Pref-Std'!DT51,"ERROR")))*IF(Assumptions!$F$12="No Adjustment",1,VLOOKUP($A52+AB$4-1,'Valuation Margin'!$A$5:$C$13,3))</f>
        <v>313.33454994206846</v>
      </c>
      <c r="AC52" s="45">
        <f>(1-VLOOKUP($A52+AC$4-1,'Projection Scale G2 - M'!$A$25:$B$150,2,FALSE))^Assumptions!$F$6*'Base Rate'!AC52*IF(Assumptions!$F$8="No Adjustment",1,IF(Assumptions!$F$8="Married",'Marital Status'!CN51,IF(Assumptions!$F$8="Single",'Marital Status'!DU51,"ERROR")))*IF(Assumptions!$F$10="No Adjustment",1,IF(Assumptions!$F$10="Preferred",'Pref-Std'!CN51,IF(Assumptions!$F$10="Standard",'Pref-Std'!DU51,"ERROR")))*IF(Assumptions!$F$12="No Adjustment",1,VLOOKUP($A52+AC$4-1,'Valuation Margin'!$A$5:$C$13,3))</f>
        <v>340.95660000000004</v>
      </c>
      <c r="AD52" s="45">
        <f>(1-VLOOKUP($A52+AD$4-1,'Projection Scale G2 - M'!$A$25:$B$150,2,FALSE))^Assumptions!$F$6*'Base Rate'!AD52*IF(Assumptions!$F$8="No Adjustment",1,IF(Assumptions!$F$8="Married",'Marital Status'!CO51,IF(Assumptions!$F$8="Single",'Marital Status'!DV51,"ERROR")))*IF(Assumptions!$F$10="No Adjustment",1,IF(Assumptions!$F$10="Preferred",'Pref-Std'!CO51,IF(Assumptions!$F$10="Standard",'Pref-Std'!DV51,"ERROR")))*IF(Assumptions!$F$12="No Adjustment",1,VLOOKUP($A52+AD$4-1,'Valuation Margin'!$A$5:$C$13,3))</f>
        <v>368.68549999999993</v>
      </c>
      <c r="AE52" s="46">
        <f>(1-VLOOKUP($A52+AE$4-1,'Projection Scale G2 - M'!$A$25:$B$150,2,FALSE))^Assumptions!$F$6*'Base Rate'!AE52*IF(Assumptions!$F$8="No Adjustment",1,IF(Assumptions!$F$8="Married",'Marital Status'!CP51,IF(Assumptions!$F$8="Single",'Marital Status'!DW51,"ERROR")))*IF(Assumptions!$F$10="No Adjustment",1,IF(Assumptions!$F$10="Preferred",'Pref-Std'!CP51,IF(Assumptions!$F$10="Standard",'Pref-Std'!DW51,"ERROR")))*IF(Assumptions!$F$12="No Adjustment",1,VLOOKUP($A52+AE$4-1,'Valuation Margin'!$A$5:$C$13,3))</f>
        <v>406.67</v>
      </c>
      <c r="AF52" s="46">
        <f>(1-VLOOKUP($AG52,'Projection Scale G2 - M'!$A$25:$B$150,2,FALSE))^Assumptions!$F$6*'Base Rate'!AF52*IF(Assumptions!$F$8="No Adjustment",1,IF(Assumptions!$F$8="Married",'Marital Status'!CQ51,IF(Assumptions!$F$8="Single",'Marital Status'!DX51,"ERROR")))*IF(Assumptions!$F$10="No Adjustment",1,IF(Assumptions!$F$10="Preferred",'Pref-Std'!CQ51,IF(Assumptions!$F$10="Standard",'Pref-Std'!DX51,"ERROR")))*IF(Assumptions!$F$12="No Adjustment",1,VLOOKUP($AG52,'Valuation Margin'!$A$5:$C$13,3))</f>
        <v>420</v>
      </c>
      <c r="AG52" s="6">
        <f t="shared" si="3"/>
        <v>107</v>
      </c>
      <c r="AI52" s="58">
        <v>0.38411299999999998</v>
      </c>
      <c r="AJ52" s="59">
        <f t="shared" si="4"/>
        <v>1.0934282359618133</v>
      </c>
      <c r="AL52" s="6">
        <f t="shared" si="5"/>
        <v>77</v>
      </c>
      <c r="AM52" s="44">
        <f>(1-VLOOKUP($AL52+AM$4-1,'Projection Scale G2 - F'!$A$25:$B$150,2,FALSE))^Assumptions!$F$6*'Base Rate'!AL52*IF(Assumptions!$F$8="No Adjustment",1,IF(Assumptions!$F$8="Married",'Marital Status'!BM51,IF(Assumptions!$F$8="Single",'Marital Status'!CT51,"ERROR")))*IF(Assumptions!$F$10="No Adjustment",1,IF(Assumptions!$F$10="Preferred",'Pref-Std'!BM51,IF(Assumptions!$F$10="Standard",'Pref-Std'!CT51,"ERROR")))*IF(Assumptions!$F$12="No Adjustment",1,VLOOKUP($AL52+AM$4-1,'Valuation Margin'!$A$5:$D$13,4))</f>
        <v>2.3402857869069007</v>
      </c>
      <c r="AN52" s="45">
        <f>(1-VLOOKUP($AL52+AN$4-1,'Projection Scale G2 - F'!$A$25:$B$150,2,FALSE))^Assumptions!$F$6*'Base Rate'!AM52*IF(Assumptions!$F$8="No Adjustment",1,IF(Assumptions!$F$8="Married",'Marital Status'!BN51,IF(Assumptions!$F$8="Single",'Marital Status'!CU51,"ERROR")))*IF(Assumptions!$F$10="No Adjustment",1,IF(Assumptions!$F$10="Preferred",'Pref-Std'!BN51,IF(Assumptions!$F$10="Standard",'Pref-Std'!CU51,"ERROR")))*IF(Assumptions!$F$12="No Adjustment",1,VLOOKUP($AL52+AN$4-1,'Valuation Margin'!$A$5:$D$13,4))</f>
        <v>4.0158593003989935</v>
      </c>
      <c r="AO52" s="45">
        <f>(1-VLOOKUP($AL52+AO$4-1,'Projection Scale G2 - F'!$A$25:$B$150,2,FALSE))^Assumptions!$F$6*'Base Rate'!AN52*IF(Assumptions!$F$8="No Adjustment",1,IF(Assumptions!$F$8="Married",'Marital Status'!BO51,IF(Assumptions!$F$8="Single",'Marital Status'!CV51,"ERROR")))*IF(Assumptions!$F$10="No Adjustment",1,IF(Assumptions!$F$10="Preferred",'Pref-Std'!BO51,IF(Assumptions!$F$10="Standard",'Pref-Std'!CV51,"ERROR")))*IF(Assumptions!$F$12="No Adjustment",1,VLOOKUP($AL52+AO$4-1,'Valuation Margin'!$A$5:$D$13,4))</f>
        <v>5.8563543069104416</v>
      </c>
      <c r="AP52" s="45">
        <f>(1-VLOOKUP($AL52+AP$4-1,'Projection Scale G2 - F'!$A$25:$B$150,2,FALSE))^Assumptions!$F$6*'Base Rate'!AO52*IF(Assumptions!$F$8="No Adjustment",1,IF(Assumptions!$F$8="Married",'Marital Status'!BP51,IF(Assumptions!$F$8="Single",'Marital Status'!CW51,"ERROR")))*IF(Assumptions!$F$10="No Adjustment",1,IF(Assumptions!$F$10="Preferred",'Pref-Std'!BP51,IF(Assumptions!$F$10="Standard",'Pref-Std'!CW51,"ERROR")))*IF(Assumptions!$F$12="No Adjustment",1,VLOOKUP($AL52+AP$4-1,'Valuation Margin'!$A$5:$D$13,4))</f>
        <v>7.9859218333475424</v>
      </c>
      <c r="AQ52" s="46">
        <f>(1-VLOOKUP($AL52+AQ$4-1,'Projection Scale G2 - F'!$A$25:$B$150,2,FALSE))^Assumptions!$F$6*'Base Rate'!AP52*IF(Assumptions!$F$8="No Adjustment",1,IF(Assumptions!$F$8="Married",'Marital Status'!BQ51,IF(Assumptions!$F$8="Single",'Marital Status'!CX51,"ERROR")))*IF(Assumptions!$F$10="No Adjustment",1,IF(Assumptions!$F$10="Preferred",'Pref-Std'!BQ51,IF(Assumptions!$F$10="Standard",'Pref-Std'!CX51,"ERROR")))*IF(Assumptions!$F$12="No Adjustment",1,VLOOKUP($AL52+AQ$4-1,'Valuation Margin'!$A$5:$D$13,4))</f>
        <v>10.604976554978199</v>
      </c>
      <c r="AR52" s="45">
        <f>(1-VLOOKUP($AL52+AR$4-1,'Projection Scale G2 - F'!$A$25:$B$150,2,FALSE))^Assumptions!$F$6*'Base Rate'!AQ52*IF(Assumptions!$F$8="No Adjustment",1,IF(Assumptions!$F$8="Married",'Marital Status'!BR51,IF(Assumptions!$F$8="Single",'Marital Status'!CY51,"ERROR")))*IF(Assumptions!$F$10="No Adjustment",1,IF(Assumptions!$F$10="Preferred",'Pref-Std'!BR51,IF(Assumptions!$F$10="Standard",'Pref-Std'!CY51,"ERROR")))*IF(Assumptions!$F$12="No Adjustment",1,VLOOKUP($AL52+AR$4-1,'Valuation Margin'!$A$5:$D$13,4))</f>
        <v>13.564772490353365</v>
      </c>
      <c r="AS52" s="45">
        <f>(1-VLOOKUP($AL52+AS$4-1,'Projection Scale G2 - F'!$A$25:$B$150,2,FALSE))^Assumptions!$F$6*'Base Rate'!AR52*IF(Assumptions!$F$8="No Adjustment",1,IF(Assumptions!$F$8="Married",'Marital Status'!BS51,IF(Assumptions!$F$8="Single",'Marital Status'!CZ51,"ERROR")))*IF(Assumptions!$F$10="No Adjustment",1,IF(Assumptions!$F$10="Preferred",'Pref-Std'!BS51,IF(Assumptions!$F$10="Standard",'Pref-Std'!CZ51,"ERROR")))*IF(Assumptions!$F$12="No Adjustment",1,VLOOKUP($AL52+AS$4-1,'Valuation Margin'!$A$5:$D$13,4))</f>
        <v>17.068295722870886</v>
      </c>
      <c r="AT52" s="45">
        <f>(1-VLOOKUP($AL52+AT$4-1,'Projection Scale G2 - F'!$A$25:$B$150,2,FALSE))^Assumptions!$F$6*'Base Rate'!AS52*IF(Assumptions!$F$8="No Adjustment",1,IF(Assumptions!$F$8="Married",'Marital Status'!BT51,IF(Assumptions!$F$8="Single",'Marital Status'!DA51,"ERROR")))*IF(Assumptions!$F$10="No Adjustment",1,IF(Assumptions!$F$10="Preferred",'Pref-Std'!BT51,IF(Assumptions!$F$10="Standard",'Pref-Std'!DA51,"ERROR")))*IF(Assumptions!$F$12="No Adjustment",1,VLOOKUP($AL52+AT$4-1,'Valuation Margin'!$A$5:$D$13,4))</f>
        <v>21.213791397852908</v>
      </c>
      <c r="AU52" s="45">
        <f>(1-VLOOKUP($AL52+AU$4-1,'Projection Scale G2 - F'!$A$25:$B$150,2,FALSE))^Assumptions!$F$6*'Base Rate'!AT52*IF(Assumptions!$F$8="No Adjustment",1,IF(Assumptions!$F$8="Married",'Marital Status'!BU51,IF(Assumptions!$F$8="Single",'Marital Status'!DB51,"ERROR")))*IF(Assumptions!$F$10="No Adjustment",1,IF(Assumptions!$F$10="Preferred",'Pref-Std'!BU51,IF(Assumptions!$F$10="Standard",'Pref-Std'!DB51,"ERROR")))*IF(Assumptions!$F$12="No Adjustment",1,VLOOKUP($AL52+AU$4-1,'Valuation Margin'!$A$5:$D$13,4))</f>
        <v>25.907622738650559</v>
      </c>
      <c r="AV52" s="46">
        <f>(1-VLOOKUP($AL52+AV$4-1,'Projection Scale G2 - F'!$A$25:$B$150,2,FALSE))^Assumptions!$F$6*'Base Rate'!AU52*IF(Assumptions!$F$8="No Adjustment",1,IF(Assumptions!$F$8="Married",'Marital Status'!BV51,IF(Assumptions!$F$8="Single",'Marital Status'!DC51,"ERROR")))*IF(Assumptions!$F$10="No Adjustment",1,IF(Assumptions!$F$10="Preferred",'Pref-Std'!BV51,IF(Assumptions!$F$10="Standard",'Pref-Std'!DC51,"ERROR")))*IF(Assumptions!$F$12="No Adjustment",1,VLOOKUP($AL52+AV$4-1,'Valuation Margin'!$A$5:$D$13,4))</f>
        <v>31.882045412723262</v>
      </c>
      <c r="AW52" s="45">
        <f>(1-VLOOKUP($AL52+AW$4-1,'Projection Scale G2 - F'!$A$25:$B$150,2,FALSE))^Assumptions!$F$6*'Base Rate'!AV52*IF(Assumptions!$F$8="No Adjustment",1,IF(Assumptions!$F$8="Married",'Marital Status'!BW51,IF(Assumptions!$F$8="Single",'Marital Status'!DD51,"ERROR")))*IF(Assumptions!$F$10="No Adjustment",1,IF(Assumptions!$F$10="Preferred",'Pref-Std'!BW51,IF(Assumptions!$F$10="Standard",'Pref-Std'!DD51,"ERROR")))*IF(Assumptions!$F$12="No Adjustment",1,VLOOKUP($AL52+AW$4-1,'Valuation Margin'!$A$5:$D$13,4))</f>
        <v>39.172134233586078</v>
      </c>
      <c r="AX52" s="45">
        <f>(1-VLOOKUP($AL52+AX$4-1,'Projection Scale G2 - F'!$A$25:$B$150,2,FALSE))^Assumptions!$F$6*'Base Rate'!AW52*IF(Assumptions!$F$8="No Adjustment",1,IF(Assumptions!$F$8="Married",'Marital Status'!BX51,IF(Assumptions!$F$8="Single",'Marital Status'!DE51,"ERROR")))*IF(Assumptions!$F$10="No Adjustment",1,IF(Assumptions!$F$10="Preferred",'Pref-Std'!BX51,IF(Assumptions!$F$10="Standard",'Pref-Std'!DE51,"ERROR")))*IF(Assumptions!$F$12="No Adjustment",1,VLOOKUP($AL52+AX$4-1,'Valuation Margin'!$A$5:$D$13,4))</f>
        <v>46.875119195686537</v>
      </c>
      <c r="AY52" s="45">
        <f>(1-VLOOKUP($AL52+AY$4-1,'Projection Scale G2 - F'!$A$25:$B$150,2,FALSE))^Assumptions!$F$6*'Base Rate'!AX52*IF(Assumptions!$F$8="No Adjustment",1,IF(Assumptions!$F$8="Married",'Marital Status'!BY51,IF(Assumptions!$F$8="Single",'Marital Status'!DF51,"ERROR")))*IF(Assumptions!$F$10="No Adjustment",1,IF(Assumptions!$F$10="Preferred",'Pref-Std'!BY51,IF(Assumptions!$F$10="Standard",'Pref-Std'!DF51,"ERROR")))*IF(Assumptions!$F$12="No Adjustment",1,VLOOKUP($AL52+AY$4-1,'Valuation Margin'!$A$5:$D$13,4))</f>
        <v>55.254900095812445</v>
      </c>
      <c r="AZ52" s="45">
        <f>(1-VLOOKUP($AL52+AZ$4-1,'Projection Scale G2 - F'!$A$25:$B$150,2,FALSE))^Assumptions!$F$6*'Base Rate'!AY52*IF(Assumptions!$F$8="No Adjustment",1,IF(Assumptions!$F$8="Married",'Marital Status'!BZ51,IF(Assumptions!$F$8="Single",'Marital Status'!DG51,"ERROR")))*IF(Assumptions!$F$10="No Adjustment",1,IF(Assumptions!$F$10="Preferred",'Pref-Std'!BZ51,IF(Assumptions!$F$10="Standard",'Pref-Std'!DG51,"ERROR")))*IF(Assumptions!$F$12="No Adjustment",1,VLOOKUP($AL52+AZ$4-1,'Valuation Margin'!$A$5:$D$13,4))</f>
        <v>65.556709560774593</v>
      </c>
      <c r="BA52" s="46">
        <f>(1-VLOOKUP($AL52+BA$4-1,'Projection Scale G2 - F'!$A$25:$B$150,2,FALSE))^Assumptions!$F$6*'Base Rate'!AZ52*IF(Assumptions!$F$8="No Adjustment",1,IF(Assumptions!$F$8="Married",'Marital Status'!CA51,IF(Assumptions!$F$8="Single",'Marital Status'!DH51,"ERROR")))*IF(Assumptions!$F$10="No Adjustment",1,IF(Assumptions!$F$10="Preferred",'Pref-Std'!CA51,IF(Assumptions!$F$10="Standard",'Pref-Std'!DH51,"ERROR")))*IF(Assumptions!$F$12="No Adjustment",1,VLOOKUP($AL52+BA$4-1,'Valuation Margin'!$A$5:$D$13,4))</f>
        <v>76.665021449031897</v>
      </c>
      <c r="BB52" s="45">
        <f>(1-VLOOKUP($AL52+BB$4-1,'Projection Scale G2 - F'!$A$25:$B$150,2,FALSE))^Assumptions!$F$6*'Base Rate'!BA52*IF(Assumptions!$F$8="No Adjustment",1,IF(Assumptions!$F$8="Married",'Marital Status'!CB51,IF(Assumptions!$F$8="Single",'Marital Status'!DI51,"ERROR")))*IF(Assumptions!$F$10="No Adjustment",1,IF(Assumptions!$F$10="Preferred",'Pref-Std'!CB51,IF(Assumptions!$F$10="Standard",'Pref-Std'!DI51,"ERROR")))*IF(Assumptions!$F$12="No Adjustment",1,VLOOKUP($AL52+BB$4-1,'Valuation Margin'!$A$5:$D$13,4))</f>
        <v>90.52070826831546</v>
      </c>
      <c r="BC52" s="45">
        <f>(1-VLOOKUP($AL52+BC$4-1,'Projection Scale G2 - F'!$A$25:$B$150,2,FALSE))^Assumptions!$F$6*'Base Rate'!BB52*IF(Assumptions!$F$8="No Adjustment",1,IF(Assumptions!$F$8="Married",'Marital Status'!CC51,IF(Assumptions!$F$8="Single",'Marital Status'!DJ51,"ERROR")))*IF(Assumptions!$F$10="No Adjustment",1,IF(Assumptions!$F$10="Preferred",'Pref-Std'!CC51,IF(Assumptions!$F$10="Standard",'Pref-Std'!DJ51,"ERROR")))*IF(Assumptions!$F$12="No Adjustment",1,VLOOKUP($AL52+BC$4-1,'Valuation Margin'!$A$5:$D$13,4))</f>
        <v>102.80249800513432</v>
      </c>
      <c r="BD52" s="45">
        <f>(1-VLOOKUP($AL52+BD$4-1,'Projection Scale G2 - F'!$A$25:$B$150,2,FALSE))^Assumptions!$F$6*'Base Rate'!BC52*IF(Assumptions!$F$8="No Adjustment",1,IF(Assumptions!$F$8="Married",'Marital Status'!CD51,IF(Assumptions!$F$8="Single",'Marital Status'!DK51,"ERROR")))*IF(Assumptions!$F$10="No Adjustment",1,IF(Assumptions!$F$10="Preferred",'Pref-Std'!CD51,IF(Assumptions!$F$10="Standard",'Pref-Std'!DK51,"ERROR")))*IF(Assumptions!$F$12="No Adjustment",1,VLOOKUP($AL52+BD$4-1,'Valuation Margin'!$A$5:$D$13,4))</f>
        <v>117.64615110735781</v>
      </c>
      <c r="BE52" s="45">
        <f>(1-VLOOKUP($AL52+BE$4-1,'Projection Scale G2 - F'!$A$25:$B$150,2,FALSE))^Assumptions!$F$6*'Base Rate'!BD52*IF(Assumptions!$F$8="No Adjustment",1,IF(Assumptions!$F$8="Married",'Marital Status'!CE51,IF(Assumptions!$F$8="Single",'Marital Status'!DL51,"ERROR")))*IF(Assumptions!$F$10="No Adjustment",1,IF(Assumptions!$F$10="Preferred",'Pref-Std'!CE51,IF(Assumptions!$F$10="Standard",'Pref-Std'!DL51,"ERROR")))*IF(Assumptions!$F$12="No Adjustment",1,VLOOKUP($AL52+BE$4-1,'Valuation Margin'!$A$5:$D$13,4))</f>
        <v>132.13985378751909</v>
      </c>
      <c r="BF52" s="46">
        <f>(1-VLOOKUP($AL52+BF$4-1,'Projection Scale G2 - F'!$A$25:$B$150,2,FALSE))^Assumptions!$F$6*'Base Rate'!BE52*IF(Assumptions!$F$8="No Adjustment",1,IF(Assumptions!$F$8="Married",'Marital Status'!CF51,IF(Assumptions!$F$8="Single",'Marital Status'!DM51,"ERROR")))*IF(Assumptions!$F$10="No Adjustment",1,IF(Assumptions!$F$10="Preferred",'Pref-Std'!CF51,IF(Assumptions!$F$10="Standard",'Pref-Std'!DM51,"ERROR")))*IF(Assumptions!$F$12="No Adjustment",1,VLOOKUP($AL52+BF$4-1,'Valuation Margin'!$A$5:$D$13,4))</f>
        <v>146.96941767060744</v>
      </c>
      <c r="BG52" s="45">
        <f>(1-VLOOKUP($AL52+BG$4-1,'Projection Scale G2 - F'!$A$25:$B$150,2,FALSE))^Assumptions!$F$6*'Base Rate'!BF52*IF(Assumptions!$F$8="No Adjustment",1,IF(Assumptions!$F$8="Married",'Marital Status'!CG51,IF(Assumptions!$F$8="Single",'Marital Status'!DN51,"ERROR")))*IF(Assumptions!$F$10="No Adjustment",1,IF(Assumptions!$F$10="Preferred",'Pref-Std'!CG51,IF(Assumptions!$F$10="Standard",'Pref-Std'!DN51,"ERROR")))*IF(Assumptions!$F$12="No Adjustment",1,VLOOKUP($AL52+BG$4-1,'Valuation Margin'!$A$5:$D$13,4))</f>
        <v>163.44688967858517</v>
      </c>
      <c r="BH52" s="45">
        <f>(1-VLOOKUP($AL52+BH$4-1,'Projection Scale G2 - F'!$A$25:$B$150,2,FALSE))^Assumptions!$F$6*'Base Rate'!BG52*IF(Assumptions!$F$8="No Adjustment",1,IF(Assumptions!$F$8="Married",'Marital Status'!CH51,IF(Assumptions!$F$8="Single",'Marital Status'!DO51,"ERROR")))*IF(Assumptions!$F$10="No Adjustment",1,IF(Assumptions!$F$10="Preferred",'Pref-Std'!CH51,IF(Assumptions!$F$10="Standard",'Pref-Std'!DO51,"ERROR")))*IF(Assumptions!$F$12="No Adjustment",1,VLOOKUP($AL52+BH$4-1,'Valuation Margin'!$A$5:$D$13,4))</f>
        <v>177.77058759139069</v>
      </c>
      <c r="BI52" s="45">
        <f>(1-VLOOKUP($AL52+BI$4-1,'Projection Scale G2 - F'!$A$25:$B$150,2,FALSE))^Assumptions!$F$6*'Base Rate'!BH52*IF(Assumptions!$F$8="No Adjustment",1,IF(Assumptions!$F$8="Married",'Marital Status'!CI51,IF(Assumptions!$F$8="Single",'Marital Status'!DP51,"ERROR")))*IF(Assumptions!$F$10="No Adjustment",1,IF(Assumptions!$F$10="Preferred",'Pref-Std'!CI51,IF(Assumptions!$F$10="Standard",'Pref-Std'!DP51,"ERROR")))*IF(Assumptions!$F$12="No Adjustment",1,VLOOKUP($AL52+BI$4-1,'Valuation Margin'!$A$5:$D$13,4))</f>
        <v>193.78414333235992</v>
      </c>
      <c r="BJ52" s="45">
        <f>(1-VLOOKUP($AL52+BJ$4-1,'Projection Scale G2 - F'!$A$25:$B$150,2,FALSE))^Assumptions!$F$6*'Base Rate'!BI52*IF(Assumptions!$F$8="No Adjustment",1,IF(Assumptions!$F$8="Married",'Marital Status'!CJ51,IF(Assumptions!$F$8="Single",'Marital Status'!DQ51,"ERROR")))*IF(Assumptions!$F$10="No Adjustment",1,IF(Assumptions!$F$10="Preferred",'Pref-Std'!CJ51,IF(Assumptions!$F$10="Standard",'Pref-Std'!DQ51,"ERROR")))*IF(Assumptions!$F$12="No Adjustment",1,VLOOKUP($AL52+BJ$4-1,'Valuation Margin'!$A$5:$D$13,4))</f>
        <v>207.73843287766863</v>
      </c>
      <c r="BK52" s="46">
        <f>(1-VLOOKUP($AL52+BK$4-1,'Projection Scale G2 - F'!$A$25:$B$150,2,FALSE))^Assumptions!$F$6*'Base Rate'!BJ52*IF(Assumptions!$F$8="No Adjustment",1,IF(Assumptions!$F$8="Married",'Marital Status'!CK51,IF(Assumptions!$F$8="Single",'Marital Status'!DR51,"ERROR")))*IF(Assumptions!$F$10="No Adjustment",1,IF(Assumptions!$F$10="Preferred",'Pref-Std'!CK51,IF(Assumptions!$F$10="Standard",'Pref-Std'!DR51,"ERROR")))*IF(Assumptions!$F$12="No Adjustment",1,VLOOKUP($AL52+BK$4-1,'Valuation Margin'!$A$5:$D$13,4))</f>
        <v>222.15933273584886</v>
      </c>
      <c r="BL52" s="45">
        <f>(1-VLOOKUP($AL52+BL$4-1,'Projection Scale G2 - F'!$A$25:$B$150,2,FALSE))^Assumptions!$F$6*'Base Rate'!BK52*IF(Assumptions!$F$8="No Adjustment",1,IF(Assumptions!$F$8="Married",'Marital Status'!CL51,IF(Assumptions!$F$8="Single",'Marital Status'!DS51,"ERROR")))*IF(Assumptions!$F$10="No Adjustment",1,IF(Assumptions!$F$10="Preferred",'Pref-Std'!CL51,IF(Assumptions!$F$10="Standard",'Pref-Std'!DS51,"ERROR")))*IF(Assumptions!$F$12="No Adjustment",1,VLOOKUP($AL52+BL$4-1,'Valuation Margin'!$A$5:$D$13,4))</f>
        <v>240.40263543970363</v>
      </c>
      <c r="BM52" s="45">
        <f>(1-VLOOKUP($AL52+BM$4-1,'Projection Scale G2 - F'!$A$25:$B$150,2,FALSE))^Assumptions!$F$6*'Base Rate'!BL52*IF(Assumptions!$F$8="No Adjustment",1,IF(Assumptions!$F$8="Married",'Marital Status'!CM51,IF(Assumptions!$F$8="Single",'Marital Status'!DT51,"ERROR")))*IF(Assumptions!$F$10="No Adjustment",1,IF(Assumptions!$F$10="Preferred",'Pref-Std'!CM51,IF(Assumptions!$F$10="Standard",'Pref-Std'!DT51,"ERROR")))*IF(Assumptions!$F$12="No Adjustment",1,VLOOKUP($AL52+BM$4-1,'Valuation Margin'!$A$5:$D$13,4))</f>
        <v>260.81356226543221</v>
      </c>
      <c r="BN52" s="45">
        <f>(1-VLOOKUP($AL52+BN$4-1,'Projection Scale G2 - F'!$A$25:$B$150,2,FALSE))^Assumptions!$F$6*'Base Rate'!BM52*IF(Assumptions!$F$8="No Adjustment",1,IF(Assumptions!$F$8="Married",'Marital Status'!CN51,IF(Assumptions!$F$8="Single",'Marital Status'!DU51,"ERROR")))*IF(Assumptions!$F$10="No Adjustment",1,IF(Assumptions!$F$10="Preferred",'Pref-Std'!CN51,IF(Assumptions!$F$10="Standard",'Pref-Std'!DU51,"ERROR")))*IF(Assumptions!$F$12="No Adjustment",1,VLOOKUP($AL52+BN$4-1,'Valuation Margin'!$A$5:$D$13,4))</f>
        <v>285.60480000000001</v>
      </c>
      <c r="BO52" s="45">
        <f>(1-VLOOKUP($AL52+BO$4-1,'Projection Scale G2 - F'!$A$25:$B$150,2,FALSE))^Assumptions!$F$6*'Base Rate'!BN52*IF(Assumptions!$F$8="No Adjustment",1,IF(Assumptions!$F$8="Married",'Marital Status'!CO51,IF(Assumptions!$F$8="Single",'Marital Status'!DV51,"ERROR")))*IF(Assumptions!$F$10="No Adjustment",1,IF(Assumptions!$F$10="Preferred",'Pref-Std'!CO51,IF(Assumptions!$F$10="Standard",'Pref-Std'!DV51,"ERROR")))*IF(Assumptions!$F$12="No Adjustment",1,VLOOKUP($AL52+BO$4-1,'Valuation Margin'!$A$5:$D$13,4))</f>
        <v>307.2534</v>
      </c>
      <c r="BP52" s="46">
        <f>(1-VLOOKUP($AL52+BP$4-1,'Projection Scale G2 - F'!$A$25:$B$150,2,FALSE))^Assumptions!$F$6*'Base Rate'!BO52*IF(Assumptions!$F$8="No Adjustment",1,IF(Assumptions!$F$8="Married",'Marital Status'!CP51,IF(Assumptions!$F$8="Single",'Marital Status'!DW51,"ERROR")))*IF(Assumptions!$F$10="No Adjustment",1,IF(Assumptions!$F$10="Preferred",'Pref-Std'!CP51,IF(Assumptions!$F$10="Standard",'Pref-Std'!DW51,"ERROR")))*IF(Assumptions!$F$12="No Adjustment",1,VLOOKUP($AL52+BP$4-1,'Valuation Margin'!$A$5:$D$13,4))</f>
        <v>326.7722</v>
      </c>
      <c r="BQ52" s="46">
        <f>(1-VLOOKUP($BR52,'Projection Scale G2 - F'!$A$25:$B$150,2,FALSE))^Assumptions!$F$6*'Base Rate'!BP52*IF(Assumptions!$F$8="No Adjustment",1,IF(Assumptions!$F$8="Married",'Marital Status'!CQ51,IF(Assumptions!$F$8="Single",'Marital Status'!DX51,"ERROR")))*IF(Assumptions!$F$10="No Adjustment",1,IF(Assumptions!$F$10="Preferred",'Pref-Std'!CQ51,IF(Assumptions!$F$10="Standard",'Pref-Std'!DX51,"ERROR")))*IF(Assumptions!$F$12="No Adjustment",1,VLOOKUP($BR52,'Valuation Margin'!$A$5:$D$13,4))</f>
        <v>345.59999999999997</v>
      </c>
      <c r="BR52" s="6">
        <f t="shared" si="6"/>
        <v>107</v>
      </c>
      <c r="BT52" s="58">
        <v>0.4</v>
      </c>
      <c r="BU52" s="59">
        <f t="shared" si="7"/>
        <v>0.86399999999999988</v>
      </c>
      <c r="BV52" s="59">
        <f t="shared" si="8"/>
        <v>0.90185565893369901</v>
      </c>
      <c r="BW52" s="57">
        <f t="shared" si="9"/>
        <v>0.16499999999999981</v>
      </c>
    </row>
    <row r="53" spans="1:75" x14ac:dyDescent="0.3">
      <c r="A53" s="6">
        <f t="shared" si="2"/>
        <v>78</v>
      </c>
      <c r="B53" s="44">
        <f>(1-VLOOKUP($A53+B$4-1,'Projection Scale G2 - M'!$A$25:$B$150,2,FALSE))^Assumptions!$F$6*'Base Rate'!B53*IF(Assumptions!$F$8="No Adjustment",1,IF(Assumptions!$F$8="Married",'Marital Status'!BM52,IF(Assumptions!$F$8="Single",'Marital Status'!CT52,"ERROR")))*IF(Assumptions!$F$10="No Adjustment",1,IF(Assumptions!$F$10="Preferred",'Pref-Std'!BM52,IF(Assumptions!$F$10="Standard",'Pref-Std'!CT52,"ERROR")))*IF(Assumptions!$F$12="No Adjustment",1,VLOOKUP($A53+B$4-1,'Valuation Margin'!$A$5:$C$13,3))</f>
        <v>3.6263717956722528</v>
      </c>
      <c r="C53" s="45">
        <f>(1-VLOOKUP($A53+C$4-1,'Projection Scale G2 - M'!$A$25:$B$150,2,FALSE))^Assumptions!$F$6*'Base Rate'!C53*IF(Assumptions!$F$8="No Adjustment",1,IF(Assumptions!$F$8="Married",'Marital Status'!BN52,IF(Assumptions!$F$8="Single",'Marital Status'!CU52,"ERROR")))*IF(Assumptions!$F$10="No Adjustment",1,IF(Assumptions!$F$10="Preferred",'Pref-Std'!BN52,IF(Assumptions!$F$10="Standard",'Pref-Std'!CU52,"ERROR")))*IF(Assumptions!$F$12="No Adjustment",1,VLOOKUP($A53+C$4-1,'Valuation Margin'!$A$5:$C$13,3))</f>
        <v>6.3601318832074432</v>
      </c>
      <c r="D53" s="45">
        <f>(1-VLOOKUP($A53+D$4-1,'Projection Scale G2 - M'!$A$25:$B$150,2,FALSE))^Assumptions!$F$6*'Base Rate'!D53*IF(Assumptions!$F$8="No Adjustment",1,IF(Assumptions!$F$8="Married",'Marital Status'!BO52,IF(Assumptions!$F$8="Single",'Marital Status'!CV52,"ERROR")))*IF(Assumptions!$F$10="No Adjustment",1,IF(Assumptions!$F$10="Preferred",'Pref-Std'!BO52,IF(Assumptions!$F$10="Standard",'Pref-Std'!CV52,"ERROR")))*IF(Assumptions!$F$12="No Adjustment",1,VLOOKUP($A53+D$4-1,'Valuation Margin'!$A$5:$C$13,3))</f>
        <v>9.369176112144407</v>
      </c>
      <c r="E53" s="45">
        <f>(1-VLOOKUP($A53+E$4-1,'Projection Scale G2 - M'!$A$25:$B$150,2,FALSE))^Assumptions!$F$6*'Base Rate'!E53*IF(Assumptions!$F$8="No Adjustment",1,IF(Assumptions!$F$8="Married",'Marital Status'!BP52,IF(Assumptions!$F$8="Single",'Marital Status'!CW52,"ERROR")))*IF(Assumptions!$F$10="No Adjustment",1,IF(Assumptions!$F$10="Preferred",'Pref-Std'!BP52,IF(Assumptions!$F$10="Standard",'Pref-Std'!CW52,"ERROR")))*IF(Assumptions!$F$12="No Adjustment",1,VLOOKUP($A53+E$4-1,'Valuation Margin'!$A$5:$C$13,3))</f>
        <v>12.996527022489667</v>
      </c>
      <c r="F53" s="46">
        <f>(1-VLOOKUP($A53+F$4-1,'Projection Scale G2 - M'!$A$25:$B$150,2,FALSE))^Assumptions!$F$6*'Base Rate'!F53*IF(Assumptions!$F$8="No Adjustment",1,IF(Assumptions!$F$8="Married",'Marital Status'!BQ52,IF(Assumptions!$F$8="Single",'Marital Status'!CX52,"ERROR")))*IF(Assumptions!$F$10="No Adjustment",1,IF(Assumptions!$F$10="Preferred",'Pref-Std'!BQ52,IF(Assumptions!$F$10="Standard",'Pref-Std'!CX52,"ERROR")))*IF(Assumptions!$F$12="No Adjustment",1,VLOOKUP($A53+F$4-1,'Valuation Margin'!$A$5:$C$13,3))</f>
        <v>17.336752952023055</v>
      </c>
      <c r="G53" s="45">
        <f>(1-VLOOKUP($A53+G$4-1,'Projection Scale G2 - M'!$A$25:$B$150,2,FALSE))^Assumptions!$F$6*'Base Rate'!G53*IF(Assumptions!$F$8="No Adjustment",1,IF(Assumptions!$F$8="Married",'Marital Status'!BR52,IF(Assumptions!$F$8="Single",'Marital Status'!CY52,"ERROR")))*IF(Assumptions!$F$10="No Adjustment",1,IF(Assumptions!$F$10="Preferred",'Pref-Std'!BR52,IF(Assumptions!$F$10="Standard",'Pref-Std'!CY52,"ERROR")))*IF(Assumptions!$F$12="No Adjustment",1,VLOOKUP($A53+G$4-1,'Valuation Margin'!$A$5:$C$13,3))</f>
        <v>22.299321167743553</v>
      </c>
      <c r="H53" s="45">
        <f>(1-VLOOKUP($A53+H$4-1,'Projection Scale G2 - M'!$A$25:$B$150,2,FALSE))^Assumptions!$F$6*'Base Rate'!H53*IF(Assumptions!$F$8="No Adjustment",1,IF(Assumptions!$F$8="Married",'Marital Status'!BS52,IF(Assumptions!$F$8="Single",'Marital Status'!CZ52,"ERROR")))*IF(Assumptions!$F$10="No Adjustment",1,IF(Assumptions!$F$10="Preferred",'Pref-Std'!BS52,IF(Assumptions!$F$10="Standard",'Pref-Std'!CZ52,"ERROR")))*IF(Assumptions!$F$12="No Adjustment",1,VLOOKUP($A53+H$4-1,'Valuation Margin'!$A$5:$C$13,3))</f>
        <v>28.339684278952085</v>
      </c>
      <c r="I53" s="45">
        <f>(1-VLOOKUP($A53+I$4-1,'Projection Scale G2 - M'!$A$25:$B$150,2,FALSE))^Assumptions!$F$6*'Base Rate'!I53*IF(Assumptions!$F$8="No Adjustment",1,IF(Assumptions!$F$8="Married",'Marital Status'!BT52,IF(Assumptions!$F$8="Single",'Marital Status'!DA52,"ERROR")))*IF(Assumptions!$F$10="No Adjustment",1,IF(Assumptions!$F$10="Preferred",'Pref-Std'!BT52,IF(Assumptions!$F$10="Standard",'Pref-Std'!DA52,"ERROR")))*IF(Assumptions!$F$12="No Adjustment",1,VLOOKUP($A53+I$4-1,'Valuation Margin'!$A$5:$C$13,3))</f>
        <v>35.525675593287929</v>
      </c>
      <c r="J53" s="45">
        <f>(1-VLOOKUP($A53+J$4-1,'Projection Scale G2 - M'!$A$25:$B$150,2,FALSE))^Assumptions!$F$6*'Base Rate'!J53*IF(Assumptions!$F$8="No Adjustment",1,IF(Assumptions!$F$8="Married",'Marital Status'!BU52,IF(Assumptions!$F$8="Single",'Marital Status'!DB52,"ERROR")))*IF(Assumptions!$F$10="No Adjustment",1,IF(Assumptions!$F$10="Preferred",'Pref-Std'!BU52,IF(Assumptions!$F$10="Standard",'Pref-Std'!DB52,"ERROR")))*IF(Assumptions!$F$12="No Adjustment",1,VLOOKUP($A53+J$4-1,'Valuation Margin'!$A$5:$C$13,3))</f>
        <v>44.04575275261206</v>
      </c>
      <c r="K53" s="46">
        <f>(1-VLOOKUP($A53+K$4-1,'Projection Scale G2 - M'!$A$25:$B$150,2,FALSE))^Assumptions!$F$6*'Base Rate'!K53*IF(Assumptions!$F$8="No Adjustment",1,IF(Assumptions!$F$8="Married",'Marital Status'!BV52,IF(Assumptions!$F$8="Single",'Marital Status'!DC52,"ERROR")))*IF(Assumptions!$F$10="No Adjustment",1,IF(Assumptions!$F$10="Preferred",'Pref-Std'!BV52,IF(Assumptions!$F$10="Standard",'Pref-Std'!DC52,"ERROR")))*IF(Assumptions!$F$12="No Adjustment",1,VLOOKUP($A53+K$4-1,'Valuation Margin'!$A$5:$C$13,3))</f>
        <v>54.137880253138697</v>
      </c>
      <c r="L53" s="45">
        <f>(1-VLOOKUP($A53+L$4-1,'Projection Scale G2 - M'!$A$25:$B$150,2,FALSE))^Assumptions!$F$6*'Base Rate'!L53*IF(Assumptions!$F$8="No Adjustment",1,IF(Assumptions!$F$8="Married",'Marital Status'!BW52,IF(Assumptions!$F$8="Single",'Marital Status'!DD52,"ERROR")))*IF(Assumptions!$F$10="No Adjustment",1,IF(Assumptions!$F$10="Preferred",'Pref-Std'!BW52,IF(Assumptions!$F$10="Standard",'Pref-Std'!DD52,"ERROR")))*IF(Assumptions!$F$12="No Adjustment",1,VLOOKUP($A53+L$4-1,'Valuation Margin'!$A$5:$C$13,3))</f>
        <v>65.322689972449638</v>
      </c>
      <c r="M53" s="45">
        <f>(1-VLOOKUP($A53+M$4-1,'Projection Scale G2 - M'!$A$25:$B$150,2,FALSE))^Assumptions!$F$6*'Base Rate'!M53*IF(Assumptions!$F$8="No Adjustment",1,IF(Assumptions!$F$8="Married",'Marital Status'!BX52,IF(Assumptions!$F$8="Single",'Marital Status'!DE52,"ERROR")))*IF(Assumptions!$F$10="No Adjustment",1,IF(Assumptions!$F$10="Preferred",'Pref-Std'!BX52,IF(Assumptions!$F$10="Standard",'Pref-Std'!DE52,"ERROR")))*IF(Assumptions!$F$12="No Adjustment",1,VLOOKUP($A53+M$4-1,'Valuation Margin'!$A$5:$C$13,3))</f>
        <v>77.149678866258569</v>
      </c>
      <c r="N53" s="45">
        <f>(1-VLOOKUP($A53+N$4-1,'Projection Scale G2 - M'!$A$25:$B$150,2,FALSE))^Assumptions!$F$6*'Base Rate'!N53*IF(Assumptions!$F$8="No Adjustment",1,IF(Assumptions!$F$8="Married",'Marital Status'!BY52,IF(Assumptions!$F$8="Single",'Marital Status'!DF52,"ERROR")))*IF(Assumptions!$F$10="No Adjustment",1,IF(Assumptions!$F$10="Preferred",'Pref-Std'!BY52,IF(Assumptions!$F$10="Standard",'Pref-Std'!DF52,"ERROR")))*IF(Assumptions!$F$12="No Adjustment",1,VLOOKUP($A53+N$4-1,'Valuation Margin'!$A$5:$C$13,3))</f>
        <v>90.480403348991203</v>
      </c>
      <c r="O53" s="45">
        <f>(1-VLOOKUP($A53+O$4-1,'Projection Scale G2 - M'!$A$25:$B$150,2,FALSE))^Assumptions!$F$6*'Base Rate'!O53*IF(Assumptions!$F$8="No Adjustment",1,IF(Assumptions!$F$8="Married",'Marital Status'!BZ52,IF(Assumptions!$F$8="Single",'Marital Status'!DG52,"ERROR")))*IF(Assumptions!$F$10="No Adjustment",1,IF(Assumptions!$F$10="Preferred",'Pref-Std'!BZ52,IF(Assumptions!$F$10="Standard",'Pref-Std'!DG52,"ERROR")))*IF(Assumptions!$F$12="No Adjustment",1,VLOOKUP($A53+O$4-1,'Valuation Margin'!$A$5:$C$13,3))</f>
        <v>104.32177620572433</v>
      </c>
      <c r="P53" s="46">
        <f>(1-VLOOKUP($A53+P$4-1,'Projection Scale G2 - M'!$A$25:$B$150,2,FALSE))^Assumptions!$F$6*'Base Rate'!P53*IF(Assumptions!$F$8="No Adjustment",1,IF(Assumptions!$F$8="Married",'Marital Status'!CA52,IF(Assumptions!$F$8="Single",'Marital Status'!DH52,"ERROR")))*IF(Assumptions!$F$10="No Adjustment",1,IF(Assumptions!$F$10="Preferred",'Pref-Std'!CA52,IF(Assumptions!$F$10="Standard",'Pref-Std'!DH52,"ERROR")))*IF(Assumptions!$F$12="No Adjustment",1,VLOOKUP($A53+P$4-1,'Valuation Margin'!$A$5:$C$13,3))</f>
        <v>121.05877623240099</v>
      </c>
      <c r="Q53" s="45">
        <f>(1-VLOOKUP($A53+Q$4-1,'Projection Scale G2 - M'!$A$25:$B$150,2,FALSE))^Assumptions!$F$6*'Base Rate'!Q53*IF(Assumptions!$F$8="No Adjustment",1,IF(Assumptions!$F$8="Married",'Marital Status'!CB52,IF(Assumptions!$F$8="Single",'Marital Status'!DI52,"ERROR")))*IF(Assumptions!$F$10="No Adjustment",1,IF(Assumptions!$F$10="Preferred",'Pref-Std'!CB52,IF(Assumptions!$F$10="Standard",'Pref-Std'!DI52,"ERROR")))*IF(Assumptions!$F$12="No Adjustment",1,VLOOKUP($A53+Q$4-1,'Valuation Margin'!$A$5:$C$13,3))</f>
        <v>139.93745171701386</v>
      </c>
      <c r="R53" s="45">
        <f>(1-VLOOKUP($A53+R$4-1,'Projection Scale G2 - M'!$A$25:$B$150,2,FALSE))^Assumptions!$F$6*'Base Rate'!R53*IF(Assumptions!$F$8="No Adjustment",1,IF(Assumptions!$F$8="Married",'Marital Status'!CC52,IF(Assumptions!$F$8="Single",'Marital Status'!DJ52,"ERROR")))*IF(Assumptions!$F$10="No Adjustment",1,IF(Assumptions!$F$10="Preferred",'Pref-Std'!CC52,IF(Assumptions!$F$10="Standard",'Pref-Std'!DJ52,"ERROR")))*IF(Assumptions!$F$12="No Adjustment",1,VLOOKUP($A53+R$4-1,'Valuation Margin'!$A$5:$C$13,3))</f>
        <v>154.16967824282818</v>
      </c>
      <c r="S53" s="45">
        <f>(1-VLOOKUP($A53+S$4-1,'Projection Scale G2 - M'!$A$25:$B$150,2,FALSE))^Assumptions!$F$6*'Base Rate'!S53*IF(Assumptions!$F$8="No Adjustment",1,IF(Assumptions!$F$8="Married",'Marital Status'!CD52,IF(Assumptions!$F$8="Single",'Marital Status'!DK52,"ERROR")))*IF(Assumptions!$F$10="No Adjustment",1,IF(Assumptions!$F$10="Preferred",'Pref-Std'!CD52,IF(Assumptions!$F$10="Standard",'Pref-Std'!DK52,"ERROR")))*IF(Assumptions!$F$12="No Adjustment",1,VLOOKUP($A53+S$4-1,'Valuation Margin'!$A$5:$C$13,3))</f>
        <v>170.91029316130761</v>
      </c>
      <c r="T53" s="45">
        <f>(1-VLOOKUP($A53+T$4-1,'Projection Scale G2 - M'!$A$25:$B$150,2,FALSE))^Assumptions!$F$6*'Base Rate'!T53*IF(Assumptions!$F$8="No Adjustment",1,IF(Assumptions!$F$8="Married",'Marital Status'!CE52,IF(Assumptions!$F$8="Single",'Marital Status'!DL52,"ERROR")))*IF(Assumptions!$F$10="No Adjustment",1,IF(Assumptions!$F$10="Preferred",'Pref-Std'!CE52,IF(Assumptions!$F$10="Standard",'Pref-Std'!DL52,"ERROR")))*IF(Assumptions!$F$12="No Adjustment",1,VLOOKUP($A53+T$4-1,'Valuation Margin'!$A$5:$C$13,3))</f>
        <v>186.2651784130768</v>
      </c>
      <c r="U53" s="46">
        <f>(1-VLOOKUP($A53+U$4-1,'Projection Scale G2 - M'!$A$25:$B$150,2,FALSE))^Assumptions!$F$6*'Base Rate'!U53*IF(Assumptions!$F$8="No Adjustment",1,IF(Assumptions!$F$8="Married",'Marital Status'!CF52,IF(Assumptions!$F$8="Single",'Marital Status'!DM52,"ERROR")))*IF(Assumptions!$F$10="No Adjustment",1,IF(Assumptions!$F$10="Preferred",'Pref-Std'!CF52,IF(Assumptions!$F$10="Standard",'Pref-Std'!DM52,"ERROR")))*IF(Assumptions!$F$12="No Adjustment",1,VLOOKUP($A53+U$4-1,'Valuation Margin'!$A$5:$C$13,3))</f>
        <v>203.86671077964488</v>
      </c>
      <c r="V53" s="45">
        <f>(1-VLOOKUP($A53+V$4-1,'Projection Scale G2 - M'!$A$25:$B$150,2,FALSE))^Assumptions!$F$6*'Base Rate'!V53*IF(Assumptions!$F$8="No Adjustment",1,IF(Assumptions!$F$8="Married",'Marital Status'!CG52,IF(Assumptions!$F$8="Single",'Marital Status'!DN52,"ERROR")))*IF(Assumptions!$F$10="No Adjustment",1,IF(Assumptions!$F$10="Preferred",'Pref-Std'!CG52,IF(Assumptions!$F$10="Standard",'Pref-Std'!DN52,"ERROR")))*IF(Assumptions!$F$12="No Adjustment",1,VLOOKUP($A53+V$4-1,'Valuation Margin'!$A$5:$C$13,3))</f>
        <v>219.1308095280632</v>
      </c>
      <c r="W53" s="45">
        <f>(1-VLOOKUP($A53+W$4-1,'Projection Scale G2 - M'!$A$25:$B$150,2,FALSE))^Assumptions!$F$6*'Base Rate'!W53*IF(Assumptions!$F$8="No Adjustment",1,IF(Assumptions!$F$8="Married",'Marital Status'!CH52,IF(Assumptions!$F$8="Single",'Marital Status'!DO52,"ERROR")))*IF(Assumptions!$F$10="No Adjustment",1,IF(Assumptions!$F$10="Preferred",'Pref-Std'!CH52,IF(Assumptions!$F$10="Standard",'Pref-Std'!DO52,"ERROR")))*IF(Assumptions!$F$12="No Adjustment",1,VLOOKUP($A53+W$4-1,'Valuation Margin'!$A$5:$C$13,3))</f>
        <v>236.71229211653991</v>
      </c>
      <c r="X53" s="45">
        <f>(1-VLOOKUP($A53+X$4-1,'Projection Scale G2 - M'!$A$25:$B$150,2,FALSE))^Assumptions!$F$6*'Base Rate'!X53*IF(Assumptions!$F$8="No Adjustment",1,IF(Assumptions!$F$8="Married",'Marital Status'!CI52,IF(Assumptions!$F$8="Single",'Marital Status'!DP52,"ERROR")))*IF(Assumptions!$F$10="No Adjustment",1,IF(Assumptions!$F$10="Preferred",'Pref-Std'!CI52,IF(Assumptions!$F$10="Standard",'Pref-Std'!DP52,"ERROR")))*IF(Assumptions!$F$12="No Adjustment",1,VLOOKUP($A53+X$4-1,'Valuation Margin'!$A$5:$C$13,3))</f>
        <v>251.86392133261333</v>
      </c>
      <c r="Y53" s="45">
        <f>(1-VLOOKUP($A53+Y$4-1,'Projection Scale G2 - M'!$A$25:$B$150,2,FALSE))^Assumptions!$F$6*'Base Rate'!Y53*IF(Assumptions!$F$8="No Adjustment",1,IF(Assumptions!$F$8="Married",'Marital Status'!CJ52,IF(Assumptions!$F$8="Single",'Marital Status'!DQ52,"ERROR")))*IF(Assumptions!$F$10="No Adjustment",1,IF(Assumptions!$F$10="Preferred",'Pref-Std'!CJ52,IF(Assumptions!$F$10="Standard",'Pref-Std'!DQ52,"ERROR")))*IF(Assumptions!$F$12="No Adjustment",1,VLOOKUP($A53+Y$4-1,'Valuation Margin'!$A$5:$C$13,3))</f>
        <v>267.52618070239515</v>
      </c>
      <c r="Z53" s="46">
        <f>(1-VLOOKUP($A53+Z$4-1,'Projection Scale G2 - M'!$A$25:$B$150,2,FALSE))^Assumptions!$F$6*'Base Rate'!Z53*IF(Assumptions!$F$8="No Adjustment",1,IF(Assumptions!$F$8="Married",'Marital Status'!CK52,IF(Assumptions!$F$8="Single",'Marital Status'!DR52,"ERROR")))*IF(Assumptions!$F$10="No Adjustment",1,IF(Assumptions!$F$10="Preferred",'Pref-Std'!CK52,IF(Assumptions!$F$10="Standard",'Pref-Std'!DR52,"ERROR")))*IF(Assumptions!$F$12="No Adjustment",1,VLOOKUP($A53+Z$4-1,'Valuation Margin'!$A$5:$C$13,3))</f>
        <v>290.77589054142175</v>
      </c>
      <c r="AA53" s="45">
        <f>(1-VLOOKUP($A53+AA$4-1,'Projection Scale G2 - M'!$A$25:$B$150,2,FALSE))^Assumptions!$F$6*'Base Rate'!AA53*IF(Assumptions!$F$8="No Adjustment",1,IF(Assumptions!$F$8="Married",'Marital Status'!CL52,IF(Assumptions!$F$8="Single",'Marital Status'!DS52,"ERROR")))*IF(Assumptions!$F$10="No Adjustment",1,IF(Assumptions!$F$10="Preferred",'Pref-Std'!CL52,IF(Assumptions!$F$10="Standard",'Pref-Std'!DS52,"ERROR")))*IF(Assumptions!$F$12="No Adjustment",1,VLOOKUP($A53+AA$4-1,'Valuation Margin'!$A$5:$C$13,3))</f>
        <v>313.33454994206846</v>
      </c>
      <c r="AB53" s="45">
        <f>(1-VLOOKUP($A53+AB$4-1,'Projection Scale G2 - M'!$A$25:$B$150,2,FALSE))^Assumptions!$F$6*'Base Rate'!AB53*IF(Assumptions!$F$8="No Adjustment",1,IF(Assumptions!$F$8="Married",'Marital Status'!CM52,IF(Assumptions!$F$8="Single",'Marital Status'!DT52,"ERROR")))*IF(Assumptions!$F$10="No Adjustment",1,IF(Assumptions!$F$10="Preferred",'Pref-Std'!CM52,IF(Assumptions!$F$10="Standard",'Pref-Std'!DT52,"ERROR")))*IF(Assumptions!$F$12="No Adjustment",1,VLOOKUP($A53+AB$4-1,'Valuation Margin'!$A$5:$C$13,3))</f>
        <v>340.95660000000004</v>
      </c>
      <c r="AC53" s="45">
        <f>(1-VLOOKUP($A53+AC$4-1,'Projection Scale G2 - M'!$A$25:$B$150,2,FALSE))^Assumptions!$F$6*'Base Rate'!AC53*IF(Assumptions!$F$8="No Adjustment",1,IF(Assumptions!$F$8="Married",'Marital Status'!CN52,IF(Assumptions!$F$8="Single",'Marital Status'!DU52,"ERROR")))*IF(Assumptions!$F$10="No Adjustment",1,IF(Assumptions!$F$10="Preferred",'Pref-Std'!CN52,IF(Assumptions!$F$10="Standard",'Pref-Std'!DU52,"ERROR")))*IF(Assumptions!$F$12="No Adjustment",1,VLOOKUP($A53+AC$4-1,'Valuation Margin'!$A$5:$C$13,3))</f>
        <v>368.68549999999993</v>
      </c>
      <c r="AD53" s="45">
        <f>(1-VLOOKUP($A53+AD$4-1,'Projection Scale G2 - M'!$A$25:$B$150,2,FALSE))^Assumptions!$F$6*'Base Rate'!AD53*IF(Assumptions!$F$8="No Adjustment",1,IF(Assumptions!$F$8="Married",'Marital Status'!CO52,IF(Assumptions!$F$8="Single",'Marital Status'!DV52,"ERROR")))*IF(Assumptions!$F$10="No Adjustment",1,IF(Assumptions!$F$10="Preferred",'Pref-Std'!CO52,IF(Assumptions!$F$10="Standard",'Pref-Std'!DV52,"ERROR")))*IF(Assumptions!$F$12="No Adjustment",1,VLOOKUP($A53+AD$4-1,'Valuation Margin'!$A$5:$C$13,3))</f>
        <v>406.67</v>
      </c>
      <c r="AE53" s="46">
        <f>(1-VLOOKUP($A53+AE$4-1,'Projection Scale G2 - M'!$A$25:$B$150,2,FALSE))^Assumptions!$F$6*'Base Rate'!AE53*IF(Assumptions!$F$8="No Adjustment",1,IF(Assumptions!$F$8="Married",'Marital Status'!CP52,IF(Assumptions!$F$8="Single",'Marital Status'!DW52,"ERROR")))*IF(Assumptions!$F$10="No Adjustment",1,IF(Assumptions!$F$10="Preferred",'Pref-Std'!CP52,IF(Assumptions!$F$10="Standard",'Pref-Std'!DW52,"ERROR")))*IF(Assumptions!$F$12="No Adjustment",1,VLOOKUP($A53+AE$4-1,'Valuation Margin'!$A$5:$C$13,3))</f>
        <v>420</v>
      </c>
      <c r="AF53" s="46">
        <f>(1-VLOOKUP($AG53,'Projection Scale G2 - M'!$A$25:$B$150,2,FALSE))^Assumptions!$F$6*'Base Rate'!AF53*IF(Assumptions!$F$8="No Adjustment",1,IF(Assumptions!$F$8="Married",'Marital Status'!CQ52,IF(Assumptions!$F$8="Single",'Marital Status'!DX52,"ERROR")))*IF(Assumptions!$F$10="No Adjustment",1,IF(Assumptions!$F$10="Preferred",'Pref-Std'!CQ52,IF(Assumptions!$F$10="Standard",'Pref-Std'!DX52,"ERROR")))*IF(Assumptions!$F$12="No Adjustment",1,VLOOKUP($AG53,'Valuation Margin'!$A$5:$C$13,3))</f>
        <v>420</v>
      </c>
      <c r="AG53" s="6">
        <f t="shared" si="3"/>
        <v>108</v>
      </c>
      <c r="AI53" s="58">
        <v>0.4</v>
      </c>
      <c r="AJ53" s="59">
        <f t="shared" si="4"/>
        <v>1.0499999999999998</v>
      </c>
      <c r="AL53" s="6">
        <f t="shared" si="5"/>
        <v>78</v>
      </c>
      <c r="AM53" s="44">
        <f>(1-VLOOKUP($AL53+AM$4-1,'Projection Scale G2 - F'!$A$25:$B$150,2,FALSE))^Assumptions!$F$6*'Base Rate'!AL53*IF(Assumptions!$F$8="No Adjustment",1,IF(Assumptions!$F$8="Married",'Marital Status'!BM52,IF(Assumptions!$F$8="Single",'Marital Status'!CT52,"ERROR")))*IF(Assumptions!$F$10="No Adjustment",1,IF(Assumptions!$F$10="Preferred",'Pref-Std'!BM52,IF(Assumptions!$F$10="Standard",'Pref-Std'!CT52,"ERROR")))*IF(Assumptions!$F$12="No Adjustment",1,VLOOKUP($AL53+AM$4-1,'Valuation Margin'!$A$5:$D$13,4))</f>
        <v>2.5657242504903151</v>
      </c>
      <c r="AN53" s="45">
        <f>(1-VLOOKUP($AL53+AN$4-1,'Projection Scale G2 - F'!$A$25:$B$150,2,FALSE))^Assumptions!$F$6*'Base Rate'!AM53*IF(Assumptions!$F$8="No Adjustment",1,IF(Assumptions!$F$8="Married",'Marital Status'!BN52,IF(Assumptions!$F$8="Single",'Marital Status'!CU52,"ERROR")))*IF(Assumptions!$F$10="No Adjustment",1,IF(Assumptions!$F$10="Preferred",'Pref-Std'!BN52,IF(Assumptions!$F$10="Standard",'Pref-Std'!CU52,"ERROR")))*IF(Assumptions!$F$12="No Adjustment",1,VLOOKUP($AL53+AN$4-1,'Valuation Margin'!$A$5:$D$13,4))</f>
        <v>4.4082687760255501</v>
      </c>
      <c r="AO53" s="45">
        <f>(1-VLOOKUP($AL53+AO$4-1,'Projection Scale G2 - F'!$A$25:$B$150,2,FALSE))^Assumptions!$F$6*'Base Rate'!AN53*IF(Assumptions!$F$8="No Adjustment",1,IF(Assumptions!$F$8="Married",'Marital Status'!BO52,IF(Assumptions!$F$8="Single",'Marital Status'!CV52,"ERROR")))*IF(Assumptions!$F$10="No Adjustment",1,IF(Assumptions!$F$10="Preferred",'Pref-Std'!BO52,IF(Assumptions!$F$10="Standard",'Pref-Std'!CV52,"ERROR")))*IF(Assumptions!$F$12="No Adjustment",1,VLOOKUP($AL53+AO$4-1,'Valuation Margin'!$A$5:$D$13,4))</f>
        <v>6.4315873508109318</v>
      </c>
      <c r="AP53" s="45">
        <f>(1-VLOOKUP($AL53+AP$4-1,'Projection Scale G2 - F'!$A$25:$B$150,2,FALSE))^Assumptions!$F$6*'Base Rate'!AO53*IF(Assumptions!$F$8="No Adjustment",1,IF(Assumptions!$F$8="Married",'Marital Status'!BP52,IF(Assumptions!$F$8="Single",'Marital Status'!CW52,"ERROR")))*IF(Assumptions!$F$10="No Adjustment",1,IF(Assumptions!$F$10="Preferred",'Pref-Std'!BP52,IF(Assumptions!$F$10="Standard",'Pref-Std'!CW52,"ERROR")))*IF(Assumptions!$F$12="No Adjustment",1,VLOOKUP($AL53+AP$4-1,'Valuation Margin'!$A$5:$D$13,4))</f>
        <v>8.8660569927180966</v>
      </c>
      <c r="AQ53" s="46">
        <f>(1-VLOOKUP($AL53+AQ$4-1,'Projection Scale G2 - F'!$A$25:$B$150,2,FALSE))^Assumptions!$F$6*'Base Rate'!AP53*IF(Assumptions!$F$8="No Adjustment",1,IF(Assumptions!$F$8="Married",'Marital Status'!BQ52,IF(Assumptions!$F$8="Single",'Marital Status'!CX52,"ERROR")))*IF(Assumptions!$F$10="No Adjustment",1,IF(Assumptions!$F$10="Preferred",'Pref-Std'!BQ52,IF(Assumptions!$F$10="Standard",'Pref-Std'!CX52,"ERROR")))*IF(Assumptions!$F$12="No Adjustment",1,VLOOKUP($AL53+AQ$4-1,'Valuation Margin'!$A$5:$D$13,4))</f>
        <v>11.614677884854524</v>
      </c>
      <c r="AR53" s="45">
        <f>(1-VLOOKUP($AL53+AR$4-1,'Projection Scale G2 - F'!$A$25:$B$150,2,FALSE))^Assumptions!$F$6*'Base Rate'!AQ53*IF(Assumptions!$F$8="No Adjustment",1,IF(Assumptions!$F$8="Married",'Marital Status'!BR52,IF(Assumptions!$F$8="Single",'Marital Status'!CY52,"ERROR")))*IF(Assumptions!$F$10="No Adjustment",1,IF(Assumptions!$F$10="Preferred",'Pref-Std'!BR52,IF(Assumptions!$F$10="Standard",'Pref-Std'!CY52,"ERROR")))*IF(Assumptions!$F$12="No Adjustment",1,VLOOKUP($AL53+AR$4-1,'Valuation Margin'!$A$5:$D$13,4))</f>
        <v>14.964767156691819</v>
      </c>
      <c r="AS53" s="45">
        <f>(1-VLOOKUP($AL53+AS$4-1,'Projection Scale G2 - F'!$A$25:$B$150,2,FALSE))^Assumptions!$F$6*'Base Rate'!AR53*IF(Assumptions!$F$8="No Adjustment",1,IF(Assumptions!$F$8="Married",'Marital Status'!BS52,IF(Assumptions!$F$8="Single",'Marital Status'!CZ52,"ERROR")))*IF(Assumptions!$F$10="No Adjustment",1,IF(Assumptions!$F$10="Preferred",'Pref-Std'!BS52,IF(Assumptions!$F$10="Standard",'Pref-Std'!CZ52,"ERROR")))*IF(Assumptions!$F$12="No Adjustment",1,VLOOKUP($AL53+AS$4-1,'Valuation Margin'!$A$5:$D$13,4))</f>
        <v>18.873753241868517</v>
      </c>
      <c r="AT53" s="45">
        <f>(1-VLOOKUP($AL53+AT$4-1,'Projection Scale G2 - F'!$A$25:$B$150,2,FALSE))^Assumptions!$F$6*'Base Rate'!AS53*IF(Assumptions!$F$8="No Adjustment",1,IF(Assumptions!$F$8="Married",'Marital Status'!BT52,IF(Assumptions!$F$8="Single",'Marital Status'!DA52,"ERROR")))*IF(Assumptions!$F$10="No Adjustment",1,IF(Assumptions!$F$10="Preferred",'Pref-Std'!BT52,IF(Assumptions!$F$10="Standard",'Pref-Std'!DA52,"ERROR")))*IF(Assumptions!$F$12="No Adjustment",1,VLOOKUP($AL53+AT$4-1,'Valuation Margin'!$A$5:$D$13,4))</f>
        <v>23.325266767087538</v>
      </c>
      <c r="AU53" s="45">
        <f>(1-VLOOKUP($AL53+AU$4-1,'Projection Scale G2 - F'!$A$25:$B$150,2,FALSE))^Assumptions!$F$6*'Base Rate'!AT53*IF(Assumptions!$F$8="No Adjustment",1,IF(Assumptions!$F$8="Married",'Marital Status'!BU52,IF(Assumptions!$F$8="Single",'Marital Status'!DB52,"ERROR")))*IF(Assumptions!$F$10="No Adjustment",1,IF(Assumptions!$F$10="Preferred",'Pref-Std'!BU52,IF(Assumptions!$F$10="Standard",'Pref-Std'!DB52,"ERROR")))*IF(Assumptions!$F$12="No Adjustment",1,VLOOKUP($AL53+AU$4-1,'Valuation Margin'!$A$5:$D$13,4))</f>
        <v>28.992419068079656</v>
      </c>
      <c r="AV53" s="46">
        <f>(1-VLOOKUP($AL53+AV$4-1,'Projection Scale G2 - F'!$A$25:$B$150,2,FALSE))^Assumptions!$F$6*'Base Rate'!AU53*IF(Assumptions!$F$8="No Adjustment",1,IF(Assumptions!$F$8="Married",'Marital Status'!BV52,IF(Assumptions!$F$8="Single",'Marital Status'!DC52,"ERROR")))*IF(Assumptions!$F$10="No Adjustment",1,IF(Assumptions!$F$10="Preferred",'Pref-Std'!BV52,IF(Assumptions!$F$10="Standard",'Pref-Std'!DC52,"ERROR")))*IF(Assumptions!$F$12="No Adjustment",1,VLOOKUP($AL53+AV$4-1,'Valuation Margin'!$A$5:$D$13,4))</f>
        <v>35.931103897157456</v>
      </c>
      <c r="AW53" s="45">
        <f>(1-VLOOKUP($AL53+AW$4-1,'Projection Scale G2 - F'!$A$25:$B$150,2,FALSE))^Assumptions!$F$6*'Base Rate'!AV53*IF(Assumptions!$F$8="No Adjustment",1,IF(Assumptions!$F$8="Married",'Marital Status'!BW52,IF(Assumptions!$F$8="Single",'Marital Status'!DD52,"ERROR")))*IF(Assumptions!$F$10="No Adjustment",1,IF(Assumptions!$F$10="Preferred",'Pref-Std'!BW52,IF(Assumptions!$F$10="Standard",'Pref-Std'!DD52,"ERROR")))*IF(Assumptions!$F$12="No Adjustment",1,VLOOKUP($AL53+AW$4-1,'Valuation Margin'!$A$5:$D$13,4))</f>
        <v>44.410346411634919</v>
      </c>
      <c r="AX53" s="45">
        <f>(1-VLOOKUP($AL53+AX$4-1,'Projection Scale G2 - F'!$A$25:$B$150,2,FALSE))^Assumptions!$F$6*'Base Rate'!AW53*IF(Assumptions!$F$8="No Adjustment",1,IF(Assumptions!$F$8="Married",'Marital Status'!BX52,IF(Assumptions!$F$8="Single",'Marital Status'!DE52,"ERROR")))*IF(Assumptions!$F$10="No Adjustment",1,IF(Assumptions!$F$10="Preferred",'Pref-Std'!BX52,IF(Assumptions!$F$10="Standard",'Pref-Std'!DE52,"ERROR")))*IF(Assumptions!$F$12="No Adjustment",1,VLOOKUP($AL53+AX$4-1,'Valuation Margin'!$A$5:$D$13,4))</f>
        <v>52.680866445211549</v>
      </c>
      <c r="AY53" s="45">
        <f>(1-VLOOKUP($AL53+AY$4-1,'Projection Scale G2 - F'!$A$25:$B$150,2,FALSE))^Assumptions!$F$6*'Base Rate'!AX53*IF(Assumptions!$F$8="No Adjustment",1,IF(Assumptions!$F$8="Married",'Marital Status'!BY52,IF(Assumptions!$F$8="Single",'Marital Status'!DF52,"ERROR")))*IF(Assumptions!$F$10="No Adjustment",1,IF(Assumptions!$F$10="Preferred",'Pref-Std'!BY52,IF(Assumptions!$F$10="Standard",'Pref-Std'!DF52,"ERROR")))*IF(Assumptions!$F$12="No Adjustment",1,VLOOKUP($AL53+AY$4-1,'Valuation Margin'!$A$5:$D$13,4))</f>
        <v>62.863671787826071</v>
      </c>
      <c r="AZ53" s="45">
        <f>(1-VLOOKUP($AL53+AZ$4-1,'Projection Scale G2 - F'!$A$25:$B$150,2,FALSE))^Assumptions!$F$6*'Base Rate'!AY53*IF(Assumptions!$F$8="No Adjustment",1,IF(Assumptions!$F$8="Married",'Marital Status'!BZ52,IF(Assumptions!$F$8="Single",'Marital Status'!DG52,"ERROR")))*IF(Assumptions!$F$10="No Adjustment",1,IF(Assumptions!$F$10="Preferred",'Pref-Std'!BZ52,IF(Assumptions!$F$10="Standard",'Pref-Std'!DG52,"ERROR")))*IF(Assumptions!$F$12="No Adjustment",1,VLOOKUP($AL53+AZ$4-1,'Valuation Margin'!$A$5:$D$13,4))</f>
        <v>73.90830965473063</v>
      </c>
      <c r="BA53" s="46">
        <f>(1-VLOOKUP($AL53+BA$4-1,'Projection Scale G2 - F'!$A$25:$B$150,2,FALSE))^Assumptions!$F$6*'Base Rate'!AZ53*IF(Assumptions!$F$8="No Adjustment",1,IF(Assumptions!$F$8="Married",'Marital Status'!CA52,IF(Assumptions!$F$8="Single",'Marital Status'!DH52,"ERROR")))*IF(Assumptions!$F$10="No Adjustment",1,IF(Assumptions!$F$10="Preferred",'Pref-Std'!CA52,IF(Assumptions!$F$10="Standard",'Pref-Std'!DH52,"ERROR")))*IF(Assumptions!$F$12="No Adjustment",1,VLOOKUP($AL53+BA$4-1,'Valuation Margin'!$A$5:$D$13,4))</f>
        <v>87.701994212707433</v>
      </c>
      <c r="BB53" s="45">
        <f>(1-VLOOKUP($AL53+BB$4-1,'Projection Scale G2 - F'!$A$25:$B$150,2,FALSE))^Assumptions!$F$6*'Base Rate'!BA53*IF(Assumptions!$F$8="No Adjustment",1,IF(Assumptions!$F$8="Married",'Marital Status'!CB52,IF(Assumptions!$F$8="Single",'Marital Status'!DI52,"ERROR")))*IF(Assumptions!$F$10="No Adjustment",1,IF(Assumptions!$F$10="Preferred",'Pref-Std'!CB52,IF(Assumptions!$F$10="Standard",'Pref-Std'!DI52,"ERROR")))*IF(Assumptions!$F$12="No Adjustment",1,VLOOKUP($AL53+BB$4-1,'Valuation Margin'!$A$5:$D$13,4))</f>
        <v>102.80249800513432</v>
      </c>
      <c r="BC53" s="45">
        <f>(1-VLOOKUP($AL53+BC$4-1,'Projection Scale G2 - F'!$A$25:$B$150,2,FALSE))^Assumptions!$F$6*'Base Rate'!BB53*IF(Assumptions!$F$8="No Adjustment",1,IF(Assumptions!$F$8="Married",'Marital Status'!CC52,IF(Assumptions!$F$8="Single",'Marital Status'!DJ52,"ERROR")))*IF(Assumptions!$F$10="No Adjustment",1,IF(Assumptions!$F$10="Preferred",'Pref-Std'!CC52,IF(Assumptions!$F$10="Standard",'Pref-Std'!DJ52,"ERROR")))*IF(Assumptions!$F$12="No Adjustment",1,VLOOKUP($AL53+BC$4-1,'Valuation Margin'!$A$5:$D$13,4))</f>
        <v>117.64615110735781</v>
      </c>
      <c r="BD53" s="45">
        <f>(1-VLOOKUP($AL53+BD$4-1,'Projection Scale G2 - F'!$A$25:$B$150,2,FALSE))^Assumptions!$F$6*'Base Rate'!BC53*IF(Assumptions!$F$8="No Adjustment",1,IF(Assumptions!$F$8="Married",'Marital Status'!CD52,IF(Assumptions!$F$8="Single",'Marital Status'!DK52,"ERROR")))*IF(Assumptions!$F$10="No Adjustment",1,IF(Assumptions!$F$10="Preferred",'Pref-Std'!CD52,IF(Assumptions!$F$10="Standard",'Pref-Std'!DK52,"ERROR")))*IF(Assumptions!$F$12="No Adjustment",1,VLOOKUP($AL53+BD$4-1,'Valuation Margin'!$A$5:$D$13,4))</f>
        <v>132.13985378751909</v>
      </c>
      <c r="BE53" s="45">
        <f>(1-VLOOKUP($AL53+BE$4-1,'Projection Scale G2 - F'!$A$25:$B$150,2,FALSE))^Assumptions!$F$6*'Base Rate'!BD53*IF(Assumptions!$F$8="No Adjustment",1,IF(Assumptions!$F$8="Married",'Marital Status'!CE52,IF(Assumptions!$F$8="Single",'Marital Status'!DL52,"ERROR")))*IF(Assumptions!$F$10="No Adjustment",1,IF(Assumptions!$F$10="Preferred",'Pref-Std'!CE52,IF(Assumptions!$F$10="Standard",'Pref-Std'!DL52,"ERROR")))*IF(Assumptions!$F$12="No Adjustment",1,VLOOKUP($AL53+BE$4-1,'Valuation Margin'!$A$5:$D$13,4))</f>
        <v>146.96941767060744</v>
      </c>
      <c r="BF53" s="46">
        <f>(1-VLOOKUP($AL53+BF$4-1,'Projection Scale G2 - F'!$A$25:$B$150,2,FALSE))^Assumptions!$F$6*'Base Rate'!BE53*IF(Assumptions!$F$8="No Adjustment",1,IF(Assumptions!$F$8="Married",'Marital Status'!CF52,IF(Assumptions!$F$8="Single",'Marital Status'!DM52,"ERROR")))*IF(Assumptions!$F$10="No Adjustment",1,IF(Assumptions!$F$10="Preferred",'Pref-Std'!CF52,IF(Assumptions!$F$10="Standard",'Pref-Std'!DM52,"ERROR")))*IF(Assumptions!$F$12="No Adjustment",1,VLOOKUP($AL53+BF$4-1,'Valuation Margin'!$A$5:$D$13,4))</f>
        <v>163.44688967858517</v>
      </c>
      <c r="BG53" s="45">
        <f>(1-VLOOKUP($AL53+BG$4-1,'Projection Scale G2 - F'!$A$25:$B$150,2,FALSE))^Assumptions!$F$6*'Base Rate'!BF53*IF(Assumptions!$F$8="No Adjustment",1,IF(Assumptions!$F$8="Married",'Marital Status'!CG52,IF(Assumptions!$F$8="Single",'Marital Status'!DN52,"ERROR")))*IF(Assumptions!$F$10="No Adjustment",1,IF(Assumptions!$F$10="Preferred",'Pref-Std'!CG52,IF(Assumptions!$F$10="Standard",'Pref-Std'!DN52,"ERROR")))*IF(Assumptions!$F$12="No Adjustment",1,VLOOKUP($AL53+BG$4-1,'Valuation Margin'!$A$5:$D$13,4))</f>
        <v>177.77058759139069</v>
      </c>
      <c r="BH53" s="45">
        <f>(1-VLOOKUP($AL53+BH$4-1,'Projection Scale G2 - F'!$A$25:$B$150,2,FALSE))^Assumptions!$F$6*'Base Rate'!BG53*IF(Assumptions!$F$8="No Adjustment",1,IF(Assumptions!$F$8="Married",'Marital Status'!CH52,IF(Assumptions!$F$8="Single",'Marital Status'!DO52,"ERROR")))*IF(Assumptions!$F$10="No Adjustment",1,IF(Assumptions!$F$10="Preferred",'Pref-Std'!CH52,IF(Assumptions!$F$10="Standard",'Pref-Std'!DO52,"ERROR")))*IF(Assumptions!$F$12="No Adjustment",1,VLOOKUP($AL53+BH$4-1,'Valuation Margin'!$A$5:$D$13,4))</f>
        <v>193.78414333235992</v>
      </c>
      <c r="BI53" s="45">
        <f>(1-VLOOKUP($AL53+BI$4-1,'Projection Scale G2 - F'!$A$25:$B$150,2,FALSE))^Assumptions!$F$6*'Base Rate'!BH53*IF(Assumptions!$F$8="No Adjustment",1,IF(Assumptions!$F$8="Married",'Marital Status'!CI52,IF(Assumptions!$F$8="Single",'Marital Status'!DP52,"ERROR")))*IF(Assumptions!$F$10="No Adjustment",1,IF(Assumptions!$F$10="Preferred",'Pref-Std'!CI52,IF(Assumptions!$F$10="Standard",'Pref-Std'!DP52,"ERROR")))*IF(Assumptions!$F$12="No Adjustment",1,VLOOKUP($AL53+BI$4-1,'Valuation Margin'!$A$5:$D$13,4))</f>
        <v>207.73843287766863</v>
      </c>
      <c r="BJ53" s="45">
        <f>(1-VLOOKUP($AL53+BJ$4-1,'Projection Scale G2 - F'!$A$25:$B$150,2,FALSE))^Assumptions!$F$6*'Base Rate'!BI53*IF(Assumptions!$F$8="No Adjustment",1,IF(Assumptions!$F$8="Married",'Marital Status'!CJ52,IF(Assumptions!$F$8="Single",'Marital Status'!DQ52,"ERROR")))*IF(Assumptions!$F$10="No Adjustment",1,IF(Assumptions!$F$10="Preferred",'Pref-Std'!CJ52,IF(Assumptions!$F$10="Standard",'Pref-Std'!DQ52,"ERROR")))*IF(Assumptions!$F$12="No Adjustment",1,VLOOKUP($AL53+BJ$4-1,'Valuation Margin'!$A$5:$D$13,4))</f>
        <v>222.15933273584886</v>
      </c>
      <c r="BK53" s="46">
        <f>(1-VLOOKUP($AL53+BK$4-1,'Projection Scale G2 - F'!$A$25:$B$150,2,FALSE))^Assumptions!$F$6*'Base Rate'!BJ53*IF(Assumptions!$F$8="No Adjustment",1,IF(Assumptions!$F$8="Married",'Marital Status'!CK52,IF(Assumptions!$F$8="Single",'Marital Status'!DR52,"ERROR")))*IF(Assumptions!$F$10="No Adjustment",1,IF(Assumptions!$F$10="Preferred",'Pref-Std'!CK52,IF(Assumptions!$F$10="Standard",'Pref-Std'!DR52,"ERROR")))*IF(Assumptions!$F$12="No Adjustment",1,VLOOKUP($AL53+BK$4-1,'Valuation Margin'!$A$5:$D$13,4))</f>
        <v>240.40263543970363</v>
      </c>
      <c r="BL53" s="45">
        <f>(1-VLOOKUP($AL53+BL$4-1,'Projection Scale G2 - F'!$A$25:$B$150,2,FALSE))^Assumptions!$F$6*'Base Rate'!BK53*IF(Assumptions!$F$8="No Adjustment",1,IF(Assumptions!$F$8="Married",'Marital Status'!CL52,IF(Assumptions!$F$8="Single",'Marital Status'!DS52,"ERROR")))*IF(Assumptions!$F$10="No Adjustment",1,IF(Assumptions!$F$10="Preferred",'Pref-Std'!CL52,IF(Assumptions!$F$10="Standard",'Pref-Std'!DS52,"ERROR")))*IF(Assumptions!$F$12="No Adjustment",1,VLOOKUP($AL53+BL$4-1,'Valuation Margin'!$A$5:$D$13,4))</f>
        <v>260.81356226543221</v>
      </c>
      <c r="BM53" s="45">
        <f>(1-VLOOKUP($AL53+BM$4-1,'Projection Scale G2 - F'!$A$25:$B$150,2,FALSE))^Assumptions!$F$6*'Base Rate'!BL53*IF(Assumptions!$F$8="No Adjustment",1,IF(Assumptions!$F$8="Married",'Marital Status'!CM52,IF(Assumptions!$F$8="Single",'Marital Status'!DT52,"ERROR")))*IF(Assumptions!$F$10="No Adjustment",1,IF(Assumptions!$F$10="Preferred",'Pref-Std'!CM52,IF(Assumptions!$F$10="Standard",'Pref-Std'!DT52,"ERROR")))*IF(Assumptions!$F$12="No Adjustment",1,VLOOKUP($AL53+BM$4-1,'Valuation Margin'!$A$5:$D$13,4))</f>
        <v>285.60480000000001</v>
      </c>
      <c r="BN53" s="45">
        <f>(1-VLOOKUP($AL53+BN$4-1,'Projection Scale G2 - F'!$A$25:$B$150,2,FALSE))^Assumptions!$F$6*'Base Rate'!BM53*IF(Assumptions!$F$8="No Adjustment",1,IF(Assumptions!$F$8="Married",'Marital Status'!CN52,IF(Assumptions!$F$8="Single",'Marital Status'!DU52,"ERROR")))*IF(Assumptions!$F$10="No Adjustment",1,IF(Assumptions!$F$10="Preferred",'Pref-Std'!CN52,IF(Assumptions!$F$10="Standard",'Pref-Std'!DU52,"ERROR")))*IF(Assumptions!$F$12="No Adjustment",1,VLOOKUP($AL53+BN$4-1,'Valuation Margin'!$A$5:$D$13,4))</f>
        <v>307.2534</v>
      </c>
      <c r="BO53" s="45">
        <f>(1-VLOOKUP($AL53+BO$4-1,'Projection Scale G2 - F'!$A$25:$B$150,2,FALSE))^Assumptions!$F$6*'Base Rate'!BN53*IF(Assumptions!$F$8="No Adjustment",1,IF(Assumptions!$F$8="Married",'Marital Status'!CO52,IF(Assumptions!$F$8="Single",'Marital Status'!DV52,"ERROR")))*IF(Assumptions!$F$10="No Adjustment",1,IF(Assumptions!$F$10="Preferred",'Pref-Std'!CO52,IF(Assumptions!$F$10="Standard",'Pref-Std'!DV52,"ERROR")))*IF(Assumptions!$F$12="No Adjustment",1,VLOOKUP($AL53+BO$4-1,'Valuation Margin'!$A$5:$D$13,4))</f>
        <v>326.7722</v>
      </c>
      <c r="BP53" s="46">
        <f>(1-VLOOKUP($AL53+BP$4-1,'Projection Scale G2 - F'!$A$25:$B$150,2,FALSE))^Assumptions!$F$6*'Base Rate'!BO53*IF(Assumptions!$F$8="No Adjustment",1,IF(Assumptions!$F$8="Married",'Marital Status'!CP52,IF(Assumptions!$F$8="Single",'Marital Status'!DW52,"ERROR")))*IF(Assumptions!$F$10="No Adjustment",1,IF(Assumptions!$F$10="Preferred",'Pref-Std'!CP52,IF(Assumptions!$F$10="Standard",'Pref-Std'!DW52,"ERROR")))*IF(Assumptions!$F$12="No Adjustment",1,VLOOKUP($AL53+BP$4-1,'Valuation Margin'!$A$5:$D$13,4))</f>
        <v>345.59999999999997</v>
      </c>
      <c r="BQ53" s="46">
        <f>(1-VLOOKUP($BR53,'Projection Scale G2 - F'!$A$25:$B$150,2,FALSE))^Assumptions!$F$6*'Base Rate'!BP53*IF(Assumptions!$F$8="No Adjustment",1,IF(Assumptions!$F$8="Married",'Marital Status'!CQ52,IF(Assumptions!$F$8="Single",'Marital Status'!DX52,"ERROR")))*IF(Assumptions!$F$10="No Adjustment",1,IF(Assumptions!$F$10="Preferred",'Pref-Std'!CQ52,IF(Assumptions!$F$10="Standard",'Pref-Std'!DX52,"ERROR")))*IF(Assumptions!$F$12="No Adjustment",1,VLOOKUP($BR53,'Valuation Margin'!$A$5:$D$13,4))</f>
        <v>360</v>
      </c>
      <c r="BR53" s="6">
        <f t="shared" si="6"/>
        <v>108</v>
      </c>
      <c r="BT53" s="58">
        <v>0.4</v>
      </c>
      <c r="BU53" s="59">
        <f t="shared" si="7"/>
        <v>0.89999999999999991</v>
      </c>
      <c r="BV53" s="59">
        <f t="shared" si="8"/>
        <v>0.92399999999999993</v>
      </c>
      <c r="BW53" s="57">
        <f t="shared" si="9"/>
        <v>0.15999999999999981</v>
      </c>
    </row>
    <row r="54" spans="1:75" x14ac:dyDescent="0.3">
      <c r="A54" s="11">
        <f t="shared" si="2"/>
        <v>79</v>
      </c>
      <c r="B54" s="48">
        <f>(1-VLOOKUP($A54+B$4-1,'Projection Scale G2 - M'!$A$25:$B$150,2,FALSE))^Assumptions!$F$6*'Base Rate'!B54*IF(Assumptions!$F$8="No Adjustment",1,IF(Assumptions!$F$8="Married",'Marital Status'!BM53,IF(Assumptions!$F$8="Single",'Marital Status'!CT53,"ERROR")))*IF(Assumptions!$F$10="No Adjustment",1,IF(Assumptions!$F$10="Preferred",'Pref-Std'!BM53,IF(Assumptions!$F$10="Standard",'Pref-Std'!CT53,"ERROR")))*IF(Assumptions!$F$12="No Adjustment",1,VLOOKUP($A54+B$4-1,'Valuation Margin'!$A$5:$C$13,3))</f>
        <v>3.9539705103437144</v>
      </c>
      <c r="C54" s="49">
        <f>(1-VLOOKUP($A54+C$4-1,'Projection Scale G2 - M'!$A$25:$B$150,2,FALSE))^Assumptions!$F$6*'Base Rate'!C54*IF(Assumptions!$F$8="No Adjustment",1,IF(Assumptions!$F$8="Married",'Marital Status'!BN53,IF(Assumptions!$F$8="Single",'Marital Status'!CU53,"ERROR")))*IF(Assumptions!$F$10="No Adjustment",1,IF(Assumptions!$F$10="Preferred",'Pref-Std'!BN53,IF(Assumptions!$F$10="Standard",'Pref-Std'!CU53,"ERROR")))*IF(Assumptions!$F$12="No Adjustment",1,VLOOKUP($A54+C$4-1,'Valuation Margin'!$A$5:$C$13,3))</f>
        <v>6.9364095868524336</v>
      </c>
      <c r="D54" s="49">
        <f>(1-VLOOKUP($A54+D$4-1,'Projection Scale G2 - M'!$A$25:$B$150,2,FALSE))^Assumptions!$F$6*'Base Rate'!D54*IF(Assumptions!$F$8="No Adjustment",1,IF(Assumptions!$F$8="Married",'Marital Status'!BO53,IF(Assumptions!$F$8="Single",'Marital Status'!CV53,"ERROR")))*IF(Assumptions!$F$10="No Adjustment",1,IF(Assumptions!$F$10="Preferred",'Pref-Std'!BO53,IF(Assumptions!$F$10="Standard",'Pref-Std'!CV53,"ERROR")))*IF(Assumptions!$F$12="No Adjustment",1,VLOOKUP($A54+D$4-1,'Valuation Margin'!$A$5:$C$13,3))</f>
        <v>10.341023390435216</v>
      </c>
      <c r="E54" s="49">
        <f>(1-VLOOKUP($A54+E$4-1,'Projection Scale G2 - M'!$A$25:$B$150,2,FALSE))^Assumptions!$F$6*'Base Rate'!E54*IF(Assumptions!$F$8="No Adjustment",1,IF(Assumptions!$F$8="Married",'Marital Status'!BP53,IF(Assumptions!$F$8="Single",'Marital Status'!CW53,"ERROR")))*IF(Assumptions!$F$10="No Adjustment",1,IF(Assumptions!$F$10="Preferred",'Pref-Std'!BP53,IF(Assumptions!$F$10="Standard",'Pref-Std'!CW53,"ERROR")))*IF(Assumptions!$F$12="No Adjustment",1,VLOOKUP($A54+E$4-1,'Valuation Margin'!$A$5:$C$13,3))</f>
        <v>14.35568914253583</v>
      </c>
      <c r="F54" s="50">
        <f>(1-VLOOKUP($A54+F$4-1,'Projection Scale G2 - M'!$A$25:$B$150,2,FALSE))^Assumptions!$F$6*'Base Rate'!F54*IF(Assumptions!$F$8="No Adjustment",1,IF(Assumptions!$F$8="Married",'Marital Status'!BQ53,IF(Assumptions!$F$8="Single",'Marital Status'!CX53,"ERROR")))*IF(Assumptions!$F$10="No Adjustment",1,IF(Assumptions!$F$10="Preferred",'Pref-Std'!BQ53,IF(Assumptions!$F$10="Standard",'Pref-Std'!CX53,"ERROR")))*IF(Assumptions!$F$12="No Adjustment",1,VLOOKUP($A54+F$4-1,'Valuation Margin'!$A$5:$C$13,3))</f>
        <v>18.942076806287542</v>
      </c>
      <c r="G54" s="49">
        <f>(1-VLOOKUP($A54+G$4-1,'Projection Scale G2 - M'!$A$25:$B$150,2,FALSE))^Assumptions!$F$6*'Base Rate'!G54*IF(Assumptions!$F$8="No Adjustment",1,IF(Assumptions!$F$8="Married",'Marital Status'!BR53,IF(Assumptions!$F$8="Single",'Marital Status'!CY53,"ERROR")))*IF(Assumptions!$F$10="No Adjustment",1,IF(Assumptions!$F$10="Preferred",'Pref-Std'!BR53,IF(Assumptions!$F$10="Standard",'Pref-Std'!CY53,"ERROR")))*IF(Assumptions!$F$12="No Adjustment",1,VLOOKUP($A54+G$4-1,'Valuation Margin'!$A$5:$C$13,3))</f>
        <v>24.623276064595323</v>
      </c>
      <c r="H54" s="49">
        <f>(1-VLOOKUP($A54+H$4-1,'Projection Scale G2 - M'!$A$25:$B$150,2,FALSE))^Assumptions!$F$6*'Base Rate'!H54*IF(Assumptions!$F$8="No Adjustment",1,IF(Assumptions!$F$8="Married",'Marital Status'!BS53,IF(Assumptions!$F$8="Single",'Marital Status'!CZ53,"ERROR")))*IF(Assumptions!$F$10="No Adjustment",1,IF(Assumptions!$F$10="Preferred",'Pref-Std'!BS53,IF(Assumptions!$F$10="Standard",'Pref-Std'!CZ53,"ERROR")))*IF(Assumptions!$F$12="No Adjustment",1,VLOOKUP($A54+H$4-1,'Valuation Margin'!$A$5:$C$13,3))</f>
        <v>31.351490899818767</v>
      </c>
      <c r="I54" s="49">
        <f>(1-VLOOKUP($A54+I$4-1,'Projection Scale G2 - M'!$A$25:$B$150,2,FALSE))^Assumptions!$F$6*'Base Rate'!I54*IF(Assumptions!$F$8="No Adjustment",1,IF(Assumptions!$F$8="Married",'Marital Status'!BT53,IF(Assumptions!$F$8="Single",'Marital Status'!DA53,"ERROR")))*IF(Assumptions!$F$10="No Adjustment",1,IF(Assumptions!$F$10="Preferred",'Pref-Std'!BT53,IF(Assumptions!$F$10="Standard",'Pref-Std'!DA53,"ERROR")))*IF(Assumptions!$F$12="No Adjustment",1,VLOOKUP($A54+I$4-1,'Valuation Margin'!$A$5:$C$13,3))</f>
        <v>39.363835504070856</v>
      </c>
      <c r="J54" s="49">
        <f>(1-VLOOKUP($A54+J$4-1,'Projection Scale G2 - M'!$A$25:$B$150,2,FALSE))^Assumptions!$F$6*'Base Rate'!J54*IF(Assumptions!$F$8="No Adjustment",1,IF(Assumptions!$F$8="Married",'Marital Status'!BU53,IF(Assumptions!$F$8="Single",'Marital Status'!DB53,"ERROR")))*IF(Assumptions!$F$10="No Adjustment",1,IF(Assumptions!$F$10="Preferred",'Pref-Std'!BU53,IF(Assumptions!$F$10="Standard",'Pref-Std'!DB53,"ERROR")))*IF(Assumptions!$F$12="No Adjustment",1,VLOOKUP($A54+J$4-1,'Valuation Margin'!$A$5:$C$13,3))</f>
        <v>48.898008184442261</v>
      </c>
      <c r="K54" s="50">
        <f>(1-VLOOKUP($A54+K$4-1,'Projection Scale G2 - M'!$A$25:$B$150,2,FALSE))^Assumptions!$F$6*'Base Rate'!K54*IF(Assumptions!$F$8="No Adjustment",1,IF(Assumptions!$F$8="Married",'Marital Status'!BV53,IF(Assumptions!$F$8="Single",'Marital Status'!DC53,"ERROR")))*IF(Assumptions!$F$10="No Adjustment",1,IF(Assumptions!$F$10="Preferred",'Pref-Std'!BV53,IF(Assumptions!$F$10="Standard",'Pref-Std'!DC53,"ERROR")))*IF(Assumptions!$F$12="No Adjustment",1,VLOOKUP($A54+K$4-1,'Valuation Margin'!$A$5:$C$13,3))</f>
        <v>59.541657020231334</v>
      </c>
      <c r="L54" s="49">
        <f>(1-VLOOKUP($A54+L$4-1,'Projection Scale G2 - M'!$A$25:$B$150,2,FALSE))^Assumptions!$F$6*'Base Rate'!L54*IF(Assumptions!$F$8="No Adjustment",1,IF(Assumptions!$F$8="Married",'Marital Status'!BW53,IF(Assumptions!$F$8="Single",'Marital Status'!DD53,"ERROR")))*IF(Assumptions!$F$10="No Adjustment",1,IF(Assumptions!$F$10="Preferred",'Pref-Std'!BW53,IF(Assumptions!$F$10="Standard",'Pref-Std'!DD53,"ERROR")))*IF(Assumptions!$F$12="No Adjustment",1,VLOOKUP($A54+L$4-1,'Valuation Margin'!$A$5:$C$13,3))</f>
        <v>72.663463839455872</v>
      </c>
      <c r="M54" s="49">
        <f>(1-VLOOKUP($A54+M$4-1,'Projection Scale G2 - M'!$A$25:$B$150,2,FALSE))^Assumptions!$F$6*'Base Rate'!M54*IF(Assumptions!$F$8="No Adjustment",1,IF(Assumptions!$F$8="Married",'Marital Status'!BX53,IF(Assumptions!$F$8="Single",'Marital Status'!DE53,"ERROR")))*IF(Assumptions!$F$10="No Adjustment",1,IF(Assumptions!$F$10="Preferred",'Pref-Std'!BX53,IF(Assumptions!$F$10="Standard",'Pref-Std'!DE53,"ERROR")))*IF(Assumptions!$F$12="No Adjustment",1,VLOOKUP($A54+M$4-1,'Valuation Margin'!$A$5:$C$13,3))</f>
        <v>85.787740956538855</v>
      </c>
      <c r="N54" s="49">
        <f>(1-VLOOKUP($A54+N$4-1,'Projection Scale G2 - M'!$A$25:$B$150,2,FALSE))^Assumptions!$F$6*'Base Rate'!N54*IF(Assumptions!$F$8="No Adjustment",1,IF(Assumptions!$F$8="Married",'Marital Status'!BY53,IF(Assumptions!$F$8="Single",'Marital Status'!DF53,"ERROR")))*IF(Assumptions!$F$10="No Adjustment",1,IF(Assumptions!$F$10="Preferred",'Pref-Std'!BY53,IF(Assumptions!$F$10="Standard",'Pref-Std'!DF53,"ERROR")))*IF(Assumptions!$F$12="No Adjustment",1,VLOOKUP($A54+N$4-1,'Valuation Margin'!$A$5:$C$13,3))</f>
        <v>99.511014117787454</v>
      </c>
      <c r="O54" s="49">
        <f>(1-VLOOKUP($A54+O$4-1,'Projection Scale G2 - M'!$A$25:$B$150,2,FALSE))^Assumptions!$F$6*'Base Rate'!O54*IF(Assumptions!$F$8="No Adjustment",1,IF(Assumptions!$F$8="Married",'Marital Status'!BZ53,IF(Assumptions!$F$8="Single",'Marital Status'!DG53,"ERROR")))*IF(Assumptions!$F$10="No Adjustment",1,IF(Assumptions!$F$10="Preferred",'Pref-Std'!BZ53,IF(Assumptions!$F$10="Standard",'Pref-Std'!DG53,"ERROR")))*IF(Assumptions!$F$12="No Adjustment",1,VLOOKUP($A54+O$4-1,'Valuation Margin'!$A$5:$C$13,3))</f>
        <v>116.12105133716851</v>
      </c>
      <c r="P54" s="50">
        <f>(1-VLOOKUP($A54+P$4-1,'Projection Scale G2 - M'!$A$25:$B$150,2,FALSE))^Assumptions!$F$6*'Base Rate'!P54*IF(Assumptions!$F$8="No Adjustment",1,IF(Assumptions!$F$8="Married",'Marital Status'!CA53,IF(Assumptions!$F$8="Single",'Marital Status'!DH53,"ERROR")))*IF(Assumptions!$F$10="No Adjustment",1,IF(Assumptions!$F$10="Preferred",'Pref-Std'!CA53,IF(Assumptions!$F$10="Standard",'Pref-Std'!DH53,"ERROR")))*IF(Assumptions!$F$12="No Adjustment",1,VLOOKUP($A54+P$4-1,'Valuation Margin'!$A$5:$C$13,3))</f>
        <v>134.92794900786691</v>
      </c>
      <c r="Q54" s="49">
        <f>(1-VLOOKUP($A54+Q$4-1,'Projection Scale G2 - M'!$A$25:$B$150,2,FALSE))^Assumptions!$F$6*'Base Rate'!Q54*IF(Assumptions!$F$8="No Adjustment",1,IF(Assumptions!$F$8="Married",'Marital Status'!CB53,IF(Assumptions!$F$8="Single",'Marital Status'!DI53,"ERROR")))*IF(Assumptions!$F$10="No Adjustment",1,IF(Assumptions!$F$10="Preferred",'Pref-Std'!CB53,IF(Assumptions!$F$10="Standard",'Pref-Std'!DI53,"ERROR")))*IF(Assumptions!$F$12="No Adjustment",1,VLOOKUP($A54+Q$4-1,'Valuation Margin'!$A$5:$C$13,3))</f>
        <v>154.16967824282818</v>
      </c>
      <c r="R54" s="49">
        <f>(1-VLOOKUP($A54+R$4-1,'Projection Scale G2 - M'!$A$25:$B$150,2,FALSE))^Assumptions!$F$6*'Base Rate'!R54*IF(Assumptions!$F$8="No Adjustment",1,IF(Assumptions!$F$8="Married",'Marital Status'!CC53,IF(Assumptions!$F$8="Single",'Marital Status'!DJ53,"ERROR")))*IF(Assumptions!$F$10="No Adjustment",1,IF(Assumptions!$F$10="Preferred",'Pref-Std'!CC53,IF(Assumptions!$F$10="Standard",'Pref-Std'!DJ53,"ERROR")))*IF(Assumptions!$F$12="No Adjustment",1,VLOOKUP($A54+R$4-1,'Valuation Margin'!$A$5:$C$13,3))</f>
        <v>170.91029316130761</v>
      </c>
      <c r="S54" s="49">
        <f>(1-VLOOKUP($A54+S$4-1,'Projection Scale G2 - M'!$A$25:$B$150,2,FALSE))^Assumptions!$F$6*'Base Rate'!S54*IF(Assumptions!$F$8="No Adjustment",1,IF(Assumptions!$F$8="Married",'Marital Status'!CD53,IF(Assumptions!$F$8="Single",'Marital Status'!DK53,"ERROR")))*IF(Assumptions!$F$10="No Adjustment",1,IF(Assumptions!$F$10="Preferred",'Pref-Std'!CD53,IF(Assumptions!$F$10="Standard",'Pref-Std'!DK53,"ERROR")))*IF(Assumptions!$F$12="No Adjustment",1,VLOOKUP($A54+S$4-1,'Valuation Margin'!$A$5:$C$13,3))</f>
        <v>186.2651784130768</v>
      </c>
      <c r="T54" s="49">
        <f>(1-VLOOKUP($A54+T$4-1,'Projection Scale G2 - M'!$A$25:$B$150,2,FALSE))^Assumptions!$F$6*'Base Rate'!T54*IF(Assumptions!$F$8="No Adjustment",1,IF(Assumptions!$F$8="Married",'Marital Status'!CE53,IF(Assumptions!$F$8="Single",'Marital Status'!DL53,"ERROR")))*IF(Assumptions!$F$10="No Adjustment",1,IF(Assumptions!$F$10="Preferred",'Pref-Std'!CE53,IF(Assumptions!$F$10="Standard",'Pref-Std'!DL53,"ERROR")))*IF(Assumptions!$F$12="No Adjustment",1,VLOOKUP($A54+T$4-1,'Valuation Margin'!$A$5:$C$13,3))</f>
        <v>203.86671077964488</v>
      </c>
      <c r="U54" s="50">
        <f>(1-VLOOKUP($A54+U$4-1,'Projection Scale G2 - M'!$A$25:$B$150,2,FALSE))^Assumptions!$F$6*'Base Rate'!U54*IF(Assumptions!$F$8="No Adjustment",1,IF(Assumptions!$F$8="Married",'Marital Status'!CF53,IF(Assumptions!$F$8="Single",'Marital Status'!DM53,"ERROR")))*IF(Assumptions!$F$10="No Adjustment",1,IF(Assumptions!$F$10="Preferred",'Pref-Std'!CF53,IF(Assumptions!$F$10="Standard",'Pref-Std'!DM53,"ERROR")))*IF(Assumptions!$F$12="No Adjustment",1,VLOOKUP($A54+U$4-1,'Valuation Margin'!$A$5:$C$13,3))</f>
        <v>219.1308095280632</v>
      </c>
      <c r="V54" s="49">
        <f>(1-VLOOKUP($A54+V$4-1,'Projection Scale G2 - M'!$A$25:$B$150,2,FALSE))^Assumptions!$F$6*'Base Rate'!V54*IF(Assumptions!$F$8="No Adjustment",1,IF(Assumptions!$F$8="Married",'Marital Status'!CG53,IF(Assumptions!$F$8="Single",'Marital Status'!DN53,"ERROR")))*IF(Assumptions!$F$10="No Adjustment",1,IF(Assumptions!$F$10="Preferred",'Pref-Std'!CG53,IF(Assumptions!$F$10="Standard",'Pref-Std'!DN53,"ERROR")))*IF(Assumptions!$F$12="No Adjustment",1,VLOOKUP($A54+V$4-1,'Valuation Margin'!$A$5:$C$13,3))</f>
        <v>236.71229211653991</v>
      </c>
      <c r="W54" s="49">
        <f>(1-VLOOKUP($A54+W$4-1,'Projection Scale G2 - M'!$A$25:$B$150,2,FALSE))^Assumptions!$F$6*'Base Rate'!W54*IF(Assumptions!$F$8="No Adjustment",1,IF(Assumptions!$F$8="Married",'Marital Status'!CH53,IF(Assumptions!$F$8="Single",'Marital Status'!DO53,"ERROR")))*IF(Assumptions!$F$10="No Adjustment",1,IF(Assumptions!$F$10="Preferred",'Pref-Std'!CH53,IF(Assumptions!$F$10="Standard",'Pref-Std'!DO53,"ERROR")))*IF(Assumptions!$F$12="No Adjustment",1,VLOOKUP($A54+W$4-1,'Valuation Margin'!$A$5:$C$13,3))</f>
        <v>251.86392133261333</v>
      </c>
      <c r="X54" s="49">
        <f>(1-VLOOKUP($A54+X$4-1,'Projection Scale G2 - M'!$A$25:$B$150,2,FALSE))^Assumptions!$F$6*'Base Rate'!X54*IF(Assumptions!$F$8="No Adjustment",1,IF(Assumptions!$F$8="Married",'Marital Status'!CI53,IF(Assumptions!$F$8="Single",'Marital Status'!DP53,"ERROR")))*IF(Assumptions!$F$10="No Adjustment",1,IF(Assumptions!$F$10="Preferred",'Pref-Std'!CI53,IF(Assumptions!$F$10="Standard",'Pref-Std'!DP53,"ERROR")))*IF(Assumptions!$F$12="No Adjustment",1,VLOOKUP($A54+X$4-1,'Valuation Margin'!$A$5:$C$13,3))</f>
        <v>267.52618070239515</v>
      </c>
      <c r="Y54" s="49">
        <f>(1-VLOOKUP($A54+Y$4-1,'Projection Scale G2 - M'!$A$25:$B$150,2,FALSE))^Assumptions!$F$6*'Base Rate'!Y54*IF(Assumptions!$F$8="No Adjustment",1,IF(Assumptions!$F$8="Married",'Marital Status'!CJ53,IF(Assumptions!$F$8="Single",'Marital Status'!DQ53,"ERROR")))*IF(Assumptions!$F$10="No Adjustment",1,IF(Assumptions!$F$10="Preferred",'Pref-Std'!CJ53,IF(Assumptions!$F$10="Standard",'Pref-Std'!DQ53,"ERROR")))*IF(Assumptions!$F$12="No Adjustment",1,VLOOKUP($A54+Y$4-1,'Valuation Margin'!$A$5:$C$13,3))</f>
        <v>290.77589054142175</v>
      </c>
      <c r="Z54" s="50">
        <f>(1-VLOOKUP($A54+Z$4-1,'Projection Scale G2 - M'!$A$25:$B$150,2,FALSE))^Assumptions!$F$6*'Base Rate'!Z54*IF(Assumptions!$F$8="No Adjustment",1,IF(Assumptions!$F$8="Married",'Marital Status'!CK53,IF(Assumptions!$F$8="Single",'Marital Status'!DR53,"ERROR")))*IF(Assumptions!$F$10="No Adjustment",1,IF(Assumptions!$F$10="Preferred",'Pref-Std'!CK53,IF(Assumptions!$F$10="Standard",'Pref-Std'!DR53,"ERROR")))*IF(Assumptions!$F$12="No Adjustment",1,VLOOKUP($A54+Z$4-1,'Valuation Margin'!$A$5:$C$13,3))</f>
        <v>313.33454994206846</v>
      </c>
      <c r="AA54" s="49">
        <f>(1-VLOOKUP($A54+AA$4-1,'Projection Scale G2 - M'!$A$25:$B$150,2,FALSE))^Assumptions!$F$6*'Base Rate'!AA54*IF(Assumptions!$F$8="No Adjustment",1,IF(Assumptions!$F$8="Married",'Marital Status'!CL53,IF(Assumptions!$F$8="Single",'Marital Status'!DS53,"ERROR")))*IF(Assumptions!$F$10="No Adjustment",1,IF(Assumptions!$F$10="Preferred",'Pref-Std'!CL53,IF(Assumptions!$F$10="Standard",'Pref-Std'!DS53,"ERROR")))*IF(Assumptions!$F$12="No Adjustment",1,VLOOKUP($A54+AA$4-1,'Valuation Margin'!$A$5:$C$13,3))</f>
        <v>340.95660000000004</v>
      </c>
      <c r="AB54" s="49">
        <f>(1-VLOOKUP($A54+AB$4-1,'Projection Scale G2 - M'!$A$25:$B$150,2,FALSE))^Assumptions!$F$6*'Base Rate'!AB54*IF(Assumptions!$F$8="No Adjustment",1,IF(Assumptions!$F$8="Married",'Marital Status'!CM53,IF(Assumptions!$F$8="Single",'Marital Status'!DT53,"ERROR")))*IF(Assumptions!$F$10="No Adjustment",1,IF(Assumptions!$F$10="Preferred",'Pref-Std'!CM53,IF(Assumptions!$F$10="Standard",'Pref-Std'!DT53,"ERROR")))*IF(Assumptions!$F$12="No Adjustment",1,VLOOKUP($A54+AB$4-1,'Valuation Margin'!$A$5:$C$13,3))</f>
        <v>368.68549999999993</v>
      </c>
      <c r="AC54" s="49">
        <f>(1-VLOOKUP($A54+AC$4-1,'Projection Scale G2 - M'!$A$25:$B$150,2,FALSE))^Assumptions!$F$6*'Base Rate'!AC54*IF(Assumptions!$F$8="No Adjustment",1,IF(Assumptions!$F$8="Married",'Marital Status'!CN53,IF(Assumptions!$F$8="Single",'Marital Status'!DU53,"ERROR")))*IF(Assumptions!$F$10="No Adjustment",1,IF(Assumptions!$F$10="Preferred",'Pref-Std'!CN53,IF(Assumptions!$F$10="Standard",'Pref-Std'!DU53,"ERROR")))*IF(Assumptions!$F$12="No Adjustment",1,VLOOKUP($A54+AC$4-1,'Valuation Margin'!$A$5:$C$13,3))</f>
        <v>406.67</v>
      </c>
      <c r="AD54" s="49">
        <f>(1-VLOOKUP($A54+AD$4-1,'Projection Scale G2 - M'!$A$25:$B$150,2,FALSE))^Assumptions!$F$6*'Base Rate'!AD54*IF(Assumptions!$F$8="No Adjustment",1,IF(Assumptions!$F$8="Married",'Marital Status'!CO53,IF(Assumptions!$F$8="Single",'Marital Status'!DV53,"ERROR")))*IF(Assumptions!$F$10="No Adjustment",1,IF(Assumptions!$F$10="Preferred",'Pref-Std'!CO53,IF(Assumptions!$F$10="Standard",'Pref-Std'!DV53,"ERROR")))*IF(Assumptions!$F$12="No Adjustment",1,VLOOKUP($A54+AD$4-1,'Valuation Margin'!$A$5:$C$13,3))</f>
        <v>420</v>
      </c>
      <c r="AE54" s="50">
        <f>(1-VLOOKUP($A54+AE$4-1,'Projection Scale G2 - M'!$A$25:$B$150,2,FALSE))^Assumptions!$F$6*'Base Rate'!AE54*IF(Assumptions!$F$8="No Adjustment",1,IF(Assumptions!$F$8="Married",'Marital Status'!CP53,IF(Assumptions!$F$8="Single",'Marital Status'!DW53,"ERROR")))*IF(Assumptions!$F$10="No Adjustment",1,IF(Assumptions!$F$10="Preferred",'Pref-Std'!CP53,IF(Assumptions!$F$10="Standard",'Pref-Std'!DW53,"ERROR")))*IF(Assumptions!$F$12="No Adjustment",1,VLOOKUP($A54+AE$4-1,'Valuation Margin'!$A$5:$C$13,3))</f>
        <v>420</v>
      </c>
      <c r="AF54" s="50">
        <f>(1-VLOOKUP($AG54,'Projection Scale G2 - M'!$A$25:$B$150,2,FALSE))^Assumptions!$F$6*'Base Rate'!AF54*IF(Assumptions!$F$8="No Adjustment",1,IF(Assumptions!$F$8="Married",'Marital Status'!CQ53,IF(Assumptions!$F$8="Single",'Marital Status'!DX53,"ERROR")))*IF(Assumptions!$F$10="No Adjustment",1,IF(Assumptions!$F$10="Preferred",'Pref-Std'!CQ53,IF(Assumptions!$F$10="Standard",'Pref-Std'!DX53,"ERROR")))*IF(Assumptions!$F$12="No Adjustment",1,VLOOKUP($AG54,'Valuation Margin'!$A$5:$C$13,3))</f>
        <v>420</v>
      </c>
      <c r="AG54" s="11">
        <f t="shared" si="3"/>
        <v>109</v>
      </c>
      <c r="AL54" s="11">
        <f t="shared" si="5"/>
        <v>79</v>
      </c>
      <c r="AM54" s="48">
        <f>(1-VLOOKUP($AL54+AM$4-1,'Projection Scale G2 - F'!$A$25:$B$150,2,FALSE))^Assumptions!$F$6*'Base Rate'!AL54*IF(Assumptions!$F$8="No Adjustment",1,IF(Assumptions!$F$8="Married",'Marital Status'!BM53,IF(Assumptions!$F$8="Single",'Marital Status'!CT53,"ERROR")))*IF(Assumptions!$F$10="No Adjustment",1,IF(Assumptions!$F$10="Preferred",'Pref-Std'!BM53,IF(Assumptions!$F$10="Standard",'Pref-Std'!CT53,"ERROR")))*IF(Assumptions!$F$12="No Adjustment",1,VLOOKUP($AL54+AM$4-1,'Valuation Margin'!$A$5:$D$13,4))</f>
        <v>2.8065937960730212</v>
      </c>
      <c r="AN54" s="49">
        <f>(1-VLOOKUP($AL54+AN$4-1,'Projection Scale G2 - F'!$A$25:$B$150,2,FALSE))^Assumptions!$F$6*'Base Rate'!AM54*IF(Assumptions!$F$8="No Adjustment",1,IF(Assumptions!$F$8="Married",'Marital Status'!BN53,IF(Assumptions!$F$8="Single",'Marital Status'!CU53,"ERROR")))*IF(Assumptions!$F$10="No Adjustment",1,IF(Assumptions!$F$10="Preferred",'Pref-Std'!BN53,IF(Assumptions!$F$10="Standard",'Pref-Std'!CU53,"ERROR")))*IF(Assumptions!$F$12="No Adjustment",1,VLOOKUP($AL54+AN$4-1,'Valuation Margin'!$A$5:$D$13,4))</f>
        <v>4.827457459115025</v>
      </c>
      <c r="AO54" s="49">
        <f>(1-VLOOKUP($AL54+AO$4-1,'Projection Scale G2 - F'!$A$25:$B$150,2,FALSE))^Assumptions!$F$6*'Base Rate'!AN54*IF(Assumptions!$F$8="No Adjustment",1,IF(Assumptions!$F$8="Married",'Marital Status'!BO53,IF(Assumptions!$F$8="Single",'Marital Status'!CV53,"ERROR")))*IF(Assumptions!$F$10="No Adjustment",1,IF(Assumptions!$F$10="Preferred",'Pref-Std'!BO53,IF(Assumptions!$F$10="Standard",'Pref-Std'!CV53,"ERROR")))*IF(Assumptions!$F$12="No Adjustment",1,VLOOKUP($AL54+AO$4-1,'Valuation Margin'!$A$5:$D$13,4))</f>
        <v>7.1230154807780091</v>
      </c>
      <c r="AP54" s="49">
        <f>(1-VLOOKUP($AL54+AP$4-1,'Projection Scale G2 - F'!$A$25:$B$150,2,FALSE))^Assumptions!$F$6*'Base Rate'!AO54*IF(Assumptions!$F$8="No Adjustment",1,IF(Assumptions!$F$8="Married",'Marital Status'!BP53,IF(Assumptions!$F$8="Single",'Marital Status'!CW53,"ERROR")))*IF(Assumptions!$F$10="No Adjustment",1,IF(Assumptions!$F$10="Preferred",'Pref-Std'!BP53,IF(Assumptions!$F$10="Standard",'Pref-Std'!CW53,"ERROR")))*IF(Assumptions!$F$12="No Adjustment",1,VLOOKUP($AL54+AP$4-1,'Valuation Margin'!$A$5:$D$13,4))</f>
        <v>9.6895341498121841</v>
      </c>
      <c r="AQ54" s="50">
        <f>(1-VLOOKUP($AL54+AQ$4-1,'Projection Scale G2 - F'!$A$25:$B$150,2,FALSE))^Assumptions!$F$6*'Base Rate'!AP54*IF(Assumptions!$F$8="No Adjustment",1,IF(Assumptions!$F$8="Married",'Marital Status'!BQ53,IF(Assumptions!$F$8="Single",'Marital Status'!CX53,"ERROR")))*IF(Assumptions!$F$10="No Adjustment",1,IF(Assumptions!$F$10="Preferred",'Pref-Std'!BQ53,IF(Assumptions!$F$10="Standard",'Pref-Std'!CX53,"ERROR")))*IF(Assumptions!$F$12="No Adjustment",1,VLOOKUP($AL54+AQ$4-1,'Valuation Margin'!$A$5:$D$13,4))</f>
        <v>12.789310721566675</v>
      </c>
      <c r="AR54" s="49">
        <f>(1-VLOOKUP($AL54+AR$4-1,'Projection Scale G2 - F'!$A$25:$B$150,2,FALSE))^Assumptions!$F$6*'Base Rate'!AQ54*IF(Assumptions!$F$8="No Adjustment",1,IF(Assumptions!$F$8="Married",'Marital Status'!BR53,IF(Assumptions!$F$8="Single",'Marital Status'!CY53,"ERROR")))*IF(Assumptions!$F$10="No Adjustment",1,IF(Assumptions!$F$10="Preferred",'Pref-Std'!BR53,IF(Assumptions!$F$10="Standard",'Pref-Std'!CY53,"ERROR")))*IF(Assumptions!$F$12="No Adjustment",1,VLOOKUP($AL54+AR$4-1,'Valuation Margin'!$A$5:$D$13,4))</f>
        <v>16.483244477824865</v>
      </c>
      <c r="AS54" s="49">
        <f>(1-VLOOKUP($AL54+AS$4-1,'Projection Scale G2 - F'!$A$25:$B$150,2,FALSE))^Assumptions!$F$6*'Base Rate'!AR54*IF(Assumptions!$F$8="No Adjustment",1,IF(Assumptions!$F$8="Married",'Marital Status'!BS53,IF(Assumptions!$F$8="Single",'Marital Status'!CZ53,"ERROR")))*IF(Assumptions!$F$10="No Adjustment",1,IF(Assumptions!$F$10="Preferred",'Pref-Std'!BS53,IF(Assumptions!$F$10="Standard",'Pref-Std'!CZ53,"ERROR")))*IF(Assumptions!$F$12="No Adjustment",1,VLOOKUP($AL54+AS$4-1,'Valuation Margin'!$A$5:$D$13,4))</f>
        <v>20.676713931345244</v>
      </c>
      <c r="AT54" s="49">
        <f>(1-VLOOKUP($AL54+AT$4-1,'Projection Scale G2 - F'!$A$25:$B$150,2,FALSE))^Assumptions!$F$6*'Base Rate'!AS54*IF(Assumptions!$F$8="No Adjustment",1,IF(Assumptions!$F$8="Married",'Marital Status'!BT53,IF(Assumptions!$F$8="Single",'Marital Status'!DA53,"ERROR")))*IF(Assumptions!$F$10="No Adjustment",1,IF(Assumptions!$F$10="Preferred",'Pref-Std'!BT53,IF(Assumptions!$F$10="Standard",'Pref-Std'!DA53,"ERROR")))*IF(Assumptions!$F$12="No Adjustment",1,VLOOKUP($AL54+AT$4-1,'Valuation Margin'!$A$5:$D$13,4))</f>
        <v>26.013261202704076</v>
      </c>
      <c r="AU54" s="49">
        <f>(1-VLOOKUP($AL54+AU$4-1,'Projection Scale G2 - F'!$A$25:$B$150,2,FALSE))^Assumptions!$F$6*'Base Rate'!AT54*IF(Assumptions!$F$8="No Adjustment",1,IF(Assumptions!$F$8="Married",'Marital Status'!BU53,IF(Assumptions!$F$8="Single",'Marital Status'!DB53,"ERROR")))*IF(Assumptions!$F$10="No Adjustment",1,IF(Assumptions!$F$10="Preferred",'Pref-Std'!BU53,IF(Assumptions!$F$10="Standard",'Pref-Std'!DB53,"ERROR")))*IF(Assumptions!$F$12="No Adjustment",1,VLOOKUP($AL54+AU$4-1,'Valuation Margin'!$A$5:$D$13,4))</f>
        <v>32.569011087485087</v>
      </c>
      <c r="AV54" s="50">
        <f>(1-VLOOKUP($AL54+AV$4-1,'Projection Scale G2 - F'!$A$25:$B$150,2,FALSE))^Assumptions!$F$6*'Base Rate'!AU54*IF(Assumptions!$F$8="No Adjustment",1,IF(Assumptions!$F$8="Married",'Marital Status'!BV53,IF(Assumptions!$F$8="Single",'Marital Status'!DC53,"ERROR")))*IF(Assumptions!$F$10="No Adjustment",1,IF(Assumptions!$F$10="Preferred",'Pref-Std'!BV53,IF(Assumptions!$F$10="Standard",'Pref-Std'!DC53,"ERROR")))*IF(Assumptions!$F$12="No Adjustment",1,VLOOKUP($AL54+AV$4-1,'Valuation Margin'!$A$5:$D$13,4))</f>
        <v>40.611317920706036</v>
      </c>
      <c r="AW54" s="49">
        <f>(1-VLOOKUP($AL54+AW$4-1,'Projection Scale G2 - F'!$A$25:$B$150,2,FALSE))^Assumptions!$F$6*'Base Rate'!AV54*IF(Assumptions!$F$8="No Adjustment",1,IF(Assumptions!$F$8="Married",'Marital Status'!BW53,IF(Assumptions!$F$8="Single",'Marital Status'!DD53,"ERROR")))*IF(Assumptions!$F$10="No Adjustment",1,IF(Assumptions!$F$10="Preferred",'Pref-Std'!BW53,IF(Assumptions!$F$10="Standard",'Pref-Std'!DD53,"ERROR")))*IF(Assumptions!$F$12="No Adjustment",1,VLOOKUP($AL54+AW$4-1,'Valuation Margin'!$A$5:$D$13,4))</f>
        <v>49.765515399392875</v>
      </c>
      <c r="AX54" s="49">
        <f>(1-VLOOKUP($AL54+AX$4-1,'Projection Scale G2 - F'!$A$25:$B$150,2,FALSE))^Assumptions!$F$6*'Base Rate'!AW54*IF(Assumptions!$F$8="No Adjustment",1,IF(Assumptions!$F$8="Married",'Marital Status'!BX53,IF(Assumptions!$F$8="Single",'Marital Status'!DE53,"ERROR")))*IF(Assumptions!$F$10="No Adjustment",1,IF(Assumptions!$F$10="Preferred",'Pref-Std'!BX53,IF(Assumptions!$F$10="Standard",'Pref-Std'!DE53,"ERROR")))*IF(Assumptions!$F$12="No Adjustment",1,VLOOKUP($AL54+AX$4-1,'Valuation Margin'!$A$5:$D$13,4))</f>
        <v>59.768303777454811</v>
      </c>
      <c r="AY54" s="49">
        <f>(1-VLOOKUP($AL54+AY$4-1,'Projection Scale G2 - F'!$A$25:$B$150,2,FALSE))^Assumptions!$F$6*'Base Rate'!AX54*IF(Assumptions!$F$8="No Adjustment",1,IF(Assumptions!$F$8="Married",'Marital Status'!BY53,IF(Assumptions!$F$8="Single",'Marital Status'!DF53,"ERROR")))*IF(Assumptions!$F$10="No Adjustment",1,IF(Assumptions!$F$10="Preferred",'Pref-Std'!BY53,IF(Assumptions!$F$10="Standard",'Pref-Std'!DF53,"ERROR")))*IF(Assumptions!$F$12="No Adjustment",1,VLOOKUP($AL54+AY$4-1,'Valuation Margin'!$A$5:$D$13,4))</f>
        <v>70.682467431844557</v>
      </c>
      <c r="AZ54" s="49">
        <f>(1-VLOOKUP($AL54+AZ$4-1,'Projection Scale G2 - F'!$A$25:$B$150,2,FALSE))^Assumptions!$F$6*'Base Rate'!AY54*IF(Assumptions!$F$8="No Adjustment",1,IF(Assumptions!$F$8="Married",'Marital Status'!BZ53,IF(Assumptions!$F$8="Single",'Marital Status'!DG53,"ERROR")))*IF(Assumptions!$F$10="No Adjustment",1,IF(Assumptions!$F$10="Preferred",'Pref-Std'!BZ53,IF(Assumptions!$F$10="Standard",'Pref-Std'!DG53,"ERROR")))*IF(Assumptions!$F$12="No Adjustment",1,VLOOKUP($AL54+AZ$4-1,'Valuation Margin'!$A$5:$D$13,4))</f>
        <v>84.329575695327662</v>
      </c>
      <c r="BA54" s="50">
        <f>(1-VLOOKUP($AL54+BA$4-1,'Projection Scale G2 - F'!$A$25:$B$150,2,FALSE))^Assumptions!$F$6*'Base Rate'!AZ54*IF(Assumptions!$F$8="No Adjustment",1,IF(Assumptions!$F$8="Married",'Marital Status'!CA53,IF(Assumptions!$F$8="Single",'Marital Status'!DH53,"ERROR")))*IF(Assumptions!$F$10="No Adjustment",1,IF(Assumptions!$F$10="Preferred",'Pref-Std'!CA53,IF(Assumptions!$F$10="Standard",'Pref-Std'!DH53,"ERROR")))*IF(Assumptions!$F$12="No Adjustment",1,VLOOKUP($AL54+BA$4-1,'Valuation Margin'!$A$5:$D$13,4))</f>
        <v>99.350558533882108</v>
      </c>
      <c r="BB54" s="49">
        <f>(1-VLOOKUP($AL54+BB$4-1,'Projection Scale G2 - F'!$A$25:$B$150,2,FALSE))^Assumptions!$F$6*'Base Rate'!BA54*IF(Assumptions!$F$8="No Adjustment",1,IF(Assumptions!$F$8="Married",'Marital Status'!CB53,IF(Assumptions!$F$8="Single",'Marital Status'!DI53,"ERROR")))*IF(Assumptions!$F$10="No Adjustment",1,IF(Assumptions!$F$10="Preferred",'Pref-Std'!CB53,IF(Assumptions!$F$10="Standard",'Pref-Std'!DI53,"ERROR")))*IF(Assumptions!$F$12="No Adjustment",1,VLOOKUP($AL54+BB$4-1,'Valuation Margin'!$A$5:$D$13,4))</f>
        <v>117.64615110735781</v>
      </c>
      <c r="BC54" s="49">
        <f>(1-VLOOKUP($AL54+BC$4-1,'Projection Scale G2 - F'!$A$25:$B$150,2,FALSE))^Assumptions!$F$6*'Base Rate'!BB54*IF(Assumptions!$F$8="No Adjustment",1,IF(Assumptions!$F$8="Married",'Marital Status'!CC53,IF(Assumptions!$F$8="Single",'Marital Status'!DJ53,"ERROR")))*IF(Assumptions!$F$10="No Adjustment",1,IF(Assumptions!$F$10="Preferred",'Pref-Std'!CC53,IF(Assumptions!$F$10="Standard",'Pref-Std'!DJ53,"ERROR")))*IF(Assumptions!$F$12="No Adjustment",1,VLOOKUP($AL54+BC$4-1,'Valuation Margin'!$A$5:$D$13,4))</f>
        <v>132.13985378751909</v>
      </c>
      <c r="BD54" s="49">
        <f>(1-VLOOKUP($AL54+BD$4-1,'Projection Scale G2 - F'!$A$25:$B$150,2,FALSE))^Assumptions!$F$6*'Base Rate'!BC54*IF(Assumptions!$F$8="No Adjustment",1,IF(Assumptions!$F$8="Married",'Marital Status'!CD53,IF(Assumptions!$F$8="Single",'Marital Status'!DK53,"ERROR")))*IF(Assumptions!$F$10="No Adjustment",1,IF(Assumptions!$F$10="Preferred",'Pref-Std'!CD53,IF(Assumptions!$F$10="Standard",'Pref-Std'!DK53,"ERROR")))*IF(Assumptions!$F$12="No Adjustment",1,VLOOKUP($AL54+BD$4-1,'Valuation Margin'!$A$5:$D$13,4))</f>
        <v>146.96941767060744</v>
      </c>
      <c r="BE54" s="49">
        <f>(1-VLOOKUP($AL54+BE$4-1,'Projection Scale G2 - F'!$A$25:$B$150,2,FALSE))^Assumptions!$F$6*'Base Rate'!BD54*IF(Assumptions!$F$8="No Adjustment",1,IF(Assumptions!$F$8="Married",'Marital Status'!CE53,IF(Assumptions!$F$8="Single",'Marital Status'!DL53,"ERROR")))*IF(Assumptions!$F$10="No Adjustment",1,IF(Assumptions!$F$10="Preferred",'Pref-Std'!CE53,IF(Assumptions!$F$10="Standard",'Pref-Std'!DL53,"ERROR")))*IF(Assumptions!$F$12="No Adjustment",1,VLOOKUP($AL54+BE$4-1,'Valuation Margin'!$A$5:$D$13,4))</f>
        <v>163.44688967858517</v>
      </c>
      <c r="BF54" s="50">
        <f>(1-VLOOKUP($AL54+BF$4-1,'Projection Scale G2 - F'!$A$25:$B$150,2,FALSE))^Assumptions!$F$6*'Base Rate'!BE54*IF(Assumptions!$F$8="No Adjustment",1,IF(Assumptions!$F$8="Married",'Marital Status'!CF53,IF(Assumptions!$F$8="Single",'Marital Status'!DM53,"ERROR")))*IF(Assumptions!$F$10="No Adjustment",1,IF(Assumptions!$F$10="Preferred",'Pref-Std'!CF53,IF(Assumptions!$F$10="Standard",'Pref-Std'!DM53,"ERROR")))*IF(Assumptions!$F$12="No Adjustment",1,VLOOKUP($AL54+BF$4-1,'Valuation Margin'!$A$5:$D$13,4))</f>
        <v>177.77058759139069</v>
      </c>
      <c r="BG54" s="49">
        <f>(1-VLOOKUP($AL54+BG$4-1,'Projection Scale G2 - F'!$A$25:$B$150,2,FALSE))^Assumptions!$F$6*'Base Rate'!BF54*IF(Assumptions!$F$8="No Adjustment",1,IF(Assumptions!$F$8="Married",'Marital Status'!CG53,IF(Assumptions!$F$8="Single",'Marital Status'!DN53,"ERROR")))*IF(Assumptions!$F$10="No Adjustment",1,IF(Assumptions!$F$10="Preferred",'Pref-Std'!CG53,IF(Assumptions!$F$10="Standard",'Pref-Std'!DN53,"ERROR")))*IF(Assumptions!$F$12="No Adjustment",1,VLOOKUP($AL54+BG$4-1,'Valuation Margin'!$A$5:$D$13,4))</f>
        <v>193.78414333235992</v>
      </c>
      <c r="BH54" s="49">
        <f>(1-VLOOKUP($AL54+BH$4-1,'Projection Scale G2 - F'!$A$25:$B$150,2,FALSE))^Assumptions!$F$6*'Base Rate'!BG54*IF(Assumptions!$F$8="No Adjustment",1,IF(Assumptions!$F$8="Married",'Marital Status'!CH53,IF(Assumptions!$F$8="Single",'Marital Status'!DO53,"ERROR")))*IF(Assumptions!$F$10="No Adjustment",1,IF(Assumptions!$F$10="Preferred",'Pref-Std'!CH53,IF(Assumptions!$F$10="Standard",'Pref-Std'!DO53,"ERROR")))*IF(Assumptions!$F$12="No Adjustment",1,VLOOKUP($AL54+BH$4-1,'Valuation Margin'!$A$5:$D$13,4))</f>
        <v>207.73843287766863</v>
      </c>
      <c r="BI54" s="49">
        <f>(1-VLOOKUP($AL54+BI$4-1,'Projection Scale G2 - F'!$A$25:$B$150,2,FALSE))^Assumptions!$F$6*'Base Rate'!BH54*IF(Assumptions!$F$8="No Adjustment",1,IF(Assumptions!$F$8="Married",'Marital Status'!CI53,IF(Assumptions!$F$8="Single",'Marital Status'!DP53,"ERROR")))*IF(Assumptions!$F$10="No Adjustment",1,IF(Assumptions!$F$10="Preferred",'Pref-Std'!CI53,IF(Assumptions!$F$10="Standard",'Pref-Std'!DP53,"ERROR")))*IF(Assumptions!$F$12="No Adjustment",1,VLOOKUP($AL54+BI$4-1,'Valuation Margin'!$A$5:$D$13,4))</f>
        <v>222.15933273584886</v>
      </c>
      <c r="BJ54" s="49">
        <f>(1-VLOOKUP($AL54+BJ$4-1,'Projection Scale G2 - F'!$A$25:$B$150,2,FALSE))^Assumptions!$F$6*'Base Rate'!BI54*IF(Assumptions!$F$8="No Adjustment",1,IF(Assumptions!$F$8="Married",'Marital Status'!CJ53,IF(Assumptions!$F$8="Single",'Marital Status'!DQ53,"ERROR")))*IF(Assumptions!$F$10="No Adjustment",1,IF(Assumptions!$F$10="Preferred",'Pref-Std'!CJ53,IF(Assumptions!$F$10="Standard",'Pref-Std'!DQ53,"ERROR")))*IF(Assumptions!$F$12="No Adjustment",1,VLOOKUP($AL54+BJ$4-1,'Valuation Margin'!$A$5:$D$13,4))</f>
        <v>240.40263543970363</v>
      </c>
      <c r="BK54" s="50">
        <f>(1-VLOOKUP($AL54+BK$4-1,'Projection Scale G2 - F'!$A$25:$B$150,2,FALSE))^Assumptions!$F$6*'Base Rate'!BJ54*IF(Assumptions!$F$8="No Adjustment",1,IF(Assumptions!$F$8="Married",'Marital Status'!CK53,IF(Assumptions!$F$8="Single",'Marital Status'!DR53,"ERROR")))*IF(Assumptions!$F$10="No Adjustment",1,IF(Assumptions!$F$10="Preferred",'Pref-Std'!CK53,IF(Assumptions!$F$10="Standard",'Pref-Std'!DR53,"ERROR")))*IF(Assumptions!$F$12="No Adjustment",1,VLOOKUP($AL54+BK$4-1,'Valuation Margin'!$A$5:$D$13,4))</f>
        <v>260.81356226543221</v>
      </c>
      <c r="BL54" s="49">
        <f>(1-VLOOKUP($AL54+BL$4-1,'Projection Scale G2 - F'!$A$25:$B$150,2,FALSE))^Assumptions!$F$6*'Base Rate'!BK54*IF(Assumptions!$F$8="No Adjustment",1,IF(Assumptions!$F$8="Married",'Marital Status'!CL53,IF(Assumptions!$F$8="Single",'Marital Status'!DS53,"ERROR")))*IF(Assumptions!$F$10="No Adjustment",1,IF(Assumptions!$F$10="Preferred",'Pref-Std'!CL53,IF(Assumptions!$F$10="Standard",'Pref-Std'!DS53,"ERROR")))*IF(Assumptions!$F$12="No Adjustment",1,VLOOKUP($AL54+BL$4-1,'Valuation Margin'!$A$5:$D$13,4))</f>
        <v>285.60480000000001</v>
      </c>
      <c r="BM54" s="49">
        <f>(1-VLOOKUP($AL54+BM$4-1,'Projection Scale G2 - F'!$A$25:$B$150,2,FALSE))^Assumptions!$F$6*'Base Rate'!BL54*IF(Assumptions!$F$8="No Adjustment",1,IF(Assumptions!$F$8="Married",'Marital Status'!CM53,IF(Assumptions!$F$8="Single",'Marital Status'!DT53,"ERROR")))*IF(Assumptions!$F$10="No Adjustment",1,IF(Assumptions!$F$10="Preferred",'Pref-Std'!CM53,IF(Assumptions!$F$10="Standard",'Pref-Std'!DT53,"ERROR")))*IF(Assumptions!$F$12="No Adjustment",1,VLOOKUP($AL54+BM$4-1,'Valuation Margin'!$A$5:$D$13,4))</f>
        <v>307.2534</v>
      </c>
      <c r="BN54" s="49">
        <f>(1-VLOOKUP($AL54+BN$4-1,'Projection Scale G2 - F'!$A$25:$B$150,2,FALSE))^Assumptions!$F$6*'Base Rate'!BM54*IF(Assumptions!$F$8="No Adjustment",1,IF(Assumptions!$F$8="Married",'Marital Status'!CN53,IF(Assumptions!$F$8="Single",'Marital Status'!DU53,"ERROR")))*IF(Assumptions!$F$10="No Adjustment",1,IF(Assumptions!$F$10="Preferred",'Pref-Std'!CN53,IF(Assumptions!$F$10="Standard",'Pref-Std'!DU53,"ERROR")))*IF(Assumptions!$F$12="No Adjustment",1,VLOOKUP($AL54+BN$4-1,'Valuation Margin'!$A$5:$D$13,4))</f>
        <v>326.7722</v>
      </c>
      <c r="BO54" s="49">
        <f>(1-VLOOKUP($AL54+BO$4-1,'Projection Scale G2 - F'!$A$25:$B$150,2,FALSE))^Assumptions!$F$6*'Base Rate'!BN54*IF(Assumptions!$F$8="No Adjustment",1,IF(Assumptions!$F$8="Married",'Marital Status'!CO53,IF(Assumptions!$F$8="Single",'Marital Status'!DV53,"ERROR")))*IF(Assumptions!$F$10="No Adjustment",1,IF(Assumptions!$F$10="Preferred",'Pref-Std'!CO53,IF(Assumptions!$F$10="Standard",'Pref-Std'!DV53,"ERROR")))*IF(Assumptions!$F$12="No Adjustment",1,VLOOKUP($AL54+BO$4-1,'Valuation Margin'!$A$5:$D$13,4))</f>
        <v>345.59999999999997</v>
      </c>
      <c r="BP54" s="50">
        <f>(1-VLOOKUP($AL54+BP$4-1,'Projection Scale G2 - F'!$A$25:$B$150,2,FALSE))^Assumptions!$F$6*'Base Rate'!BO54*IF(Assumptions!$F$8="No Adjustment",1,IF(Assumptions!$F$8="Married",'Marital Status'!CP53,IF(Assumptions!$F$8="Single",'Marital Status'!DW53,"ERROR")))*IF(Assumptions!$F$10="No Adjustment",1,IF(Assumptions!$F$10="Preferred",'Pref-Std'!CP53,IF(Assumptions!$F$10="Standard",'Pref-Std'!DW53,"ERROR")))*IF(Assumptions!$F$12="No Adjustment",1,VLOOKUP($AL54+BP$4-1,'Valuation Margin'!$A$5:$D$13,4))</f>
        <v>360</v>
      </c>
      <c r="BQ54" s="50">
        <f>(1-VLOOKUP($BR54,'Projection Scale G2 - F'!$A$25:$B$150,2,FALSE))^Assumptions!$F$6*'Base Rate'!BP54*IF(Assumptions!$F$8="No Adjustment",1,IF(Assumptions!$F$8="Married",'Marital Status'!CQ53,IF(Assumptions!$F$8="Single",'Marital Status'!DX53,"ERROR")))*IF(Assumptions!$F$10="No Adjustment",1,IF(Assumptions!$F$10="Preferred",'Pref-Std'!CQ53,IF(Assumptions!$F$10="Standard",'Pref-Std'!DX53,"ERROR")))*IF(Assumptions!$F$12="No Adjustment",1,VLOOKUP($BR54,'Valuation Margin'!$A$5:$D$13,4))</f>
        <v>360</v>
      </c>
      <c r="BR54" s="11">
        <f t="shared" si="6"/>
        <v>109</v>
      </c>
    </row>
    <row r="55" spans="1:75" x14ac:dyDescent="0.3">
      <c r="A55" s="6">
        <f t="shared" si="2"/>
        <v>80</v>
      </c>
      <c r="B55" s="44">
        <f>(1-VLOOKUP($A55+B$4-1,'Projection Scale G2 - M'!$A$25:$B$150,2,FALSE))^Assumptions!$F$6*'Base Rate'!B55*IF(Assumptions!$F$8="No Adjustment",1,IF(Assumptions!$F$8="Married",'Marital Status'!BM54,IF(Assumptions!$F$8="Single",'Marital Status'!CT54,"ERROR")))*IF(Assumptions!$F$10="No Adjustment",1,IF(Assumptions!$F$10="Preferred",'Pref-Std'!BM54,IF(Assumptions!$F$10="Standard",'Pref-Std'!CT54,"ERROR")))*IF(Assumptions!$F$12="No Adjustment",1,VLOOKUP($A55+B$4-1,'Valuation Margin'!$A$5:$C$13,3))</f>
        <v>4.3068202415618595</v>
      </c>
      <c r="C55" s="45">
        <f>(1-VLOOKUP($A55+C$4-1,'Projection Scale G2 - M'!$A$25:$B$150,2,FALSE))^Assumptions!$F$6*'Base Rate'!C55*IF(Assumptions!$F$8="No Adjustment",1,IF(Assumptions!$F$8="Married",'Marital Status'!BN54,IF(Assumptions!$F$8="Single",'Marital Status'!CU54,"ERROR")))*IF(Assumptions!$F$10="No Adjustment",1,IF(Assumptions!$F$10="Preferred",'Pref-Std'!BN54,IF(Assumptions!$F$10="Standard",'Pref-Std'!CU54,"ERROR")))*IF(Assumptions!$F$12="No Adjustment",1,VLOOKUP($A55+C$4-1,'Valuation Margin'!$A$5:$C$13,3))</f>
        <v>7.6476088596056417</v>
      </c>
      <c r="D55" s="45">
        <f>(1-VLOOKUP($A55+D$4-1,'Projection Scale G2 - M'!$A$25:$B$150,2,FALSE))^Assumptions!$F$6*'Base Rate'!D55*IF(Assumptions!$F$8="No Adjustment",1,IF(Assumptions!$F$8="Married",'Marital Status'!BO54,IF(Assumptions!$F$8="Single",'Marital Status'!CV54,"ERROR")))*IF(Assumptions!$F$10="No Adjustment",1,IF(Assumptions!$F$10="Preferred",'Pref-Std'!BO54,IF(Assumptions!$F$10="Standard",'Pref-Std'!CV54,"ERROR")))*IF(Assumptions!$F$12="No Adjustment",1,VLOOKUP($A55+D$4-1,'Valuation Margin'!$A$5:$C$13,3))</f>
        <v>11.411201271705133</v>
      </c>
      <c r="E55" s="45">
        <f>(1-VLOOKUP($A55+E$4-1,'Projection Scale G2 - M'!$A$25:$B$150,2,FALSE))^Assumptions!$F$6*'Base Rate'!E55*IF(Assumptions!$F$8="No Adjustment",1,IF(Assumptions!$F$8="Married",'Marital Status'!BP54,IF(Assumptions!$F$8="Single",'Marital Status'!CW54,"ERROR")))*IF(Assumptions!$F$10="No Adjustment",1,IF(Assumptions!$F$10="Preferred",'Pref-Std'!BP54,IF(Assumptions!$F$10="Standard",'Pref-Std'!CW54,"ERROR")))*IF(Assumptions!$F$12="No Adjustment",1,VLOOKUP($A55+E$4-1,'Valuation Margin'!$A$5:$C$13,3))</f>
        <v>15.67056306416411</v>
      </c>
      <c r="F55" s="46">
        <f>(1-VLOOKUP($A55+F$4-1,'Projection Scale G2 - M'!$A$25:$B$150,2,FALSE))^Assumptions!$F$6*'Base Rate'!F55*IF(Assumptions!$F$8="No Adjustment",1,IF(Assumptions!$F$8="Married",'Marital Status'!BQ54,IF(Assumptions!$F$8="Single",'Marital Status'!CX54,"ERROR")))*IF(Assumptions!$F$10="No Adjustment",1,IF(Assumptions!$F$10="Preferred",'Pref-Std'!BQ54,IF(Assumptions!$F$10="Standard",'Pref-Std'!CX54,"ERROR")))*IF(Assumptions!$F$12="No Adjustment",1,VLOOKUP($A55+F$4-1,'Valuation Margin'!$A$5:$C$13,3))</f>
        <v>20.898026802294652</v>
      </c>
      <c r="G55" s="45">
        <f>(1-VLOOKUP($A55+G$4-1,'Projection Scale G2 - M'!$A$25:$B$150,2,FALSE))^Assumptions!$F$6*'Base Rate'!G55*IF(Assumptions!$F$8="No Adjustment",1,IF(Assumptions!$F$8="Married",'Marital Status'!BR54,IF(Assumptions!$F$8="Single",'Marital Status'!CY54,"ERROR")))*IF(Assumptions!$F$10="No Adjustment",1,IF(Assumptions!$F$10="Preferred",'Pref-Std'!BR54,IF(Assumptions!$F$10="Standard",'Pref-Std'!CY54,"ERROR")))*IF(Assumptions!$F$12="No Adjustment",1,VLOOKUP($A55+G$4-1,'Valuation Margin'!$A$5:$C$13,3))</f>
        <v>27.154296809146281</v>
      </c>
      <c r="H55" s="45">
        <f>(1-VLOOKUP($A55+H$4-1,'Projection Scale G2 - M'!$A$25:$B$150,2,FALSE))^Assumptions!$F$6*'Base Rate'!H55*IF(Assumptions!$F$8="No Adjustment",1,IF(Assumptions!$F$8="Married",'Marital Status'!BS54,IF(Assumptions!$F$8="Single",'Marital Status'!CZ54,"ERROR")))*IF(Assumptions!$F$10="No Adjustment",1,IF(Assumptions!$F$10="Preferred",'Pref-Std'!BS54,IF(Assumptions!$F$10="Standard",'Pref-Std'!CZ54,"ERROR")))*IF(Assumptions!$F$12="No Adjustment",1,VLOOKUP($A55+H$4-1,'Valuation Margin'!$A$5:$C$13,3))</f>
        <v>34.633717716957698</v>
      </c>
      <c r="I55" s="45">
        <f>(1-VLOOKUP($A55+I$4-1,'Projection Scale G2 - M'!$A$25:$B$150,2,FALSE))^Assumptions!$F$6*'Base Rate'!I55*IF(Assumptions!$F$8="No Adjustment",1,IF(Assumptions!$F$8="Married",'Marital Status'!BT54,IF(Assumptions!$F$8="Single",'Marital Status'!DA54,"ERROR")))*IF(Assumptions!$F$10="No Adjustment",1,IF(Assumptions!$F$10="Preferred",'Pref-Std'!BT54,IF(Assumptions!$F$10="Standard",'Pref-Std'!DA54,"ERROR")))*IF(Assumptions!$F$12="No Adjustment",1,VLOOKUP($A55+I$4-1,'Valuation Margin'!$A$5:$C$13,3))</f>
        <v>43.573229363414903</v>
      </c>
      <c r="J55" s="45">
        <f>(1-VLOOKUP($A55+J$4-1,'Projection Scale G2 - M'!$A$25:$B$150,2,FALSE))^Assumptions!$F$6*'Base Rate'!J55*IF(Assumptions!$F$8="No Adjustment",1,IF(Assumptions!$F$8="Married",'Marital Status'!BU54,IF(Assumptions!$F$8="Single",'Marital Status'!DB54,"ERROR")))*IF(Assumptions!$F$10="No Adjustment",1,IF(Assumptions!$F$10="Preferred",'Pref-Std'!BU54,IF(Assumptions!$F$10="Standard",'Pref-Std'!DB54,"ERROR")))*IF(Assumptions!$F$12="No Adjustment",1,VLOOKUP($A55+J$4-1,'Valuation Margin'!$A$5:$C$13,3))</f>
        <v>53.62766406866244</v>
      </c>
      <c r="K55" s="46">
        <f>(1-VLOOKUP($A55+K$4-1,'Projection Scale G2 - M'!$A$25:$B$150,2,FALSE))^Assumptions!$F$6*'Base Rate'!K55*IF(Assumptions!$F$8="No Adjustment",1,IF(Assumptions!$F$8="Married",'Marital Status'!BV54,IF(Assumptions!$F$8="Single",'Marital Status'!DC54,"ERROR")))*IF(Assumptions!$F$10="No Adjustment",1,IF(Assumptions!$F$10="Preferred",'Pref-Std'!BV54,IF(Assumptions!$F$10="Standard",'Pref-Std'!DC54,"ERROR")))*IF(Assumptions!$F$12="No Adjustment",1,VLOOKUP($A55+K$4-1,'Valuation Margin'!$A$5:$C$13,3))</f>
        <v>66.052244694401253</v>
      </c>
      <c r="L55" s="45">
        <f>(1-VLOOKUP($A55+L$4-1,'Projection Scale G2 - M'!$A$25:$B$150,2,FALSE))^Assumptions!$F$6*'Base Rate'!L55*IF(Assumptions!$F$8="No Adjustment",1,IF(Assumptions!$F$8="Married",'Marital Status'!BW54,IF(Assumptions!$F$8="Single",'Marital Status'!DD54,"ERROR")))*IF(Assumptions!$F$10="No Adjustment",1,IF(Assumptions!$F$10="Preferred",'Pref-Std'!BW54,IF(Assumptions!$F$10="Standard",'Pref-Std'!DD54,"ERROR")))*IF(Assumptions!$F$12="No Adjustment",1,VLOOKUP($A55+L$4-1,'Valuation Margin'!$A$5:$C$13,3))</f>
        <v>80.584653856817724</v>
      </c>
      <c r="M55" s="45">
        <f>(1-VLOOKUP($A55+M$4-1,'Projection Scale G2 - M'!$A$25:$B$150,2,FALSE))^Assumptions!$F$6*'Base Rate'!M55*IF(Assumptions!$F$8="No Adjustment",1,IF(Assumptions!$F$8="Married",'Marital Status'!BX54,IF(Assumptions!$F$8="Single",'Marital Status'!DE54,"ERROR")))*IF(Assumptions!$F$10="No Adjustment",1,IF(Assumptions!$F$10="Preferred",'Pref-Std'!BX54,IF(Assumptions!$F$10="Standard",'Pref-Std'!DE54,"ERROR")))*IF(Assumptions!$F$12="No Adjustment",1,VLOOKUP($A55+M$4-1,'Valuation Margin'!$A$5:$C$13,3))</f>
        <v>94.104747870280505</v>
      </c>
      <c r="N55" s="45">
        <f>(1-VLOOKUP($A55+N$4-1,'Projection Scale G2 - M'!$A$25:$B$150,2,FALSE))^Assumptions!$F$6*'Base Rate'!N55*IF(Assumptions!$F$8="No Adjustment",1,IF(Assumptions!$F$8="Married",'Marital Status'!BY54,IF(Assumptions!$F$8="Single",'Marital Status'!DF54,"ERROR")))*IF(Assumptions!$F$10="No Adjustment",1,IF(Assumptions!$F$10="Preferred",'Pref-Std'!BY54,IF(Assumptions!$F$10="Standard",'Pref-Std'!DF54,"ERROR")))*IF(Assumptions!$F$12="No Adjustment",1,VLOOKUP($A55+N$4-1,'Valuation Margin'!$A$5:$C$13,3))</f>
        <v>110.48299744970203</v>
      </c>
      <c r="O55" s="45">
        <f>(1-VLOOKUP($A55+O$4-1,'Projection Scale G2 - M'!$A$25:$B$150,2,FALSE))^Assumptions!$F$6*'Base Rate'!O55*IF(Assumptions!$F$8="No Adjustment",1,IF(Assumptions!$F$8="Married",'Marital Status'!BZ54,IF(Assumptions!$F$8="Single",'Marital Status'!DG54,"ERROR")))*IF(Assumptions!$F$10="No Adjustment",1,IF(Assumptions!$F$10="Preferred",'Pref-Std'!BZ54,IF(Assumptions!$F$10="Standard",'Pref-Std'!DG54,"ERROR")))*IF(Assumptions!$F$12="No Adjustment",1,VLOOKUP($A55+O$4-1,'Valuation Margin'!$A$5:$C$13,3))</f>
        <v>129.09744781757311</v>
      </c>
      <c r="P55" s="46">
        <f>(1-VLOOKUP($A55+P$4-1,'Projection Scale G2 - M'!$A$25:$B$150,2,FALSE))^Assumptions!$F$6*'Base Rate'!P55*IF(Assumptions!$F$8="No Adjustment",1,IF(Assumptions!$F$8="Married",'Marital Status'!CA54,IF(Assumptions!$F$8="Single",'Marital Status'!DH54,"ERROR")))*IF(Assumptions!$F$10="No Adjustment",1,IF(Assumptions!$F$10="Preferred",'Pref-Std'!CA54,IF(Assumptions!$F$10="Standard",'Pref-Std'!DH54,"ERROR")))*IF(Assumptions!$F$12="No Adjustment",1,VLOOKUP($A55+P$4-1,'Valuation Margin'!$A$5:$C$13,3))</f>
        <v>148.27736239360033</v>
      </c>
      <c r="Q55" s="45">
        <f>(1-VLOOKUP($A55+Q$4-1,'Projection Scale G2 - M'!$A$25:$B$150,2,FALSE))^Assumptions!$F$6*'Base Rate'!Q55*IF(Assumptions!$F$8="No Adjustment",1,IF(Assumptions!$F$8="Married",'Marital Status'!CB54,IF(Assumptions!$F$8="Single",'Marital Status'!DI54,"ERROR")))*IF(Assumptions!$F$10="No Adjustment",1,IF(Assumptions!$F$10="Preferred",'Pref-Std'!CB54,IF(Assumptions!$F$10="Standard",'Pref-Std'!DI54,"ERROR")))*IF(Assumptions!$F$12="No Adjustment",1,VLOOKUP($A55+Q$4-1,'Valuation Margin'!$A$5:$C$13,3))</f>
        <v>170.91029316130761</v>
      </c>
      <c r="R55" s="45">
        <f>(1-VLOOKUP($A55+R$4-1,'Projection Scale G2 - M'!$A$25:$B$150,2,FALSE))^Assumptions!$F$6*'Base Rate'!R55*IF(Assumptions!$F$8="No Adjustment",1,IF(Assumptions!$F$8="Married",'Marital Status'!CC54,IF(Assumptions!$F$8="Single",'Marital Status'!DJ54,"ERROR")))*IF(Assumptions!$F$10="No Adjustment",1,IF(Assumptions!$F$10="Preferred",'Pref-Std'!CC54,IF(Assumptions!$F$10="Standard",'Pref-Std'!DJ54,"ERROR")))*IF(Assumptions!$F$12="No Adjustment",1,VLOOKUP($A55+R$4-1,'Valuation Margin'!$A$5:$C$13,3))</f>
        <v>186.2651784130768</v>
      </c>
      <c r="S55" s="45">
        <f>(1-VLOOKUP($A55+S$4-1,'Projection Scale G2 - M'!$A$25:$B$150,2,FALSE))^Assumptions!$F$6*'Base Rate'!S55*IF(Assumptions!$F$8="No Adjustment",1,IF(Assumptions!$F$8="Married",'Marital Status'!CD54,IF(Assumptions!$F$8="Single",'Marital Status'!DK54,"ERROR")))*IF(Assumptions!$F$10="No Adjustment",1,IF(Assumptions!$F$10="Preferred",'Pref-Std'!CD54,IF(Assumptions!$F$10="Standard",'Pref-Std'!DK54,"ERROR")))*IF(Assumptions!$F$12="No Adjustment",1,VLOOKUP($A55+S$4-1,'Valuation Margin'!$A$5:$C$13,3))</f>
        <v>203.86671077964488</v>
      </c>
      <c r="T55" s="45">
        <f>(1-VLOOKUP($A55+T$4-1,'Projection Scale G2 - M'!$A$25:$B$150,2,FALSE))^Assumptions!$F$6*'Base Rate'!T55*IF(Assumptions!$F$8="No Adjustment",1,IF(Assumptions!$F$8="Married",'Marital Status'!CE54,IF(Assumptions!$F$8="Single",'Marital Status'!DL54,"ERROR")))*IF(Assumptions!$F$10="No Adjustment",1,IF(Assumptions!$F$10="Preferred",'Pref-Std'!CE54,IF(Assumptions!$F$10="Standard",'Pref-Std'!DL54,"ERROR")))*IF(Assumptions!$F$12="No Adjustment",1,VLOOKUP($A55+T$4-1,'Valuation Margin'!$A$5:$C$13,3))</f>
        <v>219.1308095280632</v>
      </c>
      <c r="U55" s="46">
        <f>(1-VLOOKUP($A55+U$4-1,'Projection Scale G2 - M'!$A$25:$B$150,2,FALSE))^Assumptions!$F$6*'Base Rate'!U55*IF(Assumptions!$F$8="No Adjustment",1,IF(Assumptions!$F$8="Married",'Marital Status'!CF54,IF(Assumptions!$F$8="Single",'Marital Status'!DM54,"ERROR")))*IF(Assumptions!$F$10="No Adjustment",1,IF(Assumptions!$F$10="Preferred",'Pref-Std'!CF54,IF(Assumptions!$F$10="Standard",'Pref-Std'!DM54,"ERROR")))*IF(Assumptions!$F$12="No Adjustment",1,VLOOKUP($A55+U$4-1,'Valuation Margin'!$A$5:$C$13,3))</f>
        <v>236.71229211653991</v>
      </c>
      <c r="V55" s="45">
        <f>(1-VLOOKUP($A55+V$4-1,'Projection Scale G2 - M'!$A$25:$B$150,2,FALSE))^Assumptions!$F$6*'Base Rate'!V55*IF(Assumptions!$F$8="No Adjustment",1,IF(Assumptions!$F$8="Married",'Marital Status'!CG54,IF(Assumptions!$F$8="Single",'Marital Status'!DN54,"ERROR")))*IF(Assumptions!$F$10="No Adjustment",1,IF(Assumptions!$F$10="Preferred",'Pref-Std'!CG54,IF(Assumptions!$F$10="Standard",'Pref-Std'!DN54,"ERROR")))*IF(Assumptions!$F$12="No Adjustment",1,VLOOKUP($A55+V$4-1,'Valuation Margin'!$A$5:$C$13,3))</f>
        <v>251.86392133261333</v>
      </c>
      <c r="W55" s="45">
        <f>(1-VLOOKUP($A55+W$4-1,'Projection Scale G2 - M'!$A$25:$B$150,2,FALSE))^Assumptions!$F$6*'Base Rate'!W55*IF(Assumptions!$F$8="No Adjustment",1,IF(Assumptions!$F$8="Married",'Marital Status'!CH54,IF(Assumptions!$F$8="Single",'Marital Status'!DO54,"ERROR")))*IF(Assumptions!$F$10="No Adjustment",1,IF(Assumptions!$F$10="Preferred",'Pref-Std'!CH54,IF(Assumptions!$F$10="Standard",'Pref-Std'!DO54,"ERROR")))*IF(Assumptions!$F$12="No Adjustment",1,VLOOKUP($A55+W$4-1,'Valuation Margin'!$A$5:$C$13,3))</f>
        <v>267.52618070239515</v>
      </c>
      <c r="X55" s="45">
        <f>(1-VLOOKUP($A55+X$4-1,'Projection Scale G2 - M'!$A$25:$B$150,2,FALSE))^Assumptions!$F$6*'Base Rate'!X55*IF(Assumptions!$F$8="No Adjustment",1,IF(Assumptions!$F$8="Married",'Marital Status'!CI54,IF(Assumptions!$F$8="Single",'Marital Status'!DP54,"ERROR")))*IF(Assumptions!$F$10="No Adjustment",1,IF(Assumptions!$F$10="Preferred",'Pref-Std'!CI54,IF(Assumptions!$F$10="Standard",'Pref-Std'!DP54,"ERROR")))*IF(Assumptions!$F$12="No Adjustment",1,VLOOKUP($A55+X$4-1,'Valuation Margin'!$A$5:$C$13,3))</f>
        <v>290.77589054142175</v>
      </c>
      <c r="Y55" s="45">
        <f>(1-VLOOKUP($A55+Y$4-1,'Projection Scale G2 - M'!$A$25:$B$150,2,FALSE))^Assumptions!$F$6*'Base Rate'!Y55*IF(Assumptions!$F$8="No Adjustment",1,IF(Assumptions!$F$8="Married",'Marital Status'!CJ54,IF(Assumptions!$F$8="Single",'Marital Status'!DQ54,"ERROR")))*IF(Assumptions!$F$10="No Adjustment",1,IF(Assumptions!$F$10="Preferred",'Pref-Std'!CJ54,IF(Assumptions!$F$10="Standard",'Pref-Std'!DQ54,"ERROR")))*IF(Assumptions!$F$12="No Adjustment",1,VLOOKUP($A55+Y$4-1,'Valuation Margin'!$A$5:$C$13,3))</f>
        <v>313.33454994206846</v>
      </c>
      <c r="Z55" s="46">
        <f>(1-VLOOKUP($A55+Z$4-1,'Projection Scale G2 - M'!$A$25:$B$150,2,FALSE))^Assumptions!$F$6*'Base Rate'!Z55*IF(Assumptions!$F$8="No Adjustment",1,IF(Assumptions!$F$8="Married",'Marital Status'!CK54,IF(Assumptions!$F$8="Single",'Marital Status'!DR54,"ERROR")))*IF(Assumptions!$F$10="No Adjustment",1,IF(Assumptions!$F$10="Preferred",'Pref-Std'!CK54,IF(Assumptions!$F$10="Standard",'Pref-Std'!DR54,"ERROR")))*IF(Assumptions!$F$12="No Adjustment",1,VLOOKUP($A55+Z$4-1,'Valuation Margin'!$A$5:$C$13,3))</f>
        <v>340.95660000000004</v>
      </c>
      <c r="AA55" s="45">
        <f>(1-VLOOKUP($A55+AA$4-1,'Projection Scale G2 - M'!$A$25:$B$150,2,FALSE))^Assumptions!$F$6*'Base Rate'!AA55*IF(Assumptions!$F$8="No Adjustment",1,IF(Assumptions!$F$8="Married",'Marital Status'!CL54,IF(Assumptions!$F$8="Single",'Marital Status'!DS54,"ERROR")))*IF(Assumptions!$F$10="No Adjustment",1,IF(Assumptions!$F$10="Preferred",'Pref-Std'!CL54,IF(Assumptions!$F$10="Standard",'Pref-Std'!DS54,"ERROR")))*IF(Assumptions!$F$12="No Adjustment",1,VLOOKUP($A55+AA$4-1,'Valuation Margin'!$A$5:$C$13,3))</f>
        <v>368.68549999999993</v>
      </c>
      <c r="AB55" s="45">
        <f>(1-VLOOKUP($A55+AB$4-1,'Projection Scale G2 - M'!$A$25:$B$150,2,FALSE))^Assumptions!$F$6*'Base Rate'!AB55*IF(Assumptions!$F$8="No Adjustment",1,IF(Assumptions!$F$8="Married",'Marital Status'!CM54,IF(Assumptions!$F$8="Single",'Marital Status'!DT54,"ERROR")))*IF(Assumptions!$F$10="No Adjustment",1,IF(Assumptions!$F$10="Preferred",'Pref-Std'!CM54,IF(Assumptions!$F$10="Standard",'Pref-Std'!DT54,"ERROR")))*IF(Assumptions!$F$12="No Adjustment",1,VLOOKUP($A55+AB$4-1,'Valuation Margin'!$A$5:$C$13,3))</f>
        <v>406.67</v>
      </c>
      <c r="AC55" s="45">
        <f>(1-VLOOKUP($A55+AC$4-1,'Projection Scale G2 - M'!$A$25:$B$150,2,FALSE))^Assumptions!$F$6*'Base Rate'!AC55*IF(Assumptions!$F$8="No Adjustment",1,IF(Assumptions!$F$8="Married",'Marital Status'!CN54,IF(Assumptions!$F$8="Single",'Marital Status'!DU54,"ERROR")))*IF(Assumptions!$F$10="No Adjustment",1,IF(Assumptions!$F$10="Preferred",'Pref-Std'!CN54,IF(Assumptions!$F$10="Standard",'Pref-Std'!DU54,"ERROR")))*IF(Assumptions!$F$12="No Adjustment",1,VLOOKUP($A55+AC$4-1,'Valuation Margin'!$A$5:$C$13,3))</f>
        <v>420</v>
      </c>
      <c r="AD55" s="45">
        <f>(1-VLOOKUP($A55+AD$4-1,'Projection Scale G2 - M'!$A$25:$B$150,2,FALSE))^Assumptions!$F$6*'Base Rate'!AD55*IF(Assumptions!$F$8="No Adjustment",1,IF(Assumptions!$F$8="Married",'Marital Status'!CO54,IF(Assumptions!$F$8="Single",'Marital Status'!DV54,"ERROR")))*IF(Assumptions!$F$10="No Adjustment",1,IF(Assumptions!$F$10="Preferred",'Pref-Std'!CO54,IF(Assumptions!$F$10="Standard",'Pref-Std'!DV54,"ERROR")))*IF(Assumptions!$F$12="No Adjustment",1,VLOOKUP($A55+AD$4-1,'Valuation Margin'!$A$5:$C$13,3))</f>
        <v>420</v>
      </c>
      <c r="AE55" s="46">
        <f>(1-VLOOKUP($A55+AE$4-1,'Projection Scale G2 - M'!$A$25:$B$150,2,FALSE))^Assumptions!$F$6*'Base Rate'!AE55*IF(Assumptions!$F$8="No Adjustment",1,IF(Assumptions!$F$8="Married",'Marital Status'!CP54,IF(Assumptions!$F$8="Single",'Marital Status'!DW54,"ERROR")))*IF(Assumptions!$F$10="No Adjustment",1,IF(Assumptions!$F$10="Preferred",'Pref-Std'!CP54,IF(Assumptions!$F$10="Standard",'Pref-Std'!DW54,"ERROR")))*IF(Assumptions!$F$12="No Adjustment",1,VLOOKUP($A55+AE$4-1,'Valuation Margin'!$A$5:$C$13,3))</f>
        <v>420</v>
      </c>
      <c r="AF55" s="46">
        <f>(1-VLOOKUP($AG55,'Projection Scale G2 - M'!$A$25:$B$150,2,FALSE))^Assumptions!$F$6*'Base Rate'!AF55*IF(Assumptions!$F$8="No Adjustment",1,IF(Assumptions!$F$8="Married",'Marital Status'!CQ54,IF(Assumptions!$F$8="Single",'Marital Status'!DX54,"ERROR")))*IF(Assumptions!$F$10="No Adjustment",1,IF(Assumptions!$F$10="Preferred",'Pref-Std'!CQ54,IF(Assumptions!$F$10="Standard",'Pref-Std'!DX54,"ERROR")))*IF(Assumptions!$F$12="No Adjustment",1,VLOOKUP($AG55,'Valuation Margin'!$A$5:$C$13,3))</f>
        <v>420</v>
      </c>
      <c r="AG55" s="6">
        <f t="shared" si="3"/>
        <v>110</v>
      </c>
      <c r="AL55" s="6">
        <f t="shared" si="5"/>
        <v>80</v>
      </c>
      <c r="AM55" s="44">
        <f>(1-VLOOKUP($AL55+AM$4-1,'Projection Scale G2 - F'!$A$25:$B$150,2,FALSE))^Assumptions!$F$6*'Base Rate'!AL55*IF(Assumptions!$F$8="No Adjustment",1,IF(Assumptions!$F$8="Married",'Marital Status'!BM54,IF(Assumptions!$F$8="Single",'Marital Status'!CT54,"ERROR")))*IF(Assumptions!$F$10="No Adjustment",1,IF(Assumptions!$F$10="Preferred",'Pref-Std'!BM54,IF(Assumptions!$F$10="Standard",'Pref-Std'!CT54,"ERROR")))*IF(Assumptions!$F$12="No Adjustment",1,VLOOKUP($AL55+AM$4-1,'Valuation Margin'!$A$5:$D$13,4))</f>
        <v>3.0678043133820676</v>
      </c>
      <c r="AN55" s="45">
        <f>(1-VLOOKUP($AL55+AN$4-1,'Projection Scale G2 - F'!$A$25:$B$150,2,FALSE))^Assumptions!$F$6*'Base Rate'!AM55*IF(Assumptions!$F$8="No Adjustment",1,IF(Assumptions!$F$8="Married",'Marital Status'!BN54,IF(Assumptions!$F$8="Single",'Marital Status'!CU54,"ERROR")))*IF(Assumptions!$F$10="No Adjustment",1,IF(Assumptions!$F$10="Preferred",'Pref-Std'!BN54,IF(Assumptions!$F$10="Standard",'Pref-Std'!CU54,"ERROR")))*IF(Assumptions!$F$12="No Adjustment",1,VLOOKUP($AL55+AN$4-1,'Valuation Margin'!$A$5:$D$13,4))</f>
        <v>5.3385244645235606</v>
      </c>
      <c r="AO55" s="45">
        <f>(1-VLOOKUP($AL55+AO$4-1,'Projection Scale G2 - F'!$A$25:$B$150,2,FALSE))^Assumptions!$F$6*'Base Rate'!AN55*IF(Assumptions!$F$8="No Adjustment",1,IF(Assumptions!$F$8="Married",'Marital Status'!BO54,IF(Assumptions!$F$8="Single",'Marital Status'!CV54,"ERROR")))*IF(Assumptions!$F$10="No Adjustment",1,IF(Assumptions!$F$10="Preferred",'Pref-Std'!BO54,IF(Assumptions!$F$10="Standard",'Pref-Std'!CV54,"ERROR")))*IF(Assumptions!$F$12="No Adjustment",1,VLOOKUP($AL55+AO$4-1,'Valuation Margin'!$A$5:$D$13,4))</f>
        <v>7.7745672766422604</v>
      </c>
      <c r="AP55" s="45">
        <f>(1-VLOOKUP($AL55+AP$4-1,'Projection Scale G2 - F'!$A$25:$B$150,2,FALSE))^Assumptions!$F$6*'Base Rate'!AO55*IF(Assumptions!$F$8="No Adjustment",1,IF(Assumptions!$F$8="Married",'Marital Status'!BP54,IF(Assumptions!$F$8="Single",'Marital Status'!CW54,"ERROR")))*IF(Assumptions!$F$10="No Adjustment",1,IF(Assumptions!$F$10="Preferred",'Pref-Std'!BP54,IF(Assumptions!$F$10="Standard",'Pref-Std'!CW54,"ERROR")))*IF(Assumptions!$F$12="No Adjustment",1,VLOOKUP($AL55+AP$4-1,'Valuation Margin'!$A$5:$D$13,4))</f>
        <v>10.657068244149219</v>
      </c>
      <c r="AQ55" s="46">
        <f>(1-VLOOKUP($AL55+AQ$4-1,'Projection Scale G2 - F'!$A$25:$B$150,2,FALSE))^Assumptions!$F$6*'Base Rate'!AP55*IF(Assumptions!$F$8="No Adjustment",1,IF(Assumptions!$F$8="Married",'Marital Status'!BQ54,IF(Assumptions!$F$8="Single",'Marital Status'!CX54,"ERROR")))*IF(Assumptions!$F$10="No Adjustment",1,IF(Assumptions!$F$10="Preferred",'Pref-Std'!BQ54,IF(Assumptions!$F$10="Standard",'Pref-Std'!CX54,"ERROR")))*IF(Assumptions!$F$12="No Adjustment",1,VLOOKUP($AL55+AQ$4-1,'Valuation Margin'!$A$5:$D$13,4))</f>
        <v>14.071988324151334</v>
      </c>
      <c r="AR55" s="45">
        <f>(1-VLOOKUP($AL55+AR$4-1,'Projection Scale G2 - F'!$A$25:$B$150,2,FALSE))^Assumptions!$F$6*'Base Rate'!AQ55*IF(Assumptions!$F$8="No Adjustment",1,IF(Assumptions!$F$8="Married",'Marital Status'!BR54,IF(Assumptions!$F$8="Single",'Marital Status'!CY54,"ERROR")))*IF(Assumptions!$F$10="No Adjustment",1,IF(Assumptions!$F$10="Preferred",'Pref-Std'!BR54,IF(Assumptions!$F$10="Standard",'Pref-Std'!CY54,"ERROR")))*IF(Assumptions!$F$12="No Adjustment",1,VLOOKUP($AL55+AR$4-1,'Valuation Margin'!$A$5:$D$13,4))</f>
        <v>17.997877055974676</v>
      </c>
      <c r="AS55" s="45">
        <f>(1-VLOOKUP($AL55+AS$4-1,'Projection Scale G2 - F'!$A$25:$B$150,2,FALSE))^Assumptions!$F$6*'Base Rate'!AR55*IF(Assumptions!$F$8="No Adjustment",1,IF(Assumptions!$F$8="Married",'Marital Status'!BS54,IF(Assumptions!$F$8="Single",'Marital Status'!CZ54,"ERROR")))*IF(Assumptions!$F$10="No Adjustment",1,IF(Assumptions!$F$10="Preferred",'Pref-Std'!BS54,IF(Assumptions!$F$10="Standard",'Pref-Std'!CZ54,"ERROR")))*IF(Assumptions!$F$12="No Adjustment",1,VLOOKUP($AL55+AS$4-1,'Valuation Margin'!$A$5:$D$13,4))</f>
        <v>22.986473654502689</v>
      </c>
      <c r="AT55" s="45">
        <f>(1-VLOOKUP($AL55+AT$4-1,'Projection Scale G2 - F'!$A$25:$B$150,2,FALSE))^Assumptions!$F$6*'Base Rate'!AS55*IF(Assumptions!$F$8="No Adjustment",1,IF(Assumptions!$F$8="Married",'Marital Status'!BT54,IF(Assumptions!$F$8="Single",'Marital Status'!DA54,"ERROR")))*IF(Assumptions!$F$10="No Adjustment",1,IF(Assumptions!$F$10="Preferred",'Pref-Std'!BT54,IF(Assumptions!$F$10="Standard",'Pref-Std'!DA54,"ERROR")))*IF(Assumptions!$F$12="No Adjustment",1,VLOOKUP($AL55+AT$4-1,'Valuation Margin'!$A$5:$D$13,4))</f>
        <v>29.133728320214384</v>
      </c>
      <c r="AU55" s="45">
        <f>(1-VLOOKUP($AL55+AU$4-1,'Projection Scale G2 - F'!$A$25:$B$150,2,FALSE))^Assumptions!$F$6*'Base Rate'!AT55*IF(Assumptions!$F$8="No Adjustment",1,IF(Assumptions!$F$8="Married",'Marital Status'!BU54,IF(Assumptions!$F$8="Single",'Marital Status'!DB54,"ERROR")))*IF(Assumptions!$F$10="No Adjustment",1,IF(Assumptions!$F$10="Preferred",'Pref-Std'!BU54,IF(Assumptions!$F$10="Standard",'Pref-Std'!DB54,"ERROR")))*IF(Assumptions!$F$12="No Adjustment",1,VLOOKUP($AL55+AU$4-1,'Valuation Margin'!$A$5:$D$13,4))</f>
        <v>36.703955355627116</v>
      </c>
      <c r="AV55" s="46">
        <f>(1-VLOOKUP($AL55+AV$4-1,'Projection Scale G2 - F'!$A$25:$B$150,2,FALSE))^Assumptions!$F$6*'Base Rate'!AU55*IF(Assumptions!$F$8="No Adjustment",1,IF(Assumptions!$F$8="Married",'Marital Status'!BV54,IF(Assumptions!$F$8="Single",'Marital Status'!DC54,"ERROR")))*IF(Assumptions!$F$10="No Adjustment",1,IF(Assumptions!$F$10="Preferred",'Pref-Std'!BV54,IF(Assumptions!$F$10="Standard",'Pref-Std'!DC54,"ERROR")))*IF(Assumptions!$F$12="No Adjustment",1,VLOOKUP($AL55+AV$4-1,'Valuation Margin'!$A$5:$D$13,4))</f>
        <v>45.380216533027649</v>
      </c>
      <c r="AW55" s="45">
        <f>(1-VLOOKUP($AL55+AW$4-1,'Projection Scale G2 - F'!$A$25:$B$150,2,FALSE))^Assumptions!$F$6*'Base Rate'!AV55*IF(Assumptions!$F$8="No Adjustment",1,IF(Assumptions!$F$8="Married",'Marital Status'!BW54,IF(Assumptions!$F$8="Single",'Marital Status'!DD54,"ERROR")))*IF(Assumptions!$F$10="No Adjustment",1,IF(Assumptions!$F$10="Preferred",'Pref-Std'!BW54,IF(Assumptions!$F$10="Standard",'Pref-Std'!DD54,"ERROR")))*IF(Assumptions!$F$12="No Adjustment",1,VLOOKUP($AL55+AW$4-1,'Valuation Margin'!$A$5:$D$13,4))</f>
        <v>56.306451357418965</v>
      </c>
      <c r="AX55" s="45">
        <f>(1-VLOOKUP($AL55+AX$4-1,'Projection Scale G2 - F'!$A$25:$B$150,2,FALSE))^Assumptions!$F$6*'Base Rate'!AW55*IF(Assumptions!$F$8="No Adjustment",1,IF(Assumptions!$F$8="Married",'Marital Status'!BX54,IF(Assumptions!$F$8="Single",'Marital Status'!DE54,"ERROR")))*IF(Assumptions!$F$10="No Adjustment",1,IF(Assumptions!$F$10="Preferred",'Pref-Std'!BX54,IF(Assumptions!$F$10="Standard",'Pref-Std'!DE54,"ERROR")))*IF(Assumptions!$F$12="No Adjustment",1,VLOOKUP($AL55+AX$4-1,'Valuation Margin'!$A$5:$D$13,4))</f>
        <v>67.023084355332031</v>
      </c>
      <c r="AY55" s="45">
        <f>(1-VLOOKUP($AL55+AY$4-1,'Projection Scale G2 - F'!$A$25:$B$150,2,FALSE))^Assumptions!$F$6*'Base Rate'!AX55*IF(Assumptions!$F$8="No Adjustment",1,IF(Assumptions!$F$8="Married",'Marital Status'!BY54,IF(Assumptions!$F$8="Single",'Marital Status'!DF54,"ERROR")))*IF(Assumptions!$F$10="No Adjustment",1,IF(Assumptions!$F$10="Preferred",'Pref-Std'!BY54,IF(Assumptions!$F$10="Standard",'Pref-Std'!DF54,"ERROR")))*IF(Assumptions!$F$12="No Adjustment",1,VLOOKUP($AL55+AY$4-1,'Valuation Margin'!$A$5:$D$13,4))</f>
        <v>80.438383491996191</v>
      </c>
      <c r="AZ55" s="45">
        <f>(1-VLOOKUP($AL55+AZ$4-1,'Projection Scale G2 - F'!$A$25:$B$150,2,FALSE))^Assumptions!$F$6*'Base Rate'!AY55*IF(Assumptions!$F$8="No Adjustment",1,IF(Assumptions!$F$8="Married",'Marital Status'!BZ54,IF(Assumptions!$F$8="Single",'Marital Status'!DG54,"ERROR")))*IF(Assumptions!$F$10="No Adjustment",1,IF(Assumptions!$F$10="Preferred",'Pref-Std'!BZ54,IF(Assumptions!$F$10="Standard",'Pref-Std'!DG54,"ERROR")))*IF(Assumptions!$F$12="No Adjustment",1,VLOOKUP($AL55+AZ$4-1,'Valuation Margin'!$A$5:$D$13,4))</f>
        <v>95.284640972023766</v>
      </c>
      <c r="BA55" s="46">
        <f>(1-VLOOKUP($AL55+BA$4-1,'Projection Scale G2 - F'!$A$25:$B$150,2,FALSE))^Assumptions!$F$6*'Base Rate'!AZ55*IF(Assumptions!$F$8="No Adjustment",1,IF(Assumptions!$F$8="Married",'Marital Status'!CA54,IF(Assumptions!$F$8="Single",'Marital Status'!DH54,"ERROR")))*IF(Assumptions!$F$10="No Adjustment",1,IF(Assumptions!$F$10="Preferred",'Pref-Std'!CA54,IF(Assumptions!$F$10="Standard",'Pref-Std'!DH54,"ERROR")))*IF(Assumptions!$F$12="No Adjustment",1,VLOOKUP($AL55+BA$4-1,'Valuation Margin'!$A$5:$D$13,4))</f>
        <v>113.4063643969581</v>
      </c>
      <c r="BB55" s="45">
        <f>(1-VLOOKUP($AL55+BB$4-1,'Projection Scale G2 - F'!$A$25:$B$150,2,FALSE))^Assumptions!$F$6*'Base Rate'!BA55*IF(Assumptions!$F$8="No Adjustment",1,IF(Assumptions!$F$8="Married",'Marital Status'!CB54,IF(Assumptions!$F$8="Single",'Marital Status'!DI54,"ERROR")))*IF(Assumptions!$F$10="No Adjustment",1,IF(Assumptions!$F$10="Preferred",'Pref-Std'!CB54,IF(Assumptions!$F$10="Standard",'Pref-Std'!DI54,"ERROR")))*IF(Assumptions!$F$12="No Adjustment",1,VLOOKUP($AL55+BB$4-1,'Valuation Margin'!$A$5:$D$13,4))</f>
        <v>132.13985378751909</v>
      </c>
      <c r="BC55" s="45">
        <f>(1-VLOOKUP($AL55+BC$4-1,'Projection Scale G2 - F'!$A$25:$B$150,2,FALSE))^Assumptions!$F$6*'Base Rate'!BB55*IF(Assumptions!$F$8="No Adjustment",1,IF(Assumptions!$F$8="Married",'Marital Status'!CC54,IF(Assumptions!$F$8="Single",'Marital Status'!DJ54,"ERROR")))*IF(Assumptions!$F$10="No Adjustment",1,IF(Assumptions!$F$10="Preferred",'Pref-Std'!CC54,IF(Assumptions!$F$10="Standard",'Pref-Std'!DJ54,"ERROR")))*IF(Assumptions!$F$12="No Adjustment",1,VLOOKUP($AL55+BC$4-1,'Valuation Margin'!$A$5:$D$13,4))</f>
        <v>146.96941767060744</v>
      </c>
      <c r="BD55" s="45">
        <f>(1-VLOOKUP($AL55+BD$4-1,'Projection Scale G2 - F'!$A$25:$B$150,2,FALSE))^Assumptions!$F$6*'Base Rate'!BC55*IF(Assumptions!$F$8="No Adjustment",1,IF(Assumptions!$F$8="Married",'Marital Status'!CD54,IF(Assumptions!$F$8="Single",'Marital Status'!DK54,"ERROR")))*IF(Assumptions!$F$10="No Adjustment",1,IF(Assumptions!$F$10="Preferred",'Pref-Std'!CD54,IF(Assumptions!$F$10="Standard",'Pref-Std'!DK54,"ERROR")))*IF(Assumptions!$F$12="No Adjustment",1,VLOOKUP($AL55+BD$4-1,'Valuation Margin'!$A$5:$D$13,4))</f>
        <v>163.44688967858517</v>
      </c>
      <c r="BE55" s="45">
        <f>(1-VLOOKUP($AL55+BE$4-1,'Projection Scale G2 - F'!$A$25:$B$150,2,FALSE))^Assumptions!$F$6*'Base Rate'!BD55*IF(Assumptions!$F$8="No Adjustment",1,IF(Assumptions!$F$8="Married",'Marital Status'!CE54,IF(Assumptions!$F$8="Single",'Marital Status'!DL54,"ERROR")))*IF(Assumptions!$F$10="No Adjustment",1,IF(Assumptions!$F$10="Preferred",'Pref-Std'!CE54,IF(Assumptions!$F$10="Standard",'Pref-Std'!DL54,"ERROR")))*IF(Assumptions!$F$12="No Adjustment",1,VLOOKUP($AL55+BE$4-1,'Valuation Margin'!$A$5:$D$13,4))</f>
        <v>177.77058759139069</v>
      </c>
      <c r="BF55" s="46">
        <f>(1-VLOOKUP($AL55+BF$4-1,'Projection Scale G2 - F'!$A$25:$B$150,2,FALSE))^Assumptions!$F$6*'Base Rate'!BE55*IF(Assumptions!$F$8="No Adjustment",1,IF(Assumptions!$F$8="Married",'Marital Status'!CF54,IF(Assumptions!$F$8="Single",'Marital Status'!DM54,"ERROR")))*IF(Assumptions!$F$10="No Adjustment",1,IF(Assumptions!$F$10="Preferred",'Pref-Std'!CF54,IF(Assumptions!$F$10="Standard",'Pref-Std'!DM54,"ERROR")))*IF(Assumptions!$F$12="No Adjustment",1,VLOOKUP($AL55+BF$4-1,'Valuation Margin'!$A$5:$D$13,4))</f>
        <v>193.78414333235992</v>
      </c>
      <c r="BG55" s="45">
        <f>(1-VLOOKUP($AL55+BG$4-1,'Projection Scale G2 - F'!$A$25:$B$150,2,FALSE))^Assumptions!$F$6*'Base Rate'!BF55*IF(Assumptions!$F$8="No Adjustment",1,IF(Assumptions!$F$8="Married",'Marital Status'!CG54,IF(Assumptions!$F$8="Single",'Marital Status'!DN54,"ERROR")))*IF(Assumptions!$F$10="No Adjustment",1,IF(Assumptions!$F$10="Preferred",'Pref-Std'!CG54,IF(Assumptions!$F$10="Standard",'Pref-Std'!DN54,"ERROR")))*IF(Assumptions!$F$12="No Adjustment",1,VLOOKUP($AL55+BG$4-1,'Valuation Margin'!$A$5:$D$13,4))</f>
        <v>207.73843287766863</v>
      </c>
      <c r="BH55" s="45">
        <f>(1-VLOOKUP($AL55+BH$4-1,'Projection Scale G2 - F'!$A$25:$B$150,2,FALSE))^Assumptions!$F$6*'Base Rate'!BG55*IF(Assumptions!$F$8="No Adjustment",1,IF(Assumptions!$F$8="Married",'Marital Status'!CH54,IF(Assumptions!$F$8="Single",'Marital Status'!DO54,"ERROR")))*IF(Assumptions!$F$10="No Adjustment",1,IF(Assumptions!$F$10="Preferred",'Pref-Std'!CH54,IF(Assumptions!$F$10="Standard",'Pref-Std'!DO54,"ERROR")))*IF(Assumptions!$F$12="No Adjustment",1,VLOOKUP($AL55+BH$4-1,'Valuation Margin'!$A$5:$D$13,4))</f>
        <v>222.15933273584886</v>
      </c>
      <c r="BI55" s="45">
        <f>(1-VLOOKUP($AL55+BI$4-1,'Projection Scale G2 - F'!$A$25:$B$150,2,FALSE))^Assumptions!$F$6*'Base Rate'!BH55*IF(Assumptions!$F$8="No Adjustment",1,IF(Assumptions!$F$8="Married",'Marital Status'!CI54,IF(Assumptions!$F$8="Single",'Marital Status'!DP54,"ERROR")))*IF(Assumptions!$F$10="No Adjustment",1,IF(Assumptions!$F$10="Preferred",'Pref-Std'!CI54,IF(Assumptions!$F$10="Standard",'Pref-Std'!DP54,"ERROR")))*IF(Assumptions!$F$12="No Adjustment",1,VLOOKUP($AL55+BI$4-1,'Valuation Margin'!$A$5:$D$13,4))</f>
        <v>240.40263543970363</v>
      </c>
      <c r="BJ55" s="45">
        <f>(1-VLOOKUP($AL55+BJ$4-1,'Projection Scale G2 - F'!$A$25:$B$150,2,FALSE))^Assumptions!$F$6*'Base Rate'!BI55*IF(Assumptions!$F$8="No Adjustment",1,IF(Assumptions!$F$8="Married",'Marital Status'!CJ54,IF(Assumptions!$F$8="Single",'Marital Status'!DQ54,"ERROR")))*IF(Assumptions!$F$10="No Adjustment",1,IF(Assumptions!$F$10="Preferred",'Pref-Std'!CJ54,IF(Assumptions!$F$10="Standard",'Pref-Std'!DQ54,"ERROR")))*IF(Assumptions!$F$12="No Adjustment",1,VLOOKUP($AL55+BJ$4-1,'Valuation Margin'!$A$5:$D$13,4))</f>
        <v>260.81356226543221</v>
      </c>
      <c r="BK55" s="46">
        <f>(1-VLOOKUP($AL55+BK$4-1,'Projection Scale G2 - F'!$A$25:$B$150,2,FALSE))^Assumptions!$F$6*'Base Rate'!BJ55*IF(Assumptions!$F$8="No Adjustment",1,IF(Assumptions!$F$8="Married",'Marital Status'!CK54,IF(Assumptions!$F$8="Single",'Marital Status'!DR54,"ERROR")))*IF(Assumptions!$F$10="No Adjustment",1,IF(Assumptions!$F$10="Preferred",'Pref-Std'!CK54,IF(Assumptions!$F$10="Standard",'Pref-Std'!DR54,"ERROR")))*IF(Assumptions!$F$12="No Adjustment",1,VLOOKUP($AL55+BK$4-1,'Valuation Margin'!$A$5:$D$13,4))</f>
        <v>285.60480000000001</v>
      </c>
      <c r="BL55" s="45">
        <f>(1-VLOOKUP($AL55+BL$4-1,'Projection Scale G2 - F'!$A$25:$B$150,2,FALSE))^Assumptions!$F$6*'Base Rate'!BK55*IF(Assumptions!$F$8="No Adjustment",1,IF(Assumptions!$F$8="Married",'Marital Status'!CL54,IF(Assumptions!$F$8="Single",'Marital Status'!DS54,"ERROR")))*IF(Assumptions!$F$10="No Adjustment",1,IF(Assumptions!$F$10="Preferred",'Pref-Std'!CL54,IF(Assumptions!$F$10="Standard",'Pref-Std'!DS54,"ERROR")))*IF(Assumptions!$F$12="No Adjustment",1,VLOOKUP($AL55+BL$4-1,'Valuation Margin'!$A$5:$D$13,4))</f>
        <v>307.2534</v>
      </c>
      <c r="BM55" s="45">
        <f>(1-VLOOKUP($AL55+BM$4-1,'Projection Scale G2 - F'!$A$25:$B$150,2,FALSE))^Assumptions!$F$6*'Base Rate'!BL55*IF(Assumptions!$F$8="No Adjustment",1,IF(Assumptions!$F$8="Married",'Marital Status'!CM54,IF(Assumptions!$F$8="Single",'Marital Status'!DT54,"ERROR")))*IF(Assumptions!$F$10="No Adjustment",1,IF(Assumptions!$F$10="Preferred",'Pref-Std'!CM54,IF(Assumptions!$F$10="Standard",'Pref-Std'!DT54,"ERROR")))*IF(Assumptions!$F$12="No Adjustment",1,VLOOKUP($AL55+BM$4-1,'Valuation Margin'!$A$5:$D$13,4))</f>
        <v>326.7722</v>
      </c>
      <c r="BN55" s="45">
        <f>(1-VLOOKUP($AL55+BN$4-1,'Projection Scale G2 - F'!$A$25:$B$150,2,FALSE))^Assumptions!$F$6*'Base Rate'!BM55*IF(Assumptions!$F$8="No Adjustment",1,IF(Assumptions!$F$8="Married",'Marital Status'!CN54,IF(Assumptions!$F$8="Single",'Marital Status'!DU54,"ERROR")))*IF(Assumptions!$F$10="No Adjustment",1,IF(Assumptions!$F$10="Preferred",'Pref-Std'!CN54,IF(Assumptions!$F$10="Standard",'Pref-Std'!DU54,"ERROR")))*IF(Assumptions!$F$12="No Adjustment",1,VLOOKUP($AL55+BN$4-1,'Valuation Margin'!$A$5:$D$13,4))</f>
        <v>345.59999999999997</v>
      </c>
      <c r="BO55" s="45">
        <f>(1-VLOOKUP($AL55+BO$4-1,'Projection Scale G2 - F'!$A$25:$B$150,2,FALSE))^Assumptions!$F$6*'Base Rate'!BN55*IF(Assumptions!$F$8="No Adjustment",1,IF(Assumptions!$F$8="Married",'Marital Status'!CO54,IF(Assumptions!$F$8="Single",'Marital Status'!DV54,"ERROR")))*IF(Assumptions!$F$10="No Adjustment",1,IF(Assumptions!$F$10="Preferred",'Pref-Std'!CO54,IF(Assumptions!$F$10="Standard",'Pref-Std'!DV54,"ERROR")))*IF(Assumptions!$F$12="No Adjustment",1,VLOOKUP($AL55+BO$4-1,'Valuation Margin'!$A$5:$D$13,4))</f>
        <v>360</v>
      </c>
      <c r="BP55" s="46">
        <f>(1-VLOOKUP($AL55+BP$4-1,'Projection Scale G2 - F'!$A$25:$B$150,2,FALSE))^Assumptions!$F$6*'Base Rate'!BO55*IF(Assumptions!$F$8="No Adjustment",1,IF(Assumptions!$F$8="Married",'Marital Status'!CP54,IF(Assumptions!$F$8="Single",'Marital Status'!DW54,"ERROR")))*IF(Assumptions!$F$10="No Adjustment",1,IF(Assumptions!$F$10="Preferred",'Pref-Std'!CP54,IF(Assumptions!$F$10="Standard",'Pref-Std'!DW54,"ERROR")))*IF(Assumptions!$F$12="No Adjustment",1,VLOOKUP($AL55+BP$4-1,'Valuation Margin'!$A$5:$D$13,4))</f>
        <v>360</v>
      </c>
      <c r="BQ55" s="46">
        <f>(1-VLOOKUP($BR55,'Projection Scale G2 - F'!$A$25:$B$150,2,FALSE))^Assumptions!$F$6*'Base Rate'!BP55*IF(Assumptions!$F$8="No Adjustment",1,IF(Assumptions!$F$8="Married",'Marital Status'!CQ54,IF(Assumptions!$F$8="Single",'Marital Status'!DX54,"ERROR")))*IF(Assumptions!$F$10="No Adjustment",1,IF(Assumptions!$F$10="Preferred",'Pref-Std'!CQ54,IF(Assumptions!$F$10="Standard",'Pref-Std'!DX54,"ERROR")))*IF(Assumptions!$F$12="No Adjustment",1,VLOOKUP($BR55,'Valuation Margin'!$A$5:$D$13,4))</f>
        <v>360</v>
      </c>
      <c r="BR55" s="6">
        <f t="shared" si="6"/>
        <v>110</v>
      </c>
    </row>
    <row r="56" spans="1:75" x14ac:dyDescent="0.3">
      <c r="A56" s="6">
        <f t="shared" si="2"/>
        <v>81</v>
      </c>
      <c r="B56" s="44">
        <f>(1-VLOOKUP($A56+B$4-1,'Projection Scale G2 - M'!$A$25:$B$150,2,FALSE))^Assumptions!$F$6*'Base Rate'!B56*IF(Assumptions!$F$8="No Adjustment",1,IF(Assumptions!$F$8="Married",'Marital Status'!BM55,IF(Assumptions!$F$8="Single",'Marital Status'!CT55,"ERROR")))*IF(Assumptions!$F$10="No Adjustment",1,IF(Assumptions!$F$10="Preferred",'Pref-Std'!BM55,IF(Assumptions!$F$10="Standard",'Pref-Std'!CT55,"ERROR")))*IF(Assumptions!$F$12="No Adjustment",1,VLOOKUP($A56+B$4-1,'Valuation Margin'!$A$5:$C$13,3))</f>
        <v>4.8684516004264591</v>
      </c>
      <c r="C56" s="45">
        <f>(1-VLOOKUP($A56+C$4-1,'Projection Scale G2 - M'!$A$25:$B$150,2,FALSE))^Assumptions!$F$6*'Base Rate'!C56*IF(Assumptions!$F$8="No Adjustment",1,IF(Assumptions!$F$8="Married",'Marital Status'!BN55,IF(Assumptions!$F$8="Single",'Marital Status'!CU55,"ERROR")))*IF(Assumptions!$F$10="No Adjustment",1,IF(Assumptions!$F$10="Preferred",'Pref-Std'!BN55,IF(Assumptions!$F$10="Standard",'Pref-Std'!CU55,"ERROR")))*IF(Assumptions!$F$12="No Adjustment",1,VLOOKUP($A56+C$4-1,'Valuation Margin'!$A$5:$C$13,3))</f>
        <v>8.7701484970086749</v>
      </c>
      <c r="D56" s="45">
        <f>(1-VLOOKUP($A56+D$4-1,'Projection Scale G2 - M'!$A$25:$B$150,2,FALSE))^Assumptions!$F$6*'Base Rate'!D56*IF(Assumptions!$F$8="No Adjustment",1,IF(Assumptions!$F$8="Married",'Marital Status'!BO55,IF(Assumptions!$F$8="Single",'Marital Status'!CV55,"ERROR")))*IF(Assumptions!$F$10="No Adjustment",1,IF(Assumptions!$F$10="Preferred",'Pref-Std'!BO55,IF(Assumptions!$F$10="Standard",'Pref-Std'!CV55,"ERROR")))*IF(Assumptions!$F$12="No Adjustment",1,VLOOKUP($A56+D$4-1,'Valuation Margin'!$A$5:$C$13,3))</f>
        <v>13.063993973757087</v>
      </c>
      <c r="E56" s="45">
        <f>(1-VLOOKUP($A56+E$4-1,'Projection Scale G2 - M'!$A$25:$B$150,2,FALSE))^Assumptions!$F$6*'Base Rate'!E56*IF(Assumptions!$F$8="No Adjustment",1,IF(Assumptions!$F$8="Married",'Marital Status'!BP55,IF(Assumptions!$F$8="Single",'Marital Status'!CW55,"ERROR")))*IF(Assumptions!$F$10="No Adjustment",1,IF(Assumptions!$F$10="Preferred",'Pref-Std'!BP55,IF(Assumptions!$F$10="Standard",'Pref-Std'!CW55,"ERROR")))*IF(Assumptions!$F$12="No Adjustment",1,VLOOKUP($A56+E$4-1,'Valuation Margin'!$A$5:$C$13,3))</f>
        <v>18.263776313630203</v>
      </c>
      <c r="F56" s="46">
        <f>(1-VLOOKUP($A56+F$4-1,'Projection Scale G2 - M'!$A$25:$B$150,2,FALSE))^Assumptions!$F$6*'Base Rate'!F56*IF(Assumptions!$F$8="No Adjustment",1,IF(Assumptions!$F$8="Married",'Marital Status'!BQ55,IF(Assumptions!$F$8="Single",'Marital Status'!CX55,"ERROR")))*IF(Assumptions!$F$10="No Adjustment",1,IF(Assumptions!$F$10="Preferred",'Pref-Std'!BQ55,IF(Assumptions!$F$10="Standard",'Pref-Std'!CX55,"ERROR")))*IF(Assumptions!$F$12="No Adjustment",1,VLOOKUP($A56+F$4-1,'Valuation Margin'!$A$5:$C$13,3))</f>
        <v>24.495435729039148</v>
      </c>
      <c r="G56" s="45">
        <f>(1-VLOOKUP($A56+G$4-1,'Projection Scale G2 - M'!$A$25:$B$150,2,FALSE))^Assumptions!$F$6*'Base Rate'!G56*IF(Assumptions!$F$8="No Adjustment",1,IF(Assumptions!$F$8="Married",'Marital Status'!BR55,IF(Assumptions!$F$8="Single",'Marital Status'!CY55,"ERROR")))*IF(Assumptions!$F$10="No Adjustment",1,IF(Assumptions!$F$10="Preferred",'Pref-Std'!BR55,IF(Assumptions!$F$10="Standard",'Pref-Std'!CY55,"ERROR")))*IF(Assumptions!$F$12="No Adjustment",1,VLOOKUP($A56+G$4-1,'Valuation Margin'!$A$5:$C$13,3))</f>
        <v>31.976796633496274</v>
      </c>
      <c r="H56" s="45">
        <f>(1-VLOOKUP($A56+H$4-1,'Projection Scale G2 - M'!$A$25:$B$150,2,FALSE))^Assumptions!$F$6*'Base Rate'!H56*IF(Assumptions!$F$8="No Adjustment",1,IF(Assumptions!$F$8="Married",'Marital Status'!BS55,IF(Assumptions!$F$8="Single",'Marital Status'!CZ55,"ERROR")))*IF(Assumptions!$F$10="No Adjustment",1,IF(Assumptions!$F$10="Preferred",'Pref-Std'!BS55,IF(Assumptions!$F$10="Standard",'Pref-Std'!CZ55,"ERROR")))*IF(Assumptions!$F$12="No Adjustment",1,VLOOKUP($A56+H$4-1,'Valuation Margin'!$A$5:$C$13,3))</f>
        <v>40.963595385926212</v>
      </c>
      <c r="I56" s="45">
        <f>(1-VLOOKUP($A56+I$4-1,'Projection Scale G2 - M'!$A$25:$B$150,2,FALSE))^Assumptions!$F$6*'Base Rate'!I56*IF(Assumptions!$F$8="No Adjustment",1,IF(Assumptions!$F$8="Married",'Marital Status'!BT55,IF(Assumptions!$F$8="Single",'Marital Status'!DA55,"ERROR")))*IF(Assumptions!$F$10="No Adjustment",1,IF(Assumptions!$F$10="Preferred",'Pref-Std'!BT55,IF(Assumptions!$F$10="Standard",'Pref-Std'!DA55,"ERROR")))*IF(Assumptions!$F$12="No Adjustment",1,VLOOKUP($A56+I$4-1,'Valuation Margin'!$A$5:$C$13,3))</f>
        <v>51.158863339901977</v>
      </c>
      <c r="J56" s="45">
        <f>(1-VLOOKUP($A56+J$4-1,'Projection Scale G2 - M'!$A$25:$B$150,2,FALSE))^Assumptions!$F$6*'Base Rate'!J56*IF(Assumptions!$F$8="No Adjustment",1,IF(Assumptions!$F$8="Married",'Marital Status'!BU55,IF(Assumptions!$F$8="Single",'Marital Status'!DB55,"ERROR")))*IF(Assumptions!$F$10="No Adjustment",1,IF(Assumptions!$F$10="Preferred",'Pref-Std'!BU55,IF(Assumptions!$F$10="Standard",'Pref-Std'!DB55,"ERROR")))*IF(Assumptions!$F$12="No Adjustment",1,VLOOKUP($A56+J$4-1,'Valuation Margin'!$A$5:$C$13,3))</f>
        <v>63.786236070923096</v>
      </c>
      <c r="K56" s="46">
        <f>(1-VLOOKUP($A56+K$4-1,'Projection Scale G2 - M'!$A$25:$B$150,2,FALSE))^Assumptions!$F$6*'Base Rate'!K56*IF(Assumptions!$F$8="No Adjustment",1,IF(Assumptions!$F$8="Married",'Marital Status'!BV55,IF(Assumptions!$F$8="Single",'Marital Status'!DC55,"ERROR")))*IF(Assumptions!$F$10="No Adjustment",1,IF(Assumptions!$F$10="Preferred",'Pref-Std'!BV55,IF(Assumptions!$F$10="Standard",'Pref-Std'!DC55,"ERROR")))*IF(Assumptions!$F$12="No Adjustment",1,VLOOKUP($A56+K$4-1,'Valuation Margin'!$A$5:$C$13,3))</f>
        <v>78.63751736367567</v>
      </c>
      <c r="L56" s="45">
        <f>(1-VLOOKUP($A56+L$4-1,'Projection Scale G2 - M'!$A$25:$B$150,2,FALSE))^Assumptions!$F$6*'Base Rate'!L56*IF(Assumptions!$F$8="No Adjustment",1,IF(Assumptions!$F$8="Married",'Marital Status'!BW55,IF(Assumptions!$F$8="Single",'Marital Status'!DD55,"ERROR")))*IF(Assumptions!$F$10="No Adjustment",1,IF(Assumptions!$F$10="Preferred",'Pref-Std'!BW55,IF(Assumptions!$F$10="Standard",'Pref-Std'!DD55,"ERROR")))*IF(Assumptions!$F$12="No Adjustment",1,VLOOKUP($A56+L$4-1,'Valuation Margin'!$A$5:$C$13,3))</f>
        <v>92.419873747053401</v>
      </c>
      <c r="M56" s="45">
        <f>(1-VLOOKUP($A56+M$4-1,'Projection Scale G2 - M'!$A$25:$B$150,2,FALSE))^Assumptions!$F$6*'Base Rate'!M56*IF(Assumptions!$F$8="No Adjustment",1,IF(Assumptions!$F$8="Married",'Marital Status'!BX55,IF(Assumptions!$F$8="Single",'Marital Status'!DE55,"ERROR")))*IF(Assumptions!$F$10="No Adjustment",1,IF(Assumptions!$F$10="Preferred",'Pref-Std'!BX55,IF(Assumptions!$F$10="Standard",'Pref-Std'!DE55,"ERROR")))*IF(Assumptions!$F$12="No Adjustment",1,VLOOKUP($A56+M$4-1,'Valuation Margin'!$A$5:$C$13,3))</f>
        <v>109.09996412429004</v>
      </c>
      <c r="N56" s="45">
        <f>(1-VLOOKUP($A56+N$4-1,'Projection Scale G2 - M'!$A$25:$B$150,2,FALSE))^Assumptions!$F$6*'Base Rate'!N56*IF(Assumptions!$F$8="No Adjustment",1,IF(Assumptions!$F$8="Married",'Marital Status'!BY55,IF(Assumptions!$F$8="Single",'Marital Status'!DF55,"ERROR")))*IF(Assumptions!$F$10="No Adjustment",1,IF(Assumptions!$F$10="Preferred",'Pref-Std'!BY55,IF(Assumptions!$F$10="Standard",'Pref-Std'!DF55,"ERROR")))*IF(Assumptions!$F$12="No Adjustment",1,VLOOKUP($A56+N$4-1,'Valuation Margin'!$A$5:$C$13,3))</f>
        <v>128.08761143555284</v>
      </c>
      <c r="O56" s="45">
        <f>(1-VLOOKUP($A56+O$4-1,'Projection Scale G2 - M'!$A$25:$B$150,2,FALSE))^Assumptions!$F$6*'Base Rate'!O56*IF(Assumptions!$F$8="No Adjustment",1,IF(Assumptions!$F$8="Married",'Marital Status'!BZ55,IF(Assumptions!$F$8="Single",'Marital Status'!DG55,"ERROR")))*IF(Assumptions!$F$10="No Adjustment",1,IF(Assumptions!$F$10="Preferred",'Pref-Std'!BZ55,IF(Assumptions!$F$10="Standard",'Pref-Std'!DG55,"ERROR")))*IF(Assumptions!$F$12="No Adjustment",1,VLOOKUP($A56+O$4-1,'Valuation Margin'!$A$5:$C$13,3))</f>
        <v>147.73123463068868</v>
      </c>
      <c r="P56" s="46">
        <f>(1-VLOOKUP($A56+P$4-1,'Projection Scale G2 - M'!$A$25:$B$150,2,FALSE))^Assumptions!$F$6*'Base Rate'!P56*IF(Assumptions!$F$8="No Adjustment",1,IF(Assumptions!$F$8="Married",'Marital Status'!CA55,IF(Assumptions!$F$8="Single",'Marital Status'!DH55,"ERROR")))*IF(Assumptions!$F$10="No Adjustment",1,IF(Assumptions!$F$10="Preferred",'Pref-Std'!CA55,IF(Assumptions!$F$10="Standard",'Pref-Std'!DH55,"ERROR")))*IF(Assumptions!$F$12="No Adjustment",1,VLOOKUP($A56+P$4-1,'Valuation Margin'!$A$5:$C$13,3))</f>
        <v>170.91029316130758</v>
      </c>
      <c r="Q56" s="45">
        <f>(1-VLOOKUP($A56+Q$4-1,'Projection Scale G2 - M'!$A$25:$B$150,2,FALSE))^Assumptions!$F$6*'Base Rate'!Q56*IF(Assumptions!$F$8="No Adjustment",1,IF(Assumptions!$F$8="Married",'Marital Status'!CB55,IF(Assumptions!$F$8="Single",'Marital Status'!DI55,"ERROR")))*IF(Assumptions!$F$10="No Adjustment",1,IF(Assumptions!$F$10="Preferred",'Pref-Std'!CB55,IF(Assumptions!$F$10="Standard",'Pref-Std'!DI55,"ERROR")))*IF(Assumptions!$F$12="No Adjustment",1,VLOOKUP($A56+Q$4-1,'Valuation Margin'!$A$5:$C$13,3))</f>
        <v>186.2651784130768</v>
      </c>
      <c r="R56" s="45">
        <f>(1-VLOOKUP($A56+R$4-1,'Projection Scale G2 - M'!$A$25:$B$150,2,FALSE))^Assumptions!$F$6*'Base Rate'!R56*IF(Assumptions!$F$8="No Adjustment",1,IF(Assumptions!$F$8="Married",'Marital Status'!CC55,IF(Assumptions!$F$8="Single",'Marital Status'!DJ55,"ERROR")))*IF(Assumptions!$F$10="No Adjustment",1,IF(Assumptions!$F$10="Preferred",'Pref-Std'!CC55,IF(Assumptions!$F$10="Standard",'Pref-Std'!DJ55,"ERROR")))*IF(Assumptions!$F$12="No Adjustment",1,VLOOKUP($A56+R$4-1,'Valuation Margin'!$A$5:$C$13,3))</f>
        <v>203.86671077964488</v>
      </c>
      <c r="S56" s="45">
        <f>(1-VLOOKUP($A56+S$4-1,'Projection Scale G2 - M'!$A$25:$B$150,2,FALSE))^Assumptions!$F$6*'Base Rate'!S56*IF(Assumptions!$F$8="No Adjustment",1,IF(Assumptions!$F$8="Married",'Marital Status'!CD55,IF(Assumptions!$F$8="Single",'Marital Status'!DK55,"ERROR")))*IF(Assumptions!$F$10="No Adjustment",1,IF(Assumptions!$F$10="Preferred",'Pref-Std'!CD55,IF(Assumptions!$F$10="Standard",'Pref-Std'!DK55,"ERROR")))*IF(Assumptions!$F$12="No Adjustment",1,VLOOKUP($A56+S$4-1,'Valuation Margin'!$A$5:$C$13,3))</f>
        <v>219.1308095280632</v>
      </c>
      <c r="T56" s="45">
        <f>(1-VLOOKUP($A56+T$4-1,'Projection Scale G2 - M'!$A$25:$B$150,2,FALSE))^Assumptions!$F$6*'Base Rate'!T56*IF(Assumptions!$F$8="No Adjustment",1,IF(Assumptions!$F$8="Married",'Marital Status'!CE55,IF(Assumptions!$F$8="Single",'Marital Status'!DL55,"ERROR")))*IF(Assumptions!$F$10="No Adjustment",1,IF(Assumptions!$F$10="Preferred",'Pref-Std'!CE55,IF(Assumptions!$F$10="Standard",'Pref-Std'!DL55,"ERROR")))*IF(Assumptions!$F$12="No Adjustment",1,VLOOKUP($A56+T$4-1,'Valuation Margin'!$A$5:$C$13,3))</f>
        <v>236.71229211653991</v>
      </c>
      <c r="U56" s="46">
        <f>(1-VLOOKUP($A56+U$4-1,'Projection Scale G2 - M'!$A$25:$B$150,2,FALSE))^Assumptions!$F$6*'Base Rate'!U56*IF(Assumptions!$F$8="No Adjustment",1,IF(Assumptions!$F$8="Married",'Marital Status'!CF55,IF(Assumptions!$F$8="Single",'Marital Status'!DM55,"ERROR")))*IF(Assumptions!$F$10="No Adjustment",1,IF(Assumptions!$F$10="Preferred",'Pref-Std'!CF55,IF(Assumptions!$F$10="Standard",'Pref-Std'!DM55,"ERROR")))*IF(Assumptions!$F$12="No Adjustment",1,VLOOKUP($A56+U$4-1,'Valuation Margin'!$A$5:$C$13,3))</f>
        <v>251.86392133261333</v>
      </c>
      <c r="V56" s="45">
        <f>(1-VLOOKUP($A56+V$4-1,'Projection Scale G2 - M'!$A$25:$B$150,2,FALSE))^Assumptions!$F$6*'Base Rate'!V56*IF(Assumptions!$F$8="No Adjustment",1,IF(Assumptions!$F$8="Married",'Marital Status'!CG55,IF(Assumptions!$F$8="Single",'Marital Status'!DN55,"ERROR")))*IF(Assumptions!$F$10="No Adjustment",1,IF(Assumptions!$F$10="Preferred",'Pref-Std'!CG55,IF(Assumptions!$F$10="Standard",'Pref-Std'!DN55,"ERROR")))*IF(Assumptions!$F$12="No Adjustment",1,VLOOKUP($A56+V$4-1,'Valuation Margin'!$A$5:$C$13,3))</f>
        <v>267.52618070239515</v>
      </c>
      <c r="W56" s="45">
        <f>(1-VLOOKUP($A56+W$4-1,'Projection Scale G2 - M'!$A$25:$B$150,2,FALSE))^Assumptions!$F$6*'Base Rate'!W56*IF(Assumptions!$F$8="No Adjustment",1,IF(Assumptions!$F$8="Married",'Marital Status'!CH55,IF(Assumptions!$F$8="Single",'Marital Status'!DO55,"ERROR")))*IF(Assumptions!$F$10="No Adjustment",1,IF(Assumptions!$F$10="Preferred",'Pref-Std'!CH55,IF(Assumptions!$F$10="Standard",'Pref-Std'!DO55,"ERROR")))*IF(Assumptions!$F$12="No Adjustment",1,VLOOKUP($A56+W$4-1,'Valuation Margin'!$A$5:$C$13,3))</f>
        <v>290.77589054142175</v>
      </c>
      <c r="X56" s="45">
        <f>(1-VLOOKUP($A56+X$4-1,'Projection Scale G2 - M'!$A$25:$B$150,2,FALSE))^Assumptions!$F$6*'Base Rate'!X56*IF(Assumptions!$F$8="No Adjustment",1,IF(Assumptions!$F$8="Married",'Marital Status'!CI55,IF(Assumptions!$F$8="Single",'Marital Status'!DP55,"ERROR")))*IF(Assumptions!$F$10="No Adjustment",1,IF(Assumptions!$F$10="Preferred",'Pref-Std'!CI55,IF(Assumptions!$F$10="Standard",'Pref-Std'!DP55,"ERROR")))*IF(Assumptions!$F$12="No Adjustment",1,VLOOKUP($A56+X$4-1,'Valuation Margin'!$A$5:$C$13,3))</f>
        <v>313.33454994206846</v>
      </c>
      <c r="Y56" s="45">
        <f>(1-VLOOKUP($A56+Y$4-1,'Projection Scale G2 - M'!$A$25:$B$150,2,FALSE))^Assumptions!$F$6*'Base Rate'!Y56*IF(Assumptions!$F$8="No Adjustment",1,IF(Assumptions!$F$8="Married",'Marital Status'!CJ55,IF(Assumptions!$F$8="Single",'Marital Status'!DQ55,"ERROR")))*IF(Assumptions!$F$10="No Adjustment",1,IF(Assumptions!$F$10="Preferred",'Pref-Std'!CJ55,IF(Assumptions!$F$10="Standard",'Pref-Std'!DQ55,"ERROR")))*IF(Assumptions!$F$12="No Adjustment",1,VLOOKUP($A56+Y$4-1,'Valuation Margin'!$A$5:$C$13,3))</f>
        <v>340.95660000000004</v>
      </c>
      <c r="Z56" s="46">
        <f>(1-VLOOKUP($A56+Z$4-1,'Projection Scale G2 - M'!$A$25:$B$150,2,FALSE))^Assumptions!$F$6*'Base Rate'!Z56*IF(Assumptions!$F$8="No Adjustment",1,IF(Assumptions!$F$8="Married",'Marital Status'!CK55,IF(Assumptions!$F$8="Single",'Marital Status'!DR55,"ERROR")))*IF(Assumptions!$F$10="No Adjustment",1,IF(Assumptions!$F$10="Preferred",'Pref-Std'!CK55,IF(Assumptions!$F$10="Standard",'Pref-Std'!DR55,"ERROR")))*IF(Assumptions!$F$12="No Adjustment",1,VLOOKUP($A56+Z$4-1,'Valuation Margin'!$A$5:$C$13,3))</f>
        <v>368.68549999999993</v>
      </c>
      <c r="AA56" s="45">
        <f>(1-VLOOKUP($A56+AA$4-1,'Projection Scale G2 - M'!$A$25:$B$150,2,FALSE))^Assumptions!$F$6*'Base Rate'!AA56*IF(Assumptions!$F$8="No Adjustment",1,IF(Assumptions!$F$8="Married",'Marital Status'!CL55,IF(Assumptions!$F$8="Single",'Marital Status'!DS55,"ERROR")))*IF(Assumptions!$F$10="No Adjustment",1,IF(Assumptions!$F$10="Preferred",'Pref-Std'!CL55,IF(Assumptions!$F$10="Standard",'Pref-Std'!DS55,"ERROR")))*IF(Assumptions!$F$12="No Adjustment",1,VLOOKUP($A56+AA$4-1,'Valuation Margin'!$A$5:$C$13,3))</f>
        <v>406.67</v>
      </c>
      <c r="AB56" s="45">
        <f>(1-VLOOKUP($A56+AB$4-1,'Projection Scale G2 - M'!$A$25:$B$150,2,FALSE))^Assumptions!$F$6*'Base Rate'!AB56*IF(Assumptions!$F$8="No Adjustment",1,IF(Assumptions!$F$8="Married",'Marital Status'!CM55,IF(Assumptions!$F$8="Single",'Marital Status'!DT55,"ERROR")))*IF(Assumptions!$F$10="No Adjustment",1,IF(Assumptions!$F$10="Preferred",'Pref-Std'!CM55,IF(Assumptions!$F$10="Standard",'Pref-Std'!DT55,"ERROR")))*IF(Assumptions!$F$12="No Adjustment",1,VLOOKUP($A56+AB$4-1,'Valuation Margin'!$A$5:$C$13,3))</f>
        <v>420</v>
      </c>
      <c r="AC56" s="45">
        <f>(1-VLOOKUP($A56+AC$4-1,'Projection Scale G2 - M'!$A$25:$B$150,2,FALSE))^Assumptions!$F$6*'Base Rate'!AC56*IF(Assumptions!$F$8="No Adjustment",1,IF(Assumptions!$F$8="Married",'Marital Status'!CN55,IF(Assumptions!$F$8="Single",'Marital Status'!DU55,"ERROR")))*IF(Assumptions!$F$10="No Adjustment",1,IF(Assumptions!$F$10="Preferred",'Pref-Std'!CN55,IF(Assumptions!$F$10="Standard",'Pref-Std'!DU55,"ERROR")))*IF(Assumptions!$F$12="No Adjustment",1,VLOOKUP($A56+AC$4-1,'Valuation Margin'!$A$5:$C$13,3))</f>
        <v>420</v>
      </c>
      <c r="AD56" s="45">
        <f>(1-VLOOKUP($A56+AD$4-1,'Projection Scale G2 - M'!$A$25:$B$150,2,FALSE))^Assumptions!$F$6*'Base Rate'!AD56*IF(Assumptions!$F$8="No Adjustment",1,IF(Assumptions!$F$8="Married",'Marital Status'!CO55,IF(Assumptions!$F$8="Single",'Marital Status'!DV55,"ERROR")))*IF(Assumptions!$F$10="No Adjustment",1,IF(Assumptions!$F$10="Preferred",'Pref-Std'!CO55,IF(Assumptions!$F$10="Standard",'Pref-Std'!DV55,"ERROR")))*IF(Assumptions!$F$12="No Adjustment",1,VLOOKUP($A56+AD$4-1,'Valuation Margin'!$A$5:$C$13,3))</f>
        <v>420</v>
      </c>
      <c r="AE56" s="46">
        <f>(1-VLOOKUP($A56+AE$4-1,'Projection Scale G2 - M'!$A$25:$B$150,2,FALSE))^Assumptions!$F$6*'Base Rate'!AE56*IF(Assumptions!$F$8="No Adjustment",1,IF(Assumptions!$F$8="Married",'Marital Status'!CP55,IF(Assumptions!$F$8="Single",'Marital Status'!DW55,"ERROR")))*IF(Assumptions!$F$10="No Adjustment",1,IF(Assumptions!$F$10="Preferred",'Pref-Std'!CP55,IF(Assumptions!$F$10="Standard",'Pref-Std'!DW55,"ERROR")))*IF(Assumptions!$F$12="No Adjustment",1,VLOOKUP($A56+AE$4-1,'Valuation Margin'!$A$5:$C$13,3))</f>
        <v>420</v>
      </c>
      <c r="AF56" s="46">
        <f>(1-VLOOKUP($AG56,'Projection Scale G2 - M'!$A$25:$B$150,2,FALSE))^Assumptions!$F$6*'Base Rate'!AF56*IF(Assumptions!$F$8="No Adjustment",1,IF(Assumptions!$F$8="Married",'Marital Status'!CQ55,IF(Assumptions!$F$8="Single",'Marital Status'!DX55,"ERROR")))*IF(Assumptions!$F$10="No Adjustment",1,IF(Assumptions!$F$10="Preferred",'Pref-Std'!CQ55,IF(Assumptions!$F$10="Standard",'Pref-Std'!DX55,"ERROR")))*IF(Assumptions!$F$12="No Adjustment",1,VLOOKUP($AG56,'Valuation Margin'!$A$5:$C$13,3))</f>
        <v>420</v>
      </c>
      <c r="AG56" s="6">
        <f t="shared" si="3"/>
        <v>111</v>
      </c>
      <c r="AL56" s="6">
        <f t="shared" si="5"/>
        <v>81</v>
      </c>
      <c r="AM56" s="44">
        <f>(1-VLOOKUP($AL56+AM$4-1,'Projection Scale G2 - F'!$A$25:$B$150,2,FALSE))^Assumptions!$F$6*'Base Rate'!AL56*IF(Assumptions!$F$8="No Adjustment",1,IF(Assumptions!$F$8="Married",'Marital Status'!BM55,IF(Assumptions!$F$8="Single",'Marital Status'!CT55,"ERROR")))*IF(Assumptions!$F$10="No Adjustment",1,IF(Assumptions!$F$10="Preferred",'Pref-Std'!BM55,IF(Assumptions!$F$10="Standard",'Pref-Std'!CT55,"ERROR")))*IF(Assumptions!$F$12="No Adjustment",1,VLOOKUP($AL56+AM$4-1,'Valuation Margin'!$A$5:$D$13,4))</f>
        <v>3.4798544829086548</v>
      </c>
      <c r="AN56" s="45">
        <f>(1-VLOOKUP($AL56+AN$4-1,'Projection Scale G2 - F'!$A$25:$B$150,2,FALSE))^Assumptions!$F$6*'Base Rate'!AM56*IF(Assumptions!$F$8="No Adjustment",1,IF(Assumptions!$F$8="Married",'Marital Status'!BN55,IF(Assumptions!$F$8="Single",'Marital Status'!CU55,"ERROR")))*IF(Assumptions!$F$10="No Adjustment",1,IF(Assumptions!$F$10="Preferred",'Pref-Std'!BN55,IF(Assumptions!$F$10="Standard",'Pref-Std'!CU55,"ERROR")))*IF(Assumptions!$F$12="No Adjustment",1,VLOOKUP($AL56+AN$4-1,'Valuation Margin'!$A$5:$D$13,4))</f>
        <v>6.0542993656142778</v>
      </c>
      <c r="AO56" s="45">
        <f>(1-VLOOKUP($AL56+AO$4-1,'Projection Scale G2 - F'!$A$25:$B$150,2,FALSE))^Assumptions!$F$6*'Base Rate'!AN56*IF(Assumptions!$F$8="No Adjustment",1,IF(Assumptions!$F$8="Married",'Marital Status'!BO55,IF(Assumptions!$F$8="Single",'Marital Status'!CV55,"ERROR")))*IF(Assumptions!$F$10="No Adjustment",1,IF(Assumptions!$F$10="Preferred",'Pref-Std'!BO55,IF(Assumptions!$F$10="Standard",'Pref-Std'!CV55,"ERROR")))*IF(Assumptions!$F$12="No Adjustment",1,VLOOKUP($AL56+AO$4-1,'Valuation Margin'!$A$5:$D$13,4))</f>
        <v>8.9627665889833974</v>
      </c>
      <c r="AP56" s="45">
        <f>(1-VLOOKUP($AL56+AP$4-1,'Projection Scale G2 - F'!$A$25:$B$150,2,FALSE))^Assumptions!$F$6*'Base Rate'!AO56*IF(Assumptions!$F$8="No Adjustment",1,IF(Assumptions!$F$8="Married",'Marital Status'!BP55,IF(Assumptions!$F$8="Single",'Marital Status'!CW55,"ERROR")))*IF(Assumptions!$F$10="No Adjustment",1,IF(Assumptions!$F$10="Preferred",'Pref-Std'!BP55,IF(Assumptions!$F$10="Standard",'Pref-Std'!CW55,"ERROR")))*IF(Assumptions!$F$12="No Adjustment",1,VLOOKUP($AL56+AP$4-1,'Valuation Margin'!$A$5:$D$13,4))</f>
        <v>12.376458213731109</v>
      </c>
      <c r="AQ56" s="46">
        <f>(1-VLOOKUP($AL56+AQ$4-1,'Projection Scale G2 - F'!$A$25:$B$150,2,FALSE))^Assumptions!$F$6*'Base Rate'!AP56*IF(Assumptions!$F$8="No Adjustment",1,IF(Assumptions!$F$8="Married",'Marital Status'!BQ55,IF(Assumptions!$F$8="Single",'Marital Status'!CX55,"ERROR")))*IF(Assumptions!$F$10="No Adjustment",1,IF(Assumptions!$F$10="Preferred",'Pref-Std'!BQ55,IF(Assumptions!$F$10="Standard",'Pref-Std'!CX55,"ERROR")))*IF(Assumptions!$F$12="No Adjustment",1,VLOOKUP($AL56+AQ$4-1,'Valuation Margin'!$A$5:$D$13,4))</f>
        <v>16.313388570491117</v>
      </c>
      <c r="AR56" s="45">
        <f>(1-VLOOKUP($AL56+AR$4-1,'Projection Scale G2 - F'!$A$25:$B$150,2,FALSE))^Assumptions!$F$6*'Base Rate'!AQ56*IF(Assumptions!$F$8="No Adjustment",1,IF(Assumptions!$F$8="Married",'Marital Status'!BR55,IF(Assumptions!$F$8="Single",'Marital Status'!CY55,"ERROR")))*IF(Assumptions!$F$10="No Adjustment",1,IF(Assumptions!$F$10="Preferred",'Pref-Std'!BR55,IF(Assumptions!$F$10="Standard",'Pref-Std'!CY55,"ERROR")))*IF(Assumptions!$F$12="No Adjustment",1,VLOOKUP($AL56+AR$4-1,'Valuation Margin'!$A$5:$D$13,4))</f>
        <v>21.301414701069305</v>
      </c>
      <c r="AS56" s="45">
        <f>(1-VLOOKUP($AL56+AS$4-1,'Projection Scale G2 - F'!$A$25:$B$150,2,FALSE))^Assumptions!$F$6*'Base Rate'!AR56*IF(Assumptions!$F$8="No Adjustment",1,IF(Assumptions!$F$8="Married",'Marital Status'!BS55,IF(Assumptions!$F$8="Single",'Marital Status'!CZ55,"ERROR")))*IF(Assumptions!$F$10="No Adjustment",1,IF(Assumptions!$F$10="Preferred",'Pref-Std'!BS55,IF(Assumptions!$F$10="Standard",'Pref-Std'!CZ55,"ERROR")))*IF(Assumptions!$F$12="No Adjustment",1,VLOOKUP($AL56+AS$4-1,'Valuation Margin'!$A$5:$D$13,4))</f>
        <v>27.467612908216804</v>
      </c>
      <c r="AT56" s="45">
        <f>(1-VLOOKUP($AL56+AT$4-1,'Projection Scale G2 - F'!$A$25:$B$150,2,FALSE))^Assumptions!$F$6*'Base Rate'!AS56*IF(Assumptions!$F$8="No Adjustment",1,IF(Assumptions!$F$8="Married",'Marital Status'!BT55,IF(Assumptions!$F$8="Single",'Marital Status'!DA55,"ERROR")))*IF(Assumptions!$F$10="No Adjustment",1,IF(Assumptions!$F$10="Preferred",'Pref-Std'!BT55,IF(Assumptions!$F$10="Standard",'Pref-Std'!DA55,"ERROR")))*IF(Assumptions!$F$12="No Adjustment",1,VLOOKUP($AL56+AT$4-1,'Valuation Margin'!$A$5:$D$13,4))</f>
        <v>35.092734330412412</v>
      </c>
      <c r="AU56" s="45">
        <f>(1-VLOOKUP($AL56+AU$4-1,'Projection Scale G2 - F'!$A$25:$B$150,2,FALSE))^Assumptions!$F$6*'Base Rate'!AT56*IF(Assumptions!$F$8="No Adjustment",1,IF(Assumptions!$F$8="Married",'Marital Status'!BU55,IF(Assumptions!$F$8="Single",'Marital Status'!DB55,"ERROR")))*IF(Assumptions!$F$10="No Adjustment",1,IF(Assumptions!$F$10="Preferred",'Pref-Std'!BU55,IF(Assumptions!$F$10="Standard",'Pref-Std'!DB55,"ERROR")))*IF(Assumptions!$F$12="No Adjustment",1,VLOOKUP($AL56+AU$4-1,'Valuation Margin'!$A$5:$D$13,4))</f>
        <v>43.899423631229034</v>
      </c>
      <c r="AV56" s="46">
        <f>(1-VLOOKUP($AL56+AV$4-1,'Projection Scale G2 - F'!$A$25:$B$150,2,FALSE))^Assumptions!$F$6*'Base Rate'!AU56*IF(Assumptions!$F$8="No Adjustment",1,IF(Assumptions!$F$8="Married",'Marital Status'!BV55,IF(Assumptions!$F$8="Single",'Marital Status'!DC55,"ERROR")))*IF(Assumptions!$F$10="No Adjustment",1,IF(Assumptions!$F$10="Preferred",'Pref-Std'!BV55,IF(Assumptions!$F$10="Standard",'Pref-Std'!DC55,"ERROR")))*IF(Assumptions!$F$12="No Adjustment",1,VLOOKUP($AL56+AV$4-1,'Valuation Margin'!$A$5:$D$13,4))</f>
        <v>55.018447151457877</v>
      </c>
      <c r="AW56" s="45">
        <f>(1-VLOOKUP($AL56+AW$4-1,'Projection Scale G2 - F'!$A$25:$B$150,2,FALSE))^Assumptions!$F$6*'Base Rate'!AV56*IF(Assumptions!$F$8="No Adjustment",1,IF(Assumptions!$F$8="Married",'Marital Status'!BW55,IF(Assumptions!$F$8="Single",'Marital Status'!DD55,"ERROR")))*IF(Assumptions!$F$10="No Adjustment",1,IF(Assumptions!$F$10="Preferred",'Pref-Std'!BW55,IF(Assumptions!$F$10="Standard",'Pref-Std'!DD55,"ERROR")))*IF(Assumptions!$F$12="No Adjustment",1,VLOOKUP($AL56+AW$4-1,'Valuation Margin'!$A$5:$D$13,4))</f>
        <v>65.887055413850874</v>
      </c>
      <c r="AX56" s="45">
        <f>(1-VLOOKUP($AL56+AX$4-1,'Projection Scale G2 - F'!$A$25:$B$150,2,FALSE))^Assumptions!$F$6*'Base Rate'!AW56*IF(Assumptions!$F$8="No Adjustment",1,IF(Assumptions!$F$8="Married",'Marital Status'!BX55,IF(Assumptions!$F$8="Single",'Marital Status'!DE55,"ERROR")))*IF(Assumptions!$F$10="No Adjustment",1,IF(Assumptions!$F$10="Preferred",'Pref-Std'!BX55,IF(Assumptions!$F$10="Standard",'Pref-Std'!DE55,"ERROR")))*IF(Assumptions!$F$12="No Adjustment",1,VLOOKUP($AL56+AX$4-1,'Valuation Margin'!$A$5:$D$13,4))</f>
        <v>79.48512770262802</v>
      </c>
      <c r="AY56" s="45">
        <f>(1-VLOOKUP($AL56+AY$4-1,'Projection Scale G2 - F'!$A$25:$B$150,2,FALSE))^Assumptions!$F$6*'Base Rate'!AX56*IF(Assumptions!$F$8="No Adjustment",1,IF(Assumptions!$F$8="Married",'Marital Status'!BY55,IF(Assumptions!$F$8="Single",'Marital Status'!DF55,"ERROR")))*IF(Assumptions!$F$10="No Adjustment",1,IF(Assumptions!$F$10="Preferred",'Pref-Std'!BY55,IF(Assumptions!$F$10="Standard",'Pref-Std'!DF55,"ERROR")))*IF(Assumptions!$F$12="No Adjustment",1,VLOOKUP($AL56+AY$4-1,'Valuation Margin'!$A$5:$D$13,4))</f>
        <v>94.579023657981438</v>
      </c>
      <c r="AZ56" s="45">
        <f>(1-VLOOKUP($AL56+AZ$4-1,'Projection Scale G2 - F'!$A$25:$B$150,2,FALSE))^Assumptions!$F$6*'Base Rate'!AY56*IF(Assumptions!$F$8="No Adjustment",1,IF(Assumptions!$F$8="Married",'Marital Status'!BZ55,IF(Assumptions!$F$8="Single",'Marital Status'!DG55,"ERROR")))*IF(Assumptions!$F$10="No Adjustment",1,IF(Assumptions!$F$10="Preferred",'Pref-Std'!BZ55,IF(Assumptions!$F$10="Standard",'Pref-Std'!DG55,"ERROR")))*IF(Assumptions!$F$12="No Adjustment",1,VLOOKUP($AL56+AZ$4-1,'Valuation Margin'!$A$5:$D$13,4))</f>
        <v>113.01092779044724</v>
      </c>
      <c r="BA56" s="46">
        <f>(1-VLOOKUP($AL56+BA$4-1,'Projection Scale G2 - F'!$A$25:$B$150,2,FALSE))^Assumptions!$F$6*'Base Rate'!AZ56*IF(Assumptions!$F$8="No Adjustment",1,IF(Assumptions!$F$8="Married",'Marital Status'!CA55,IF(Assumptions!$F$8="Single",'Marital Status'!DH55,"ERROR")))*IF(Assumptions!$F$10="No Adjustment",1,IF(Assumptions!$F$10="Preferred",'Pref-Std'!CA55,IF(Assumptions!$F$10="Standard",'Pref-Std'!DH55,"ERROR")))*IF(Assumptions!$F$12="No Adjustment",1,VLOOKUP($AL56+BA$4-1,'Valuation Margin'!$A$5:$D$13,4))</f>
        <v>132.13985378751906</v>
      </c>
      <c r="BB56" s="45">
        <f>(1-VLOOKUP($AL56+BB$4-1,'Projection Scale G2 - F'!$A$25:$B$150,2,FALSE))^Assumptions!$F$6*'Base Rate'!BA56*IF(Assumptions!$F$8="No Adjustment",1,IF(Assumptions!$F$8="Married",'Marital Status'!CB55,IF(Assumptions!$F$8="Single",'Marital Status'!DI55,"ERROR")))*IF(Assumptions!$F$10="No Adjustment",1,IF(Assumptions!$F$10="Preferred",'Pref-Std'!CB55,IF(Assumptions!$F$10="Standard",'Pref-Std'!DI55,"ERROR")))*IF(Assumptions!$F$12="No Adjustment",1,VLOOKUP($AL56+BB$4-1,'Valuation Margin'!$A$5:$D$13,4))</f>
        <v>146.96941767060744</v>
      </c>
      <c r="BC56" s="45">
        <f>(1-VLOOKUP($AL56+BC$4-1,'Projection Scale G2 - F'!$A$25:$B$150,2,FALSE))^Assumptions!$F$6*'Base Rate'!BB56*IF(Assumptions!$F$8="No Adjustment",1,IF(Assumptions!$F$8="Married",'Marital Status'!CC55,IF(Assumptions!$F$8="Single",'Marital Status'!DJ55,"ERROR")))*IF(Assumptions!$F$10="No Adjustment",1,IF(Assumptions!$F$10="Preferred",'Pref-Std'!CC55,IF(Assumptions!$F$10="Standard",'Pref-Std'!DJ55,"ERROR")))*IF(Assumptions!$F$12="No Adjustment",1,VLOOKUP($AL56+BC$4-1,'Valuation Margin'!$A$5:$D$13,4))</f>
        <v>163.44688967858517</v>
      </c>
      <c r="BD56" s="45">
        <f>(1-VLOOKUP($AL56+BD$4-1,'Projection Scale G2 - F'!$A$25:$B$150,2,FALSE))^Assumptions!$F$6*'Base Rate'!BC56*IF(Assumptions!$F$8="No Adjustment",1,IF(Assumptions!$F$8="Married",'Marital Status'!CD55,IF(Assumptions!$F$8="Single",'Marital Status'!DK55,"ERROR")))*IF(Assumptions!$F$10="No Adjustment",1,IF(Assumptions!$F$10="Preferred",'Pref-Std'!CD55,IF(Assumptions!$F$10="Standard",'Pref-Std'!DK55,"ERROR")))*IF(Assumptions!$F$12="No Adjustment",1,VLOOKUP($AL56+BD$4-1,'Valuation Margin'!$A$5:$D$13,4))</f>
        <v>177.77058759139069</v>
      </c>
      <c r="BE56" s="45">
        <f>(1-VLOOKUP($AL56+BE$4-1,'Projection Scale G2 - F'!$A$25:$B$150,2,FALSE))^Assumptions!$F$6*'Base Rate'!BD56*IF(Assumptions!$F$8="No Adjustment",1,IF(Assumptions!$F$8="Married",'Marital Status'!CE55,IF(Assumptions!$F$8="Single",'Marital Status'!DL55,"ERROR")))*IF(Assumptions!$F$10="No Adjustment",1,IF(Assumptions!$F$10="Preferred",'Pref-Std'!CE55,IF(Assumptions!$F$10="Standard",'Pref-Std'!DL55,"ERROR")))*IF(Assumptions!$F$12="No Adjustment",1,VLOOKUP($AL56+BE$4-1,'Valuation Margin'!$A$5:$D$13,4))</f>
        <v>193.78414333235992</v>
      </c>
      <c r="BF56" s="46">
        <f>(1-VLOOKUP($AL56+BF$4-1,'Projection Scale G2 - F'!$A$25:$B$150,2,FALSE))^Assumptions!$F$6*'Base Rate'!BE56*IF(Assumptions!$F$8="No Adjustment",1,IF(Assumptions!$F$8="Married",'Marital Status'!CF55,IF(Assumptions!$F$8="Single",'Marital Status'!DM55,"ERROR")))*IF(Assumptions!$F$10="No Adjustment",1,IF(Assumptions!$F$10="Preferred",'Pref-Std'!CF55,IF(Assumptions!$F$10="Standard",'Pref-Std'!DM55,"ERROR")))*IF(Assumptions!$F$12="No Adjustment",1,VLOOKUP($AL56+BF$4-1,'Valuation Margin'!$A$5:$D$13,4))</f>
        <v>207.73843287766863</v>
      </c>
      <c r="BG56" s="45">
        <f>(1-VLOOKUP($AL56+BG$4-1,'Projection Scale G2 - F'!$A$25:$B$150,2,FALSE))^Assumptions!$F$6*'Base Rate'!BF56*IF(Assumptions!$F$8="No Adjustment",1,IF(Assumptions!$F$8="Married",'Marital Status'!CG55,IF(Assumptions!$F$8="Single",'Marital Status'!DN55,"ERROR")))*IF(Assumptions!$F$10="No Adjustment",1,IF(Assumptions!$F$10="Preferred",'Pref-Std'!CG55,IF(Assumptions!$F$10="Standard",'Pref-Std'!DN55,"ERROR")))*IF(Assumptions!$F$12="No Adjustment",1,VLOOKUP($AL56+BG$4-1,'Valuation Margin'!$A$5:$D$13,4))</f>
        <v>222.15933273584886</v>
      </c>
      <c r="BH56" s="45">
        <f>(1-VLOOKUP($AL56+BH$4-1,'Projection Scale G2 - F'!$A$25:$B$150,2,FALSE))^Assumptions!$F$6*'Base Rate'!BG56*IF(Assumptions!$F$8="No Adjustment",1,IF(Assumptions!$F$8="Married",'Marital Status'!CH55,IF(Assumptions!$F$8="Single",'Marital Status'!DO55,"ERROR")))*IF(Assumptions!$F$10="No Adjustment",1,IF(Assumptions!$F$10="Preferred",'Pref-Std'!CH55,IF(Assumptions!$F$10="Standard",'Pref-Std'!DO55,"ERROR")))*IF(Assumptions!$F$12="No Adjustment",1,VLOOKUP($AL56+BH$4-1,'Valuation Margin'!$A$5:$D$13,4))</f>
        <v>240.40263543970363</v>
      </c>
      <c r="BI56" s="45">
        <f>(1-VLOOKUP($AL56+BI$4-1,'Projection Scale G2 - F'!$A$25:$B$150,2,FALSE))^Assumptions!$F$6*'Base Rate'!BH56*IF(Assumptions!$F$8="No Adjustment",1,IF(Assumptions!$F$8="Married",'Marital Status'!CI55,IF(Assumptions!$F$8="Single",'Marital Status'!DP55,"ERROR")))*IF(Assumptions!$F$10="No Adjustment",1,IF(Assumptions!$F$10="Preferred",'Pref-Std'!CI55,IF(Assumptions!$F$10="Standard",'Pref-Std'!DP55,"ERROR")))*IF(Assumptions!$F$12="No Adjustment",1,VLOOKUP($AL56+BI$4-1,'Valuation Margin'!$A$5:$D$13,4))</f>
        <v>260.81356226543221</v>
      </c>
      <c r="BJ56" s="45">
        <f>(1-VLOOKUP($AL56+BJ$4-1,'Projection Scale G2 - F'!$A$25:$B$150,2,FALSE))^Assumptions!$F$6*'Base Rate'!BI56*IF(Assumptions!$F$8="No Adjustment",1,IF(Assumptions!$F$8="Married",'Marital Status'!CJ55,IF(Assumptions!$F$8="Single",'Marital Status'!DQ55,"ERROR")))*IF(Assumptions!$F$10="No Adjustment",1,IF(Assumptions!$F$10="Preferred",'Pref-Std'!CJ55,IF(Assumptions!$F$10="Standard",'Pref-Std'!DQ55,"ERROR")))*IF(Assumptions!$F$12="No Adjustment",1,VLOOKUP($AL56+BJ$4-1,'Valuation Margin'!$A$5:$D$13,4))</f>
        <v>285.60480000000001</v>
      </c>
      <c r="BK56" s="46">
        <f>(1-VLOOKUP($AL56+BK$4-1,'Projection Scale G2 - F'!$A$25:$B$150,2,FALSE))^Assumptions!$F$6*'Base Rate'!BJ56*IF(Assumptions!$F$8="No Adjustment",1,IF(Assumptions!$F$8="Married",'Marital Status'!CK55,IF(Assumptions!$F$8="Single",'Marital Status'!DR55,"ERROR")))*IF(Assumptions!$F$10="No Adjustment",1,IF(Assumptions!$F$10="Preferred",'Pref-Std'!CK55,IF(Assumptions!$F$10="Standard",'Pref-Std'!DR55,"ERROR")))*IF(Assumptions!$F$12="No Adjustment",1,VLOOKUP($AL56+BK$4-1,'Valuation Margin'!$A$5:$D$13,4))</f>
        <v>307.2534</v>
      </c>
      <c r="BL56" s="45">
        <f>(1-VLOOKUP($AL56+BL$4-1,'Projection Scale G2 - F'!$A$25:$B$150,2,FALSE))^Assumptions!$F$6*'Base Rate'!BK56*IF(Assumptions!$F$8="No Adjustment",1,IF(Assumptions!$F$8="Married",'Marital Status'!CL55,IF(Assumptions!$F$8="Single",'Marital Status'!DS55,"ERROR")))*IF(Assumptions!$F$10="No Adjustment",1,IF(Assumptions!$F$10="Preferred",'Pref-Std'!CL55,IF(Assumptions!$F$10="Standard",'Pref-Std'!DS55,"ERROR")))*IF(Assumptions!$F$12="No Adjustment",1,VLOOKUP($AL56+BL$4-1,'Valuation Margin'!$A$5:$D$13,4))</f>
        <v>326.7722</v>
      </c>
      <c r="BM56" s="45">
        <f>(1-VLOOKUP($AL56+BM$4-1,'Projection Scale G2 - F'!$A$25:$B$150,2,FALSE))^Assumptions!$F$6*'Base Rate'!BL56*IF(Assumptions!$F$8="No Adjustment",1,IF(Assumptions!$F$8="Married",'Marital Status'!CM55,IF(Assumptions!$F$8="Single",'Marital Status'!DT55,"ERROR")))*IF(Assumptions!$F$10="No Adjustment",1,IF(Assumptions!$F$10="Preferred",'Pref-Std'!CM55,IF(Assumptions!$F$10="Standard",'Pref-Std'!DT55,"ERROR")))*IF(Assumptions!$F$12="No Adjustment",1,VLOOKUP($AL56+BM$4-1,'Valuation Margin'!$A$5:$D$13,4))</f>
        <v>345.59999999999997</v>
      </c>
      <c r="BN56" s="45">
        <f>(1-VLOOKUP($AL56+BN$4-1,'Projection Scale G2 - F'!$A$25:$B$150,2,FALSE))^Assumptions!$F$6*'Base Rate'!BM56*IF(Assumptions!$F$8="No Adjustment",1,IF(Assumptions!$F$8="Married",'Marital Status'!CN55,IF(Assumptions!$F$8="Single",'Marital Status'!DU55,"ERROR")))*IF(Assumptions!$F$10="No Adjustment",1,IF(Assumptions!$F$10="Preferred",'Pref-Std'!CN55,IF(Assumptions!$F$10="Standard",'Pref-Std'!DU55,"ERROR")))*IF(Assumptions!$F$12="No Adjustment",1,VLOOKUP($AL56+BN$4-1,'Valuation Margin'!$A$5:$D$13,4))</f>
        <v>360</v>
      </c>
      <c r="BO56" s="45">
        <f>(1-VLOOKUP($AL56+BO$4-1,'Projection Scale G2 - F'!$A$25:$B$150,2,FALSE))^Assumptions!$F$6*'Base Rate'!BN56*IF(Assumptions!$F$8="No Adjustment",1,IF(Assumptions!$F$8="Married",'Marital Status'!CO55,IF(Assumptions!$F$8="Single",'Marital Status'!DV55,"ERROR")))*IF(Assumptions!$F$10="No Adjustment",1,IF(Assumptions!$F$10="Preferred",'Pref-Std'!CO55,IF(Assumptions!$F$10="Standard",'Pref-Std'!DV55,"ERROR")))*IF(Assumptions!$F$12="No Adjustment",1,VLOOKUP($AL56+BO$4-1,'Valuation Margin'!$A$5:$D$13,4))</f>
        <v>360</v>
      </c>
      <c r="BP56" s="46">
        <f>(1-VLOOKUP($AL56+BP$4-1,'Projection Scale G2 - F'!$A$25:$B$150,2,FALSE))^Assumptions!$F$6*'Base Rate'!BO56*IF(Assumptions!$F$8="No Adjustment",1,IF(Assumptions!$F$8="Married",'Marital Status'!CP55,IF(Assumptions!$F$8="Single",'Marital Status'!DW55,"ERROR")))*IF(Assumptions!$F$10="No Adjustment",1,IF(Assumptions!$F$10="Preferred",'Pref-Std'!CP55,IF(Assumptions!$F$10="Standard",'Pref-Std'!DW55,"ERROR")))*IF(Assumptions!$F$12="No Adjustment",1,VLOOKUP($AL56+BP$4-1,'Valuation Margin'!$A$5:$D$13,4))</f>
        <v>360</v>
      </c>
      <c r="BQ56" s="46">
        <f>(1-VLOOKUP($BR56,'Projection Scale G2 - F'!$A$25:$B$150,2,FALSE))^Assumptions!$F$6*'Base Rate'!BP56*IF(Assumptions!$F$8="No Adjustment",1,IF(Assumptions!$F$8="Married",'Marital Status'!CQ55,IF(Assumptions!$F$8="Single",'Marital Status'!DX55,"ERROR")))*IF(Assumptions!$F$10="No Adjustment",1,IF(Assumptions!$F$10="Preferred",'Pref-Std'!CQ55,IF(Assumptions!$F$10="Standard",'Pref-Std'!DX55,"ERROR")))*IF(Assumptions!$F$12="No Adjustment",1,VLOOKUP($BR56,'Valuation Margin'!$A$5:$D$13,4))</f>
        <v>360</v>
      </c>
      <c r="BR56" s="6">
        <f t="shared" si="6"/>
        <v>111</v>
      </c>
    </row>
    <row r="57" spans="1:75" x14ac:dyDescent="0.3">
      <c r="A57" s="6">
        <f t="shared" si="2"/>
        <v>82</v>
      </c>
      <c r="B57" s="44">
        <f>(1-VLOOKUP($A57+B$4-1,'Projection Scale G2 - M'!$A$25:$B$150,2,FALSE))^Assumptions!$F$6*'Base Rate'!B57*IF(Assumptions!$F$8="No Adjustment",1,IF(Assumptions!$F$8="Married",'Marital Status'!BM56,IF(Assumptions!$F$8="Single",'Marital Status'!CT56,"ERROR")))*IF(Assumptions!$F$10="No Adjustment",1,IF(Assumptions!$F$10="Preferred",'Pref-Std'!BM56,IF(Assumptions!$F$10="Standard",'Pref-Std'!CT56,"ERROR")))*IF(Assumptions!$F$12="No Adjustment",1,VLOOKUP($A57+B$4-1,'Valuation Margin'!$A$5:$C$13,3))</f>
        <v>5.5122279846336202</v>
      </c>
      <c r="C57" s="45">
        <f>(1-VLOOKUP($A57+C$4-1,'Projection Scale G2 - M'!$A$25:$B$150,2,FALSE))^Assumptions!$F$6*'Base Rate'!C57*IF(Assumptions!$F$8="No Adjustment",1,IF(Assumptions!$F$8="Married",'Marital Status'!BN56,IF(Assumptions!$F$8="Single",'Marital Status'!CU56,"ERROR")))*IF(Assumptions!$F$10="No Adjustment",1,IF(Assumptions!$F$10="Preferred",'Pref-Std'!BN56,IF(Assumptions!$F$10="Standard",'Pref-Std'!CU56,"ERROR")))*IF(Assumptions!$F$12="No Adjustment",1,VLOOKUP($A57+C$4-1,'Valuation Margin'!$A$5:$C$13,3))</f>
        <v>9.9755723122558972</v>
      </c>
      <c r="D57" s="45">
        <f>(1-VLOOKUP($A57+D$4-1,'Projection Scale G2 - M'!$A$25:$B$150,2,FALSE))^Assumptions!$F$6*'Base Rate'!D57*IF(Assumptions!$F$8="No Adjustment",1,IF(Assumptions!$F$8="Married",'Marital Status'!BO56,IF(Assumptions!$F$8="Single",'Marital Status'!CV56,"ERROR")))*IF(Assumptions!$F$10="No Adjustment",1,IF(Assumptions!$F$10="Preferred",'Pref-Std'!BO56,IF(Assumptions!$F$10="Standard",'Pref-Std'!CV56,"ERROR")))*IF(Assumptions!$F$12="No Adjustment",1,VLOOKUP($A57+D$4-1,'Valuation Margin'!$A$5:$C$13,3))</f>
        <v>15.17747527452091</v>
      </c>
      <c r="E57" s="45">
        <f>(1-VLOOKUP($A57+E$4-1,'Projection Scale G2 - M'!$A$25:$B$150,2,FALSE))^Assumptions!$F$6*'Base Rate'!E57*IF(Assumptions!$F$8="No Adjustment",1,IF(Assumptions!$F$8="Married",'Marital Status'!BP56,IF(Assumptions!$F$8="Single",'Marital Status'!CW56,"ERROR")))*IF(Assumptions!$F$10="No Adjustment",1,IF(Assumptions!$F$10="Preferred",'Pref-Std'!BP56,IF(Assumptions!$F$10="Standard",'Pref-Std'!CW56,"ERROR")))*IF(Assumptions!$F$12="No Adjustment",1,VLOOKUP($A57+E$4-1,'Valuation Margin'!$A$5:$C$13,3))</f>
        <v>21.387866765886262</v>
      </c>
      <c r="F57" s="46">
        <f>(1-VLOOKUP($A57+F$4-1,'Projection Scale G2 - M'!$A$25:$B$150,2,FALSE))^Assumptions!$F$6*'Base Rate'!F57*IF(Assumptions!$F$8="No Adjustment",1,IF(Assumptions!$F$8="Married",'Marital Status'!BQ56,IF(Assumptions!$F$8="Single",'Marital Status'!CX56,"ERROR")))*IF(Assumptions!$F$10="No Adjustment",1,IF(Assumptions!$F$10="Preferred",'Pref-Std'!BQ56,IF(Assumptions!$F$10="Standard",'Pref-Std'!CX56,"ERROR")))*IF(Assumptions!$F$12="No Adjustment",1,VLOOKUP($A57+F$4-1,'Valuation Margin'!$A$5:$C$13,3))</f>
        <v>28.868946644694848</v>
      </c>
      <c r="G57" s="45">
        <f>(1-VLOOKUP($A57+G$4-1,'Projection Scale G2 - M'!$A$25:$B$150,2,FALSE))^Assumptions!$F$6*'Base Rate'!G57*IF(Assumptions!$F$8="No Adjustment",1,IF(Assumptions!$F$8="Married",'Marital Status'!BR56,IF(Assumptions!$F$8="Single",'Marital Status'!CY56,"ERROR")))*IF(Assumptions!$F$10="No Adjustment",1,IF(Assumptions!$F$10="Preferred",'Pref-Std'!BR56,IF(Assumptions!$F$10="Standard",'Pref-Std'!CY56,"ERROR")))*IF(Assumptions!$F$12="No Adjustment",1,VLOOKUP($A57+G$4-1,'Valuation Margin'!$A$5:$C$13,3))</f>
        <v>37.90511058633637</v>
      </c>
      <c r="H57" s="45">
        <f>(1-VLOOKUP($A57+H$4-1,'Projection Scale G2 - M'!$A$25:$B$150,2,FALSE))^Assumptions!$F$6*'Base Rate'!H57*IF(Assumptions!$F$8="No Adjustment",1,IF(Assumptions!$F$8="Married",'Marital Status'!BS56,IF(Assumptions!$F$8="Single",'Marital Status'!CZ56,"ERROR")))*IF(Assumptions!$F$10="No Adjustment",1,IF(Assumptions!$F$10="Preferred",'Pref-Std'!BS56,IF(Assumptions!$F$10="Standard",'Pref-Std'!CZ56,"ERROR")))*IF(Assumptions!$F$12="No Adjustment",1,VLOOKUP($A57+H$4-1,'Valuation Margin'!$A$5:$C$13,3))</f>
        <v>48.259587400067765</v>
      </c>
      <c r="I57" s="45">
        <f>(1-VLOOKUP($A57+I$4-1,'Projection Scale G2 - M'!$A$25:$B$150,2,FALSE))^Assumptions!$F$6*'Base Rate'!I57*IF(Assumptions!$F$8="No Adjustment",1,IF(Assumptions!$F$8="Married",'Marital Status'!BT56,IF(Assumptions!$F$8="Single",'Marital Status'!DA56,"ERROR")))*IF(Assumptions!$F$10="No Adjustment",1,IF(Assumptions!$F$10="Preferred",'Pref-Std'!BT56,IF(Assumptions!$F$10="Standard",'Pref-Std'!DA56,"ERROR")))*IF(Assumptions!$F$12="No Adjustment",1,VLOOKUP($A57+I$4-1,'Valuation Margin'!$A$5:$C$13,3))</f>
        <v>61.121628679093121</v>
      </c>
      <c r="J57" s="45">
        <f>(1-VLOOKUP($A57+J$4-1,'Projection Scale G2 - M'!$A$25:$B$150,2,FALSE))^Assumptions!$F$6*'Base Rate'!J57*IF(Assumptions!$F$8="No Adjustment",1,IF(Assumptions!$F$8="Married",'Marital Status'!BU56,IF(Assumptions!$F$8="Single",'Marital Status'!DB56,"ERROR")))*IF(Assumptions!$F$10="No Adjustment",1,IF(Assumptions!$F$10="Preferred",'Pref-Std'!BU56,IF(Assumptions!$F$10="Standard",'Pref-Std'!DB56,"ERROR")))*IF(Assumptions!$F$12="No Adjustment",1,VLOOKUP($A57+J$4-1,'Valuation Margin'!$A$5:$C$13,3))</f>
        <v>76.348990221278967</v>
      </c>
      <c r="K57" s="46">
        <f>(1-VLOOKUP($A57+K$4-1,'Projection Scale G2 - M'!$A$25:$B$150,2,FALSE))^Assumptions!$F$6*'Base Rate'!K57*IF(Assumptions!$F$8="No Adjustment",1,IF(Assumptions!$F$8="Married",'Marital Status'!BV56,IF(Assumptions!$F$8="Single",'Marital Status'!DC56,"ERROR")))*IF(Assumptions!$F$10="No Adjustment",1,IF(Assumptions!$F$10="Preferred",'Pref-Std'!BV56,IF(Assumptions!$F$10="Standard",'Pref-Std'!DC56,"ERROR")))*IF(Assumptions!$F$12="No Adjustment",1,VLOOKUP($A57+K$4-1,'Valuation Margin'!$A$5:$C$13,3))</f>
        <v>90.441457179576929</v>
      </c>
      <c r="L57" s="45">
        <f>(1-VLOOKUP($A57+L$4-1,'Projection Scale G2 - M'!$A$25:$B$150,2,FALSE))^Assumptions!$F$6*'Base Rate'!L57*IF(Assumptions!$F$8="No Adjustment",1,IF(Assumptions!$F$8="Married",'Marital Status'!BW56,IF(Assumptions!$F$8="Single",'Marital Status'!DD56,"ERROR")))*IF(Assumptions!$F$10="No Adjustment",1,IF(Assumptions!$F$10="Preferred",'Pref-Std'!BW56,IF(Assumptions!$F$10="Standard",'Pref-Std'!DD56,"ERROR")))*IF(Assumptions!$F$12="No Adjustment",1,VLOOKUP($A57+L$4-1,'Valuation Margin'!$A$5:$C$13,3))</f>
        <v>107.47699227746713</v>
      </c>
      <c r="M57" s="45">
        <f>(1-VLOOKUP($A57+M$4-1,'Projection Scale G2 - M'!$A$25:$B$150,2,FALSE))^Assumptions!$F$6*'Base Rate'!M57*IF(Assumptions!$F$8="No Adjustment",1,IF(Assumptions!$F$8="Married",'Marital Status'!BX56,IF(Assumptions!$F$8="Single",'Marital Status'!DE56,"ERROR")))*IF(Assumptions!$F$10="No Adjustment",1,IF(Assumptions!$F$10="Preferred",'Pref-Std'!BX56,IF(Assumptions!$F$10="Standard",'Pref-Std'!DE56,"ERROR")))*IF(Assumptions!$F$12="No Adjustment",1,VLOOKUP($A57+M$4-1,'Valuation Margin'!$A$5:$C$13,3))</f>
        <v>126.90305328668001</v>
      </c>
      <c r="N57" s="45">
        <f>(1-VLOOKUP($A57+N$4-1,'Projection Scale G2 - M'!$A$25:$B$150,2,FALSE))^Assumptions!$F$6*'Base Rate'!N57*IF(Assumptions!$F$8="No Adjustment",1,IF(Assumptions!$F$8="Married",'Marital Status'!BY56,IF(Assumptions!$F$8="Single",'Marital Status'!DF56,"ERROR")))*IF(Assumptions!$F$10="No Adjustment",1,IF(Assumptions!$F$10="Preferred",'Pref-Std'!BY56,IF(Assumptions!$F$10="Standard",'Pref-Std'!DF56,"ERROR")))*IF(Assumptions!$F$12="No Adjustment",1,VLOOKUP($A57+N$4-1,'Valuation Margin'!$A$5:$C$13,3))</f>
        <v>147.09076391815037</v>
      </c>
      <c r="O57" s="45">
        <f>(1-VLOOKUP($A57+O$4-1,'Projection Scale G2 - M'!$A$25:$B$150,2,FALSE))^Assumptions!$F$6*'Base Rate'!O57*IF(Assumptions!$F$8="No Adjustment",1,IF(Assumptions!$F$8="Married",'Marital Status'!BZ56,IF(Assumptions!$F$8="Single",'Marital Status'!DG56,"ERROR")))*IF(Assumptions!$F$10="No Adjustment",1,IF(Assumptions!$F$10="Preferred",'Pref-Std'!BZ56,IF(Assumptions!$F$10="Standard",'Pref-Std'!DG56,"ERROR")))*IF(Assumptions!$F$12="No Adjustment",1,VLOOKUP($A57+O$4-1,'Valuation Margin'!$A$5:$C$13,3))</f>
        <v>170.91029316130758</v>
      </c>
      <c r="P57" s="46">
        <f>(1-VLOOKUP($A57+P$4-1,'Projection Scale G2 - M'!$A$25:$B$150,2,FALSE))^Assumptions!$F$6*'Base Rate'!P57*IF(Assumptions!$F$8="No Adjustment",1,IF(Assumptions!$F$8="Married",'Marital Status'!CA56,IF(Assumptions!$F$8="Single",'Marital Status'!DH56,"ERROR")))*IF(Assumptions!$F$10="No Adjustment",1,IF(Assumptions!$F$10="Preferred",'Pref-Std'!CA56,IF(Assumptions!$F$10="Standard",'Pref-Std'!DH56,"ERROR")))*IF(Assumptions!$F$12="No Adjustment",1,VLOOKUP($A57+P$4-1,'Valuation Margin'!$A$5:$C$13,3))</f>
        <v>186.2651784130768</v>
      </c>
      <c r="Q57" s="45">
        <f>(1-VLOOKUP($A57+Q$4-1,'Projection Scale G2 - M'!$A$25:$B$150,2,FALSE))^Assumptions!$F$6*'Base Rate'!Q57*IF(Assumptions!$F$8="No Adjustment",1,IF(Assumptions!$F$8="Married",'Marital Status'!CB56,IF(Assumptions!$F$8="Single",'Marital Status'!DI56,"ERROR")))*IF(Assumptions!$F$10="No Adjustment",1,IF(Assumptions!$F$10="Preferred",'Pref-Std'!CB56,IF(Assumptions!$F$10="Standard",'Pref-Std'!DI56,"ERROR")))*IF(Assumptions!$F$12="No Adjustment",1,VLOOKUP($A57+Q$4-1,'Valuation Margin'!$A$5:$C$13,3))</f>
        <v>203.86671077964488</v>
      </c>
      <c r="R57" s="45">
        <f>(1-VLOOKUP($A57+R$4-1,'Projection Scale G2 - M'!$A$25:$B$150,2,FALSE))^Assumptions!$F$6*'Base Rate'!R57*IF(Assumptions!$F$8="No Adjustment",1,IF(Assumptions!$F$8="Married",'Marital Status'!CC56,IF(Assumptions!$F$8="Single",'Marital Status'!DJ56,"ERROR")))*IF(Assumptions!$F$10="No Adjustment",1,IF(Assumptions!$F$10="Preferred",'Pref-Std'!CC56,IF(Assumptions!$F$10="Standard",'Pref-Std'!DJ56,"ERROR")))*IF(Assumptions!$F$12="No Adjustment",1,VLOOKUP($A57+R$4-1,'Valuation Margin'!$A$5:$C$13,3))</f>
        <v>219.1308095280632</v>
      </c>
      <c r="S57" s="45">
        <f>(1-VLOOKUP($A57+S$4-1,'Projection Scale G2 - M'!$A$25:$B$150,2,FALSE))^Assumptions!$F$6*'Base Rate'!S57*IF(Assumptions!$F$8="No Adjustment",1,IF(Assumptions!$F$8="Married",'Marital Status'!CD56,IF(Assumptions!$F$8="Single",'Marital Status'!DK56,"ERROR")))*IF(Assumptions!$F$10="No Adjustment",1,IF(Assumptions!$F$10="Preferred",'Pref-Std'!CD56,IF(Assumptions!$F$10="Standard",'Pref-Std'!DK56,"ERROR")))*IF(Assumptions!$F$12="No Adjustment",1,VLOOKUP($A57+S$4-1,'Valuation Margin'!$A$5:$C$13,3))</f>
        <v>236.71229211653991</v>
      </c>
      <c r="T57" s="45">
        <f>(1-VLOOKUP($A57+T$4-1,'Projection Scale G2 - M'!$A$25:$B$150,2,FALSE))^Assumptions!$F$6*'Base Rate'!T57*IF(Assumptions!$F$8="No Adjustment",1,IF(Assumptions!$F$8="Married",'Marital Status'!CE56,IF(Assumptions!$F$8="Single",'Marital Status'!DL56,"ERROR")))*IF(Assumptions!$F$10="No Adjustment",1,IF(Assumptions!$F$10="Preferred",'Pref-Std'!CE56,IF(Assumptions!$F$10="Standard",'Pref-Std'!DL56,"ERROR")))*IF(Assumptions!$F$12="No Adjustment",1,VLOOKUP($A57+T$4-1,'Valuation Margin'!$A$5:$C$13,3))</f>
        <v>251.86392133261333</v>
      </c>
      <c r="U57" s="46">
        <f>(1-VLOOKUP($A57+U$4-1,'Projection Scale G2 - M'!$A$25:$B$150,2,FALSE))^Assumptions!$F$6*'Base Rate'!U57*IF(Assumptions!$F$8="No Adjustment",1,IF(Assumptions!$F$8="Married",'Marital Status'!CF56,IF(Assumptions!$F$8="Single",'Marital Status'!DM56,"ERROR")))*IF(Assumptions!$F$10="No Adjustment",1,IF(Assumptions!$F$10="Preferred",'Pref-Std'!CF56,IF(Assumptions!$F$10="Standard",'Pref-Std'!DM56,"ERROR")))*IF(Assumptions!$F$12="No Adjustment",1,VLOOKUP($A57+U$4-1,'Valuation Margin'!$A$5:$C$13,3))</f>
        <v>267.52618070239515</v>
      </c>
      <c r="V57" s="45">
        <f>(1-VLOOKUP($A57+V$4-1,'Projection Scale G2 - M'!$A$25:$B$150,2,FALSE))^Assumptions!$F$6*'Base Rate'!V57*IF(Assumptions!$F$8="No Adjustment",1,IF(Assumptions!$F$8="Married",'Marital Status'!CG56,IF(Assumptions!$F$8="Single",'Marital Status'!DN56,"ERROR")))*IF(Assumptions!$F$10="No Adjustment",1,IF(Assumptions!$F$10="Preferred",'Pref-Std'!CG56,IF(Assumptions!$F$10="Standard",'Pref-Std'!DN56,"ERROR")))*IF(Assumptions!$F$12="No Adjustment",1,VLOOKUP($A57+V$4-1,'Valuation Margin'!$A$5:$C$13,3))</f>
        <v>290.77589054142175</v>
      </c>
      <c r="W57" s="45">
        <f>(1-VLOOKUP($A57+W$4-1,'Projection Scale G2 - M'!$A$25:$B$150,2,FALSE))^Assumptions!$F$6*'Base Rate'!W57*IF(Assumptions!$F$8="No Adjustment",1,IF(Assumptions!$F$8="Married",'Marital Status'!CH56,IF(Assumptions!$F$8="Single",'Marital Status'!DO56,"ERROR")))*IF(Assumptions!$F$10="No Adjustment",1,IF(Assumptions!$F$10="Preferred",'Pref-Std'!CH56,IF(Assumptions!$F$10="Standard",'Pref-Std'!DO56,"ERROR")))*IF(Assumptions!$F$12="No Adjustment",1,VLOOKUP($A57+W$4-1,'Valuation Margin'!$A$5:$C$13,3))</f>
        <v>313.33454994206846</v>
      </c>
      <c r="X57" s="45">
        <f>(1-VLOOKUP($A57+X$4-1,'Projection Scale G2 - M'!$A$25:$B$150,2,FALSE))^Assumptions!$F$6*'Base Rate'!X57*IF(Assumptions!$F$8="No Adjustment",1,IF(Assumptions!$F$8="Married",'Marital Status'!CI56,IF(Assumptions!$F$8="Single",'Marital Status'!DP56,"ERROR")))*IF(Assumptions!$F$10="No Adjustment",1,IF(Assumptions!$F$10="Preferred",'Pref-Std'!CI56,IF(Assumptions!$F$10="Standard",'Pref-Std'!DP56,"ERROR")))*IF(Assumptions!$F$12="No Adjustment",1,VLOOKUP($A57+X$4-1,'Valuation Margin'!$A$5:$C$13,3))</f>
        <v>340.95660000000004</v>
      </c>
      <c r="Y57" s="45">
        <f>(1-VLOOKUP($A57+Y$4-1,'Projection Scale G2 - M'!$A$25:$B$150,2,FALSE))^Assumptions!$F$6*'Base Rate'!Y57*IF(Assumptions!$F$8="No Adjustment",1,IF(Assumptions!$F$8="Married",'Marital Status'!CJ56,IF(Assumptions!$F$8="Single",'Marital Status'!DQ56,"ERROR")))*IF(Assumptions!$F$10="No Adjustment",1,IF(Assumptions!$F$10="Preferred",'Pref-Std'!CJ56,IF(Assumptions!$F$10="Standard",'Pref-Std'!DQ56,"ERROR")))*IF(Assumptions!$F$12="No Adjustment",1,VLOOKUP($A57+Y$4-1,'Valuation Margin'!$A$5:$C$13,3))</f>
        <v>368.68549999999993</v>
      </c>
      <c r="Z57" s="46">
        <f>(1-VLOOKUP($A57+Z$4-1,'Projection Scale G2 - M'!$A$25:$B$150,2,FALSE))^Assumptions!$F$6*'Base Rate'!Z57*IF(Assumptions!$F$8="No Adjustment",1,IF(Assumptions!$F$8="Married",'Marital Status'!CK56,IF(Assumptions!$F$8="Single",'Marital Status'!DR56,"ERROR")))*IF(Assumptions!$F$10="No Adjustment",1,IF(Assumptions!$F$10="Preferred",'Pref-Std'!CK56,IF(Assumptions!$F$10="Standard",'Pref-Std'!DR56,"ERROR")))*IF(Assumptions!$F$12="No Adjustment",1,VLOOKUP($A57+Z$4-1,'Valuation Margin'!$A$5:$C$13,3))</f>
        <v>406.67</v>
      </c>
      <c r="AA57" s="45">
        <f>(1-VLOOKUP($A57+AA$4-1,'Projection Scale G2 - M'!$A$25:$B$150,2,FALSE))^Assumptions!$F$6*'Base Rate'!AA57*IF(Assumptions!$F$8="No Adjustment",1,IF(Assumptions!$F$8="Married",'Marital Status'!CL56,IF(Assumptions!$F$8="Single",'Marital Status'!DS56,"ERROR")))*IF(Assumptions!$F$10="No Adjustment",1,IF(Assumptions!$F$10="Preferred",'Pref-Std'!CL56,IF(Assumptions!$F$10="Standard",'Pref-Std'!DS56,"ERROR")))*IF(Assumptions!$F$12="No Adjustment",1,VLOOKUP($A57+AA$4-1,'Valuation Margin'!$A$5:$C$13,3))</f>
        <v>420</v>
      </c>
      <c r="AB57" s="45">
        <f>(1-VLOOKUP($A57+AB$4-1,'Projection Scale G2 - M'!$A$25:$B$150,2,FALSE))^Assumptions!$F$6*'Base Rate'!AB57*IF(Assumptions!$F$8="No Adjustment",1,IF(Assumptions!$F$8="Married",'Marital Status'!CM56,IF(Assumptions!$F$8="Single",'Marital Status'!DT56,"ERROR")))*IF(Assumptions!$F$10="No Adjustment",1,IF(Assumptions!$F$10="Preferred",'Pref-Std'!CM56,IF(Assumptions!$F$10="Standard",'Pref-Std'!DT56,"ERROR")))*IF(Assumptions!$F$12="No Adjustment",1,VLOOKUP($A57+AB$4-1,'Valuation Margin'!$A$5:$C$13,3))</f>
        <v>420</v>
      </c>
      <c r="AC57" s="45">
        <f>(1-VLOOKUP($A57+AC$4-1,'Projection Scale G2 - M'!$A$25:$B$150,2,FALSE))^Assumptions!$F$6*'Base Rate'!AC57*IF(Assumptions!$F$8="No Adjustment",1,IF(Assumptions!$F$8="Married",'Marital Status'!CN56,IF(Assumptions!$F$8="Single",'Marital Status'!DU56,"ERROR")))*IF(Assumptions!$F$10="No Adjustment",1,IF(Assumptions!$F$10="Preferred",'Pref-Std'!CN56,IF(Assumptions!$F$10="Standard",'Pref-Std'!DU56,"ERROR")))*IF(Assumptions!$F$12="No Adjustment",1,VLOOKUP($A57+AC$4-1,'Valuation Margin'!$A$5:$C$13,3))</f>
        <v>420</v>
      </c>
      <c r="AD57" s="45">
        <f>(1-VLOOKUP($A57+AD$4-1,'Projection Scale G2 - M'!$A$25:$B$150,2,FALSE))^Assumptions!$F$6*'Base Rate'!AD57*IF(Assumptions!$F$8="No Adjustment",1,IF(Assumptions!$F$8="Married",'Marital Status'!CO56,IF(Assumptions!$F$8="Single",'Marital Status'!DV56,"ERROR")))*IF(Assumptions!$F$10="No Adjustment",1,IF(Assumptions!$F$10="Preferred",'Pref-Std'!CO56,IF(Assumptions!$F$10="Standard",'Pref-Std'!DV56,"ERROR")))*IF(Assumptions!$F$12="No Adjustment",1,VLOOKUP($A57+AD$4-1,'Valuation Margin'!$A$5:$C$13,3))</f>
        <v>420</v>
      </c>
      <c r="AE57" s="46">
        <f>(1-VLOOKUP($A57+AE$4-1,'Projection Scale G2 - M'!$A$25:$B$150,2,FALSE))^Assumptions!$F$6*'Base Rate'!AE57*IF(Assumptions!$F$8="No Adjustment",1,IF(Assumptions!$F$8="Married",'Marital Status'!CP56,IF(Assumptions!$F$8="Single",'Marital Status'!DW56,"ERROR")))*IF(Assumptions!$F$10="No Adjustment",1,IF(Assumptions!$F$10="Preferred",'Pref-Std'!CP56,IF(Assumptions!$F$10="Standard",'Pref-Std'!DW56,"ERROR")))*IF(Assumptions!$F$12="No Adjustment",1,VLOOKUP($A57+AE$4-1,'Valuation Margin'!$A$5:$C$13,3))</f>
        <v>420</v>
      </c>
      <c r="AF57" s="46">
        <f>(1-VLOOKUP($AG57,'Projection Scale G2 - M'!$A$25:$B$150,2,FALSE))^Assumptions!$F$6*'Base Rate'!AF57*IF(Assumptions!$F$8="No Adjustment",1,IF(Assumptions!$F$8="Married",'Marital Status'!CQ56,IF(Assumptions!$F$8="Single",'Marital Status'!DX56,"ERROR")))*IF(Assumptions!$F$10="No Adjustment",1,IF(Assumptions!$F$10="Preferred",'Pref-Std'!CQ56,IF(Assumptions!$F$10="Standard",'Pref-Std'!DX56,"ERROR")))*IF(Assumptions!$F$12="No Adjustment",1,VLOOKUP($AG57,'Valuation Margin'!$A$5:$C$13,3))</f>
        <v>420</v>
      </c>
      <c r="AG57" s="6">
        <f t="shared" si="3"/>
        <v>112</v>
      </c>
      <c r="AL57" s="6">
        <f t="shared" si="5"/>
        <v>82</v>
      </c>
      <c r="AM57" s="44">
        <f>(1-VLOOKUP($AL57+AM$4-1,'Projection Scale G2 - F'!$A$25:$B$150,2,FALSE))^Assumptions!$F$6*'Base Rate'!AL57*IF(Assumptions!$F$8="No Adjustment",1,IF(Assumptions!$F$8="Married",'Marital Status'!BM56,IF(Assumptions!$F$8="Single",'Marital Status'!CT56,"ERROR")))*IF(Assumptions!$F$10="No Adjustment",1,IF(Assumptions!$F$10="Preferred",'Pref-Std'!BM56,IF(Assumptions!$F$10="Standard",'Pref-Std'!CT56,"ERROR")))*IF(Assumptions!$F$12="No Adjustment",1,VLOOKUP($AL57+AM$4-1,'Valuation Margin'!$A$5:$D$13,4))</f>
        <v>3.9071894792811319</v>
      </c>
      <c r="AN57" s="45">
        <f>(1-VLOOKUP($AL57+AN$4-1,'Projection Scale G2 - F'!$A$25:$B$150,2,FALSE))^Assumptions!$F$6*'Base Rate'!AM57*IF(Assumptions!$F$8="No Adjustment",1,IF(Assumptions!$F$8="Married",'Marital Status'!BN56,IF(Assumptions!$F$8="Single",'Marital Status'!CU56,"ERROR")))*IF(Assumptions!$F$10="No Adjustment",1,IF(Assumptions!$F$10="Preferred",'Pref-Std'!BN56,IF(Assumptions!$F$10="Standard",'Pref-Std'!CU56,"ERROR")))*IF(Assumptions!$F$12="No Adjustment",1,VLOOKUP($AL57+AN$4-1,'Valuation Margin'!$A$5:$D$13,4))</f>
        <v>6.9478581916227746</v>
      </c>
      <c r="AO57" s="45">
        <f>(1-VLOOKUP($AL57+AO$4-1,'Projection Scale G2 - F'!$A$25:$B$150,2,FALSE))^Assumptions!$F$6*'Base Rate'!AN57*IF(Assumptions!$F$8="No Adjustment",1,IF(Assumptions!$F$8="Married",'Marital Status'!BO56,IF(Assumptions!$F$8="Single",'Marital Status'!CV56,"ERROR")))*IF(Assumptions!$F$10="No Adjustment",1,IF(Assumptions!$F$10="Preferred",'Pref-Std'!BO56,IF(Assumptions!$F$10="Standard",'Pref-Std'!CV56,"ERROR")))*IF(Assumptions!$F$12="No Adjustment",1,VLOOKUP($AL57+AO$4-1,'Valuation Margin'!$A$5:$D$13,4))</f>
        <v>10.390806298466522</v>
      </c>
      <c r="AP57" s="45">
        <f>(1-VLOOKUP($AL57+AP$4-1,'Projection Scale G2 - F'!$A$25:$B$150,2,FALSE))^Assumptions!$F$6*'Base Rate'!AO57*IF(Assumptions!$F$8="No Adjustment",1,IF(Assumptions!$F$8="Married",'Marital Status'!BP56,IF(Assumptions!$F$8="Single",'Marital Status'!CW56,"ERROR")))*IF(Assumptions!$F$10="No Adjustment",1,IF(Assumptions!$F$10="Preferred",'Pref-Std'!BP56,IF(Assumptions!$F$10="Standard",'Pref-Std'!CW56,"ERROR")))*IF(Assumptions!$F$12="No Adjustment",1,VLOOKUP($AL57+AP$4-1,'Valuation Margin'!$A$5:$D$13,4))</f>
        <v>14.3507031254943</v>
      </c>
      <c r="AQ57" s="46">
        <f>(1-VLOOKUP($AL57+AQ$4-1,'Projection Scale G2 - F'!$A$25:$B$150,2,FALSE))^Assumptions!$F$6*'Base Rate'!AP57*IF(Assumptions!$F$8="No Adjustment",1,IF(Assumptions!$F$8="Married",'Marital Status'!BQ56,IF(Assumptions!$F$8="Single",'Marital Status'!CX56,"ERROR")))*IF(Assumptions!$F$10="No Adjustment",1,IF(Assumptions!$F$10="Preferred",'Pref-Std'!BQ56,IF(Assumptions!$F$10="Standard",'Pref-Std'!CX56,"ERROR")))*IF(Assumptions!$F$12="No Adjustment",1,VLOOKUP($AL57+AQ$4-1,'Valuation Margin'!$A$5:$D$13,4))</f>
        <v>19.340410159399212</v>
      </c>
      <c r="AR57" s="45">
        <f>(1-VLOOKUP($AL57+AR$4-1,'Projection Scale G2 - F'!$A$25:$B$150,2,FALSE))^Assumptions!$F$6*'Base Rate'!AQ57*IF(Assumptions!$F$8="No Adjustment",1,IF(Assumptions!$F$8="Married",'Marital Status'!BR56,IF(Assumptions!$F$8="Single",'Marital Status'!CY56,"ERROR")))*IF(Assumptions!$F$10="No Adjustment",1,IF(Assumptions!$F$10="Preferred",'Pref-Std'!BR56,IF(Assumptions!$F$10="Standard",'Pref-Std'!CY56,"ERROR")))*IF(Assumptions!$F$12="No Adjustment",1,VLOOKUP($AL57+AR$4-1,'Valuation Margin'!$A$5:$D$13,4))</f>
        <v>25.528214819643754</v>
      </c>
      <c r="AS57" s="45">
        <f>(1-VLOOKUP($AL57+AS$4-1,'Projection Scale G2 - F'!$A$25:$B$150,2,FALSE))^Assumptions!$F$6*'Base Rate'!AR57*IF(Assumptions!$F$8="No Adjustment",1,IF(Assumptions!$F$8="Married",'Marital Status'!BS56,IF(Assumptions!$F$8="Single",'Marital Status'!CZ56,"ERROR")))*IF(Assumptions!$F$10="No Adjustment",1,IF(Assumptions!$F$10="Preferred",'Pref-Std'!BS56,IF(Assumptions!$F$10="Standard",'Pref-Std'!CZ56,"ERROR")))*IF(Assumptions!$F$12="No Adjustment",1,VLOOKUP($AL57+AS$4-1,'Valuation Margin'!$A$5:$D$13,4))</f>
        <v>33.216560345352256</v>
      </c>
      <c r="AT57" s="45">
        <f>(1-VLOOKUP($AL57+AT$4-1,'Projection Scale G2 - F'!$A$25:$B$150,2,FALSE))^Assumptions!$F$6*'Base Rate'!AS57*IF(Assumptions!$F$8="No Adjustment",1,IF(Assumptions!$F$8="Married",'Marital Status'!BT56,IF(Assumptions!$F$8="Single",'Marital Status'!DA56,"ERROR")))*IF(Assumptions!$F$10="No Adjustment",1,IF(Assumptions!$F$10="Preferred",'Pref-Std'!BT56,IF(Assumptions!$F$10="Standard",'Pref-Std'!DA56,"ERROR")))*IF(Assumptions!$F$12="No Adjustment",1,VLOOKUP($AL57+AT$4-1,'Valuation Margin'!$A$5:$D$13,4))</f>
        <v>42.176060015735224</v>
      </c>
      <c r="AU57" s="45">
        <f>(1-VLOOKUP($AL57+AU$4-1,'Projection Scale G2 - F'!$A$25:$B$150,2,FALSE))^Assumptions!$F$6*'Base Rate'!AT57*IF(Assumptions!$F$8="No Adjustment",1,IF(Assumptions!$F$8="Married",'Marital Status'!BU56,IF(Assumptions!$F$8="Single",'Marital Status'!DB56,"ERROR")))*IF(Assumptions!$F$10="No Adjustment",1,IF(Assumptions!$F$10="Preferred",'Pref-Std'!BU56,IF(Assumptions!$F$10="Standard",'Pref-Std'!DB56,"ERROR")))*IF(Assumptions!$F$12="No Adjustment",1,VLOOKUP($AL57+AU$4-1,'Valuation Margin'!$A$5:$D$13,4))</f>
        <v>53.523920859122846</v>
      </c>
      <c r="AV57" s="46">
        <f>(1-VLOOKUP($AL57+AV$4-1,'Projection Scale G2 - F'!$A$25:$B$150,2,FALSE))^Assumptions!$F$6*'Base Rate'!AU57*IF(Assumptions!$F$8="No Adjustment",1,IF(Assumptions!$F$8="Married",'Marital Status'!BV56,IF(Assumptions!$F$8="Single",'Marital Status'!DC56,"ERROR")))*IF(Assumptions!$F$10="No Adjustment",1,IF(Assumptions!$F$10="Preferred",'Pref-Std'!BV56,IF(Assumptions!$F$10="Standard",'Pref-Std'!DC56,"ERROR")))*IF(Assumptions!$F$12="No Adjustment",1,VLOOKUP($AL57+AV$4-1,'Valuation Margin'!$A$5:$D$13,4))</f>
        <v>64.571441037421224</v>
      </c>
      <c r="AW57" s="45">
        <f>(1-VLOOKUP($AL57+AW$4-1,'Projection Scale G2 - F'!$A$25:$B$150,2,FALSE))^Assumptions!$F$6*'Base Rate'!AV57*IF(Assumptions!$F$8="No Adjustment",1,IF(Assumptions!$F$8="Married",'Marital Status'!BW56,IF(Assumptions!$F$8="Single",'Marital Status'!DD56,"ERROR")))*IF(Assumptions!$F$10="No Adjustment",1,IF(Assumptions!$F$10="Preferred",'Pref-Std'!BW56,IF(Assumptions!$F$10="Standard",'Pref-Std'!DD56,"ERROR")))*IF(Assumptions!$F$12="No Adjustment",1,VLOOKUP($AL57+AW$4-1,'Valuation Margin'!$A$5:$D$13,4))</f>
        <v>78.38286099924585</v>
      </c>
      <c r="AX57" s="45">
        <f>(1-VLOOKUP($AL57+AX$4-1,'Projection Scale G2 - F'!$A$25:$B$150,2,FALSE))^Assumptions!$F$6*'Base Rate'!AW57*IF(Assumptions!$F$8="No Adjustment",1,IF(Assumptions!$F$8="Married",'Marital Status'!BX56,IF(Assumptions!$F$8="Single",'Marital Status'!DE56,"ERROR")))*IF(Assumptions!$F$10="No Adjustment",1,IF(Assumptions!$F$10="Preferred",'Pref-Std'!BX56,IF(Assumptions!$F$10="Standard",'Pref-Std'!DE56,"ERROR")))*IF(Assumptions!$F$12="No Adjustment",1,VLOOKUP($AL57+AX$4-1,'Valuation Margin'!$A$5:$D$13,4))</f>
        <v>93.764090288882201</v>
      </c>
      <c r="AY57" s="45">
        <f>(1-VLOOKUP($AL57+AY$4-1,'Projection Scale G2 - F'!$A$25:$B$150,2,FALSE))^Assumptions!$F$6*'Base Rate'!AX57*IF(Assumptions!$F$8="No Adjustment",1,IF(Assumptions!$F$8="Married",'Marital Status'!BY56,IF(Assumptions!$F$8="Single",'Marital Status'!DF56,"ERROR")))*IF(Assumptions!$F$10="No Adjustment",1,IF(Assumptions!$F$10="Preferred",'Pref-Std'!BY56,IF(Assumptions!$F$10="Standard",'Pref-Std'!DF56,"ERROR")))*IF(Assumptions!$F$12="No Adjustment",1,VLOOKUP($AL57+AY$4-1,'Valuation Margin'!$A$5:$D$13,4))</f>
        <v>112.55467035717429</v>
      </c>
      <c r="AZ57" s="45">
        <f>(1-VLOOKUP($AL57+AZ$4-1,'Projection Scale G2 - F'!$A$25:$B$150,2,FALSE))^Assumptions!$F$6*'Base Rate'!AY57*IF(Assumptions!$F$8="No Adjustment",1,IF(Assumptions!$F$8="Married",'Marital Status'!BZ56,IF(Assumptions!$F$8="Single",'Marital Status'!DG56,"ERROR")))*IF(Assumptions!$F$10="No Adjustment",1,IF(Assumptions!$F$10="Preferred",'Pref-Std'!BZ56,IF(Assumptions!$F$10="Standard",'Pref-Std'!DG56,"ERROR")))*IF(Assumptions!$F$12="No Adjustment",1,VLOOKUP($AL57+AZ$4-1,'Valuation Margin'!$A$5:$D$13,4))</f>
        <v>132.13985378751909</v>
      </c>
      <c r="BA57" s="46">
        <f>(1-VLOOKUP($AL57+BA$4-1,'Projection Scale G2 - F'!$A$25:$B$150,2,FALSE))^Assumptions!$F$6*'Base Rate'!AZ57*IF(Assumptions!$F$8="No Adjustment",1,IF(Assumptions!$F$8="Married",'Marital Status'!CA56,IF(Assumptions!$F$8="Single",'Marital Status'!DH56,"ERROR")))*IF(Assumptions!$F$10="No Adjustment",1,IF(Assumptions!$F$10="Preferred",'Pref-Std'!CA56,IF(Assumptions!$F$10="Standard",'Pref-Std'!DH56,"ERROR")))*IF(Assumptions!$F$12="No Adjustment",1,VLOOKUP($AL57+BA$4-1,'Valuation Margin'!$A$5:$D$13,4))</f>
        <v>146.96941767060744</v>
      </c>
      <c r="BB57" s="45">
        <f>(1-VLOOKUP($AL57+BB$4-1,'Projection Scale G2 - F'!$A$25:$B$150,2,FALSE))^Assumptions!$F$6*'Base Rate'!BA57*IF(Assumptions!$F$8="No Adjustment",1,IF(Assumptions!$F$8="Married",'Marital Status'!CB56,IF(Assumptions!$F$8="Single",'Marital Status'!DI56,"ERROR")))*IF(Assumptions!$F$10="No Adjustment",1,IF(Assumptions!$F$10="Preferred",'Pref-Std'!CB56,IF(Assumptions!$F$10="Standard",'Pref-Std'!DI56,"ERROR")))*IF(Assumptions!$F$12="No Adjustment",1,VLOOKUP($AL57+BB$4-1,'Valuation Margin'!$A$5:$D$13,4))</f>
        <v>163.44688967858517</v>
      </c>
      <c r="BC57" s="45">
        <f>(1-VLOOKUP($AL57+BC$4-1,'Projection Scale G2 - F'!$A$25:$B$150,2,FALSE))^Assumptions!$F$6*'Base Rate'!BB57*IF(Assumptions!$F$8="No Adjustment",1,IF(Assumptions!$F$8="Married",'Marital Status'!CC56,IF(Assumptions!$F$8="Single",'Marital Status'!DJ56,"ERROR")))*IF(Assumptions!$F$10="No Adjustment",1,IF(Assumptions!$F$10="Preferred",'Pref-Std'!CC56,IF(Assumptions!$F$10="Standard",'Pref-Std'!DJ56,"ERROR")))*IF(Assumptions!$F$12="No Adjustment",1,VLOOKUP($AL57+BC$4-1,'Valuation Margin'!$A$5:$D$13,4))</f>
        <v>177.77058759139069</v>
      </c>
      <c r="BD57" s="45">
        <f>(1-VLOOKUP($AL57+BD$4-1,'Projection Scale G2 - F'!$A$25:$B$150,2,FALSE))^Assumptions!$F$6*'Base Rate'!BC57*IF(Assumptions!$F$8="No Adjustment",1,IF(Assumptions!$F$8="Married",'Marital Status'!CD56,IF(Assumptions!$F$8="Single",'Marital Status'!DK56,"ERROR")))*IF(Assumptions!$F$10="No Adjustment",1,IF(Assumptions!$F$10="Preferred",'Pref-Std'!CD56,IF(Assumptions!$F$10="Standard",'Pref-Std'!DK56,"ERROR")))*IF(Assumptions!$F$12="No Adjustment",1,VLOOKUP($AL57+BD$4-1,'Valuation Margin'!$A$5:$D$13,4))</f>
        <v>193.78414333235992</v>
      </c>
      <c r="BE57" s="45">
        <f>(1-VLOOKUP($AL57+BE$4-1,'Projection Scale G2 - F'!$A$25:$B$150,2,FALSE))^Assumptions!$F$6*'Base Rate'!BD57*IF(Assumptions!$F$8="No Adjustment",1,IF(Assumptions!$F$8="Married",'Marital Status'!CE56,IF(Assumptions!$F$8="Single",'Marital Status'!DL56,"ERROR")))*IF(Assumptions!$F$10="No Adjustment",1,IF(Assumptions!$F$10="Preferred",'Pref-Std'!CE56,IF(Assumptions!$F$10="Standard",'Pref-Std'!DL56,"ERROR")))*IF(Assumptions!$F$12="No Adjustment",1,VLOOKUP($AL57+BE$4-1,'Valuation Margin'!$A$5:$D$13,4))</f>
        <v>207.73843287766863</v>
      </c>
      <c r="BF57" s="46">
        <f>(1-VLOOKUP($AL57+BF$4-1,'Projection Scale G2 - F'!$A$25:$B$150,2,FALSE))^Assumptions!$F$6*'Base Rate'!BE57*IF(Assumptions!$F$8="No Adjustment",1,IF(Assumptions!$F$8="Married",'Marital Status'!CF56,IF(Assumptions!$F$8="Single",'Marital Status'!DM56,"ERROR")))*IF(Assumptions!$F$10="No Adjustment",1,IF(Assumptions!$F$10="Preferred",'Pref-Std'!CF56,IF(Assumptions!$F$10="Standard",'Pref-Std'!DM56,"ERROR")))*IF(Assumptions!$F$12="No Adjustment",1,VLOOKUP($AL57+BF$4-1,'Valuation Margin'!$A$5:$D$13,4))</f>
        <v>222.15933273584886</v>
      </c>
      <c r="BG57" s="45">
        <f>(1-VLOOKUP($AL57+BG$4-1,'Projection Scale G2 - F'!$A$25:$B$150,2,FALSE))^Assumptions!$F$6*'Base Rate'!BF57*IF(Assumptions!$F$8="No Adjustment",1,IF(Assumptions!$F$8="Married",'Marital Status'!CG56,IF(Assumptions!$F$8="Single",'Marital Status'!DN56,"ERROR")))*IF(Assumptions!$F$10="No Adjustment",1,IF(Assumptions!$F$10="Preferred",'Pref-Std'!CG56,IF(Assumptions!$F$10="Standard",'Pref-Std'!DN56,"ERROR")))*IF(Assumptions!$F$12="No Adjustment",1,VLOOKUP($AL57+BG$4-1,'Valuation Margin'!$A$5:$D$13,4))</f>
        <v>240.40263543970363</v>
      </c>
      <c r="BH57" s="45">
        <f>(1-VLOOKUP($AL57+BH$4-1,'Projection Scale G2 - F'!$A$25:$B$150,2,FALSE))^Assumptions!$F$6*'Base Rate'!BG57*IF(Assumptions!$F$8="No Adjustment",1,IF(Assumptions!$F$8="Married",'Marital Status'!CH56,IF(Assumptions!$F$8="Single",'Marital Status'!DO56,"ERROR")))*IF(Assumptions!$F$10="No Adjustment",1,IF(Assumptions!$F$10="Preferred",'Pref-Std'!CH56,IF(Assumptions!$F$10="Standard",'Pref-Std'!DO56,"ERROR")))*IF(Assumptions!$F$12="No Adjustment",1,VLOOKUP($AL57+BH$4-1,'Valuation Margin'!$A$5:$D$13,4))</f>
        <v>260.81356226543221</v>
      </c>
      <c r="BI57" s="45">
        <f>(1-VLOOKUP($AL57+BI$4-1,'Projection Scale G2 - F'!$A$25:$B$150,2,FALSE))^Assumptions!$F$6*'Base Rate'!BH57*IF(Assumptions!$F$8="No Adjustment",1,IF(Assumptions!$F$8="Married",'Marital Status'!CI56,IF(Assumptions!$F$8="Single",'Marital Status'!DP56,"ERROR")))*IF(Assumptions!$F$10="No Adjustment",1,IF(Assumptions!$F$10="Preferred",'Pref-Std'!CI56,IF(Assumptions!$F$10="Standard",'Pref-Std'!DP56,"ERROR")))*IF(Assumptions!$F$12="No Adjustment",1,VLOOKUP($AL57+BI$4-1,'Valuation Margin'!$A$5:$D$13,4))</f>
        <v>285.60480000000001</v>
      </c>
      <c r="BJ57" s="45">
        <f>(1-VLOOKUP($AL57+BJ$4-1,'Projection Scale G2 - F'!$A$25:$B$150,2,FALSE))^Assumptions!$F$6*'Base Rate'!BI57*IF(Assumptions!$F$8="No Adjustment",1,IF(Assumptions!$F$8="Married",'Marital Status'!CJ56,IF(Assumptions!$F$8="Single",'Marital Status'!DQ56,"ERROR")))*IF(Assumptions!$F$10="No Adjustment",1,IF(Assumptions!$F$10="Preferred",'Pref-Std'!CJ56,IF(Assumptions!$F$10="Standard",'Pref-Std'!DQ56,"ERROR")))*IF(Assumptions!$F$12="No Adjustment",1,VLOOKUP($AL57+BJ$4-1,'Valuation Margin'!$A$5:$D$13,4))</f>
        <v>307.2534</v>
      </c>
      <c r="BK57" s="46">
        <f>(1-VLOOKUP($AL57+BK$4-1,'Projection Scale G2 - F'!$A$25:$B$150,2,FALSE))^Assumptions!$F$6*'Base Rate'!BJ57*IF(Assumptions!$F$8="No Adjustment",1,IF(Assumptions!$F$8="Married",'Marital Status'!CK56,IF(Assumptions!$F$8="Single",'Marital Status'!DR56,"ERROR")))*IF(Assumptions!$F$10="No Adjustment",1,IF(Assumptions!$F$10="Preferred",'Pref-Std'!CK56,IF(Assumptions!$F$10="Standard",'Pref-Std'!DR56,"ERROR")))*IF(Assumptions!$F$12="No Adjustment",1,VLOOKUP($AL57+BK$4-1,'Valuation Margin'!$A$5:$D$13,4))</f>
        <v>326.7722</v>
      </c>
      <c r="BL57" s="45">
        <f>(1-VLOOKUP($AL57+BL$4-1,'Projection Scale G2 - F'!$A$25:$B$150,2,FALSE))^Assumptions!$F$6*'Base Rate'!BK57*IF(Assumptions!$F$8="No Adjustment",1,IF(Assumptions!$F$8="Married",'Marital Status'!CL56,IF(Assumptions!$F$8="Single",'Marital Status'!DS56,"ERROR")))*IF(Assumptions!$F$10="No Adjustment",1,IF(Assumptions!$F$10="Preferred",'Pref-Std'!CL56,IF(Assumptions!$F$10="Standard",'Pref-Std'!DS56,"ERROR")))*IF(Assumptions!$F$12="No Adjustment",1,VLOOKUP($AL57+BL$4-1,'Valuation Margin'!$A$5:$D$13,4))</f>
        <v>345.59999999999997</v>
      </c>
      <c r="BM57" s="45">
        <f>(1-VLOOKUP($AL57+BM$4-1,'Projection Scale G2 - F'!$A$25:$B$150,2,FALSE))^Assumptions!$F$6*'Base Rate'!BL57*IF(Assumptions!$F$8="No Adjustment",1,IF(Assumptions!$F$8="Married",'Marital Status'!CM56,IF(Assumptions!$F$8="Single",'Marital Status'!DT56,"ERROR")))*IF(Assumptions!$F$10="No Adjustment",1,IF(Assumptions!$F$10="Preferred",'Pref-Std'!CM56,IF(Assumptions!$F$10="Standard",'Pref-Std'!DT56,"ERROR")))*IF(Assumptions!$F$12="No Adjustment",1,VLOOKUP($AL57+BM$4-1,'Valuation Margin'!$A$5:$D$13,4))</f>
        <v>360</v>
      </c>
      <c r="BN57" s="45">
        <f>(1-VLOOKUP($AL57+BN$4-1,'Projection Scale G2 - F'!$A$25:$B$150,2,FALSE))^Assumptions!$F$6*'Base Rate'!BM57*IF(Assumptions!$F$8="No Adjustment",1,IF(Assumptions!$F$8="Married",'Marital Status'!CN56,IF(Assumptions!$F$8="Single",'Marital Status'!DU56,"ERROR")))*IF(Assumptions!$F$10="No Adjustment",1,IF(Assumptions!$F$10="Preferred",'Pref-Std'!CN56,IF(Assumptions!$F$10="Standard",'Pref-Std'!DU56,"ERROR")))*IF(Assumptions!$F$12="No Adjustment",1,VLOOKUP($AL57+BN$4-1,'Valuation Margin'!$A$5:$D$13,4))</f>
        <v>360</v>
      </c>
      <c r="BO57" s="45">
        <f>(1-VLOOKUP($AL57+BO$4-1,'Projection Scale G2 - F'!$A$25:$B$150,2,FALSE))^Assumptions!$F$6*'Base Rate'!BN57*IF(Assumptions!$F$8="No Adjustment",1,IF(Assumptions!$F$8="Married",'Marital Status'!CO56,IF(Assumptions!$F$8="Single",'Marital Status'!DV56,"ERROR")))*IF(Assumptions!$F$10="No Adjustment",1,IF(Assumptions!$F$10="Preferred",'Pref-Std'!CO56,IF(Assumptions!$F$10="Standard",'Pref-Std'!DV56,"ERROR")))*IF(Assumptions!$F$12="No Adjustment",1,VLOOKUP($AL57+BO$4-1,'Valuation Margin'!$A$5:$D$13,4))</f>
        <v>360</v>
      </c>
      <c r="BP57" s="46">
        <f>(1-VLOOKUP($AL57+BP$4-1,'Projection Scale G2 - F'!$A$25:$B$150,2,FALSE))^Assumptions!$F$6*'Base Rate'!BO57*IF(Assumptions!$F$8="No Adjustment",1,IF(Assumptions!$F$8="Married",'Marital Status'!CP56,IF(Assumptions!$F$8="Single",'Marital Status'!DW56,"ERROR")))*IF(Assumptions!$F$10="No Adjustment",1,IF(Assumptions!$F$10="Preferred",'Pref-Std'!CP56,IF(Assumptions!$F$10="Standard",'Pref-Std'!DW56,"ERROR")))*IF(Assumptions!$F$12="No Adjustment",1,VLOOKUP($AL57+BP$4-1,'Valuation Margin'!$A$5:$D$13,4))</f>
        <v>360</v>
      </c>
      <c r="BQ57" s="46">
        <f>(1-VLOOKUP($BR57,'Projection Scale G2 - F'!$A$25:$B$150,2,FALSE))^Assumptions!$F$6*'Base Rate'!BP57*IF(Assumptions!$F$8="No Adjustment",1,IF(Assumptions!$F$8="Married",'Marital Status'!CQ56,IF(Assumptions!$F$8="Single",'Marital Status'!DX56,"ERROR")))*IF(Assumptions!$F$10="No Adjustment",1,IF(Assumptions!$F$10="Preferred",'Pref-Std'!CQ56,IF(Assumptions!$F$10="Standard",'Pref-Std'!DX56,"ERROR")))*IF(Assumptions!$F$12="No Adjustment",1,VLOOKUP($BR57,'Valuation Margin'!$A$5:$D$13,4))</f>
        <v>360</v>
      </c>
      <c r="BR57" s="6">
        <f t="shared" si="6"/>
        <v>112</v>
      </c>
    </row>
    <row r="58" spans="1:75" x14ac:dyDescent="0.3">
      <c r="A58" s="6">
        <f t="shared" si="2"/>
        <v>83</v>
      </c>
      <c r="B58" s="44">
        <f>(1-VLOOKUP($A58+B$4-1,'Projection Scale G2 - M'!$A$25:$B$150,2,FALSE))^Assumptions!$F$6*'Base Rate'!B58*IF(Assumptions!$F$8="No Adjustment",1,IF(Assumptions!$F$8="Married",'Marital Status'!BM57,IF(Assumptions!$F$8="Single",'Marital Status'!CT57,"ERROR")))*IF(Assumptions!$F$10="No Adjustment",1,IF(Assumptions!$F$10="Preferred",'Pref-Std'!BM57,IF(Assumptions!$F$10="Standard",'Pref-Std'!CT57,"ERROR")))*IF(Assumptions!$F$12="No Adjustment",1,VLOOKUP($A58+B$4-1,'Valuation Margin'!$A$5:$C$13,3))</f>
        <v>6.1794469278984829</v>
      </c>
      <c r="C58" s="45">
        <f>(1-VLOOKUP($A58+C$4-1,'Projection Scale G2 - M'!$A$25:$B$150,2,FALSE))^Assumptions!$F$6*'Base Rate'!C58*IF(Assumptions!$F$8="No Adjustment",1,IF(Assumptions!$F$8="Married",'Marital Status'!BN57,IF(Assumptions!$F$8="Single",'Marital Status'!CU57,"ERROR")))*IF(Assumptions!$F$10="No Adjustment",1,IF(Assumptions!$F$10="Preferred",'Pref-Std'!BN57,IF(Assumptions!$F$10="Standard",'Pref-Std'!CU57,"ERROR")))*IF(Assumptions!$F$12="No Adjustment",1,VLOOKUP($A58+C$4-1,'Valuation Margin'!$A$5:$C$13,3))</f>
        <v>11.506947173127344</v>
      </c>
      <c r="D58" s="45">
        <f>(1-VLOOKUP($A58+D$4-1,'Projection Scale G2 - M'!$A$25:$B$150,2,FALSE))^Assumptions!$F$6*'Base Rate'!D58*IF(Assumptions!$F$8="No Adjustment",1,IF(Assumptions!$F$8="Married",'Marital Status'!BO57,IF(Assumptions!$F$8="Single",'Marital Status'!CV57,"ERROR")))*IF(Assumptions!$F$10="No Adjustment",1,IF(Assumptions!$F$10="Preferred",'Pref-Std'!BO57,IF(Assumptions!$F$10="Standard",'Pref-Std'!CV57,"ERROR")))*IF(Assumptions!$F$12="No Adjustment",1,VLOOKUP($A58+D$4-1,'Valuation Margin'!$A$5:$C$13,3))</f>
        <v>17.717708846653512</v>
      </c>
      <c r="E58" s="45">
        <f>(1-VLOOKUP($A58+E$4-1,'Projection Scale G2 - M'!$A$25:$B$150,2,FALSE))^Assumptions!$F$6*'Base Rate'!E58*IF(Assumptions!$F$8="No Adjustment",1,IF(Assumptions!$F$8="Married",'Marital Status'!BP57,IF(Assumptions!$F$8="Single",'Marital Status'!CW57,"ERROR")))*IF(Assumptions!$F$10="No Adjustment",1,IF(Assumptions!$F$10="Preferred",'Pref-Std'!BP57,IF(Assumptions!$F$10="Standard",'Pref-Std'!CW57,"ERROR")))*IF(Assumptions!$F$12="No Adjustment",1,VLOOKUP($A58+E$4-1,'Valuation Margin'!$A$5:$C$13,3))</f>
        <v>25.197175332929554</v>
      </c>
      <c r="F58" s="46">
        <f>(1-VLOOKUP($A58+F$4-1,'Projection Scale G2 - M'!$A$25:$B$150,2,FALSE))^Assumptions!$F$6*'Base Rate'!F58*IF(Assumptions!$F$8="No Adjustment",1,IF(Assumptions!$F$8="Married",'Marital Status'!BQ57,IF(Assumptions!$F$8="Single",'Marital Status'!CX57,"ERROR")))*IF(Assumptions!$F$10="No Adjustment",1,IF(Assumptions!$F$10="Preferred",'Pref-Std'!BQ57,IF(Assumptions!$F$10="Standard",'Pref-Std'!CX57,"ERROR")))*IF(Assumptions!$F$12="No Adjustment",1,VLOOKUP($A58+F$4-1,'Valuation Margin'!$A$5:$C$13,3))</f>
        <v>34.282271064657387</v>
      </c>
      <c r="G58" s="45">
        <f>(1-VLOOKUP($A58+G$4-1,'Projection Scale G2 - M'!$A$25:$B$150,2,FALSE))^Assumptions!$F$6*'Base Rate'!G58*IF(Assumptions!$F$8="No Adjustment",1,IF(Assumptions!$F$8="Married",'Marital Status'!BR57,IF(Assumptions!$F$8="Single",'Marital Status'!CY57,"ERROR")))*IF(Assumptions!$F$10="No Adjustment",1,IF(Assumptions!$F$10="Preferred",'Pref-Std'!BR57,IF(Assumptions!$F$10="Standard",'Pref-Std'!CY57,"ERROR")))*IF(Assumptions!$F$12="No Adjustment",1,VLOOKUP($A58+G$4-1,'Valuation Margin'!$A$5:$C$13,3))</f>
        <v>44.815534433197222</v>
      </c>
      <c r="H58" s="45">
        <f>(1-VLOOKUP($A58+H$4-1,'Projection Scale G2 - M'!$A$25:$B$150,2,FALSE))^Assumptions!$F$6*'Base Rate'!H58*IF(Assumptions!$F$8="No Adjustment",1,IF(Assumptions!$F$8="Married",'Marital Status'!BS57,IF(Assumptions!$F$8="Single",'Marital Status'!CZ57,"ERROR")))*IF(Assumptions!$F$10="No Adjustment",1,IF(Assumptions!$F$10="Preferred",'Pref-Std'!BS57,IF(Assumptions!$F$10="Standard",'Pref-Std'!CZ57,"ERROR")))*IF(Assumptions!$F$12="No Adjustment",1,VLOOKUP($A58+H$4-1,'Valuation Margin'!$A$5:$C$13,3))</f>
        <v>57.950340945606463</v>
      </c>
      <c r="I58" s="45">
        <f>(1-VLOOKUP($A58+I$4-1,'Projection Scale G2 - M'!$A$25:$B$150,2,FALSE))^Assumptions!$F$6*'Base Rate'!I58*IF(Assumptions!$F$8="No Adjustment",1,IF(Assumptions!$F$8="Married",'Marital Status'!BT57,IF(Assumptions!$F$8="Single",'Marital Status'!DA57,"ERROR")))*IF(Assumptions!$F$10="No Adjustment",1,IF(Assumptions!$F$10="Preferred",'Pref-Std'!BT57,IF(Assumptions!$F$10="Standard",'Pref-Std'!DA57,"ERROR")))*IF(Assumptions!$F$12="No Adjustment",1,VLOOKUP($A58+I$4-1,'Valuation Margin'!$A$5:$C$13,3))</f>
        <v>73.62682234863307</v>
      </c>
      <c r="J58" s="45">
        <f>(1-VLOOKUP($A58+J$4-1,'Projection Scale G2 - M'!$A$25:$B$150,2,FALSE))^Assumptions!$F$6*'Base Rate'!J58*IF(Assumptions!$F$8="No Adjustment",1,IF(Assumptions!$F$8="Married",'Marital Status'!BU57,IF(Assumptions!$F$8="Single",'Marital Status'!DB57,"ERROR")))*IF(Assumptions!$F$10="No Adjustment",1,IF(Assumptions!$F$10="Preferred",'Pref-Std'!BU57,IF(Assumptions!$F$10="Standard",'Pref-Std'!DB57,"ERROR")))*IF(Assumptions!$F$12="No Adjustment",1,VLOOKUP($A58+J$4-1,'Valuation Margin'!$A$5:$C$13,3))</f>
        <v>88.090419953204886</v>
      </c>
      <c r="K58" s="46">
        <f>(1-VLOOKUP($A58+K$4-1,'Projection Scale G2 - M'!$A$25:$B$150,2,FALSE))^Assumptions!$F$6*'Base Rate'!K58*IF(Assumptions!$F$8="No Adjustment",1,IF(Assumptions!$F$8="Married",'Marital Status'!BV57,IF(Assumptions!$F$8="Single",'Marital Status'!DC57,"ERROR")))*IF(Assumptions!$F$10="No Adjustment",1,IF(Assumptions!$F$10="Preferred",'Pref-Std'!BV57,IF(Assumptions!$F$10="Standard",'Pref-Std'!DC57,"ERROR")))*IF(Assumptions!$F$12="No Adjustment",1,VLOOKUP($A58+K$4-1,'Valuation Margin'!$A$5:$C$13,3))</f>
        <v>105.54944657306348</v>
      </c>
      <c r="L58" s="45">
        <f>(1-VLOOKUP($A58+L$4-1,'Projection Scale G2 - M'!$A$25:$B$150,2,FALSE))^Assumptions!$F$6*'Base Rate'!L58*IF(Assumptions!$F$8="No Adjustment",1,IF(Assumptions!$F$8="Married",'Marital Status'!BW57,IF(Assumptions!$F$8="Single",'Marital Status'!DD57,"ERROR")))*IF(Assumptions!$F$10="No Adjustment",1,IF(Assumptions!$F$10="Preferred",'Pref-Std'!BW57,IF(Assumptions!$F$10="Standard",'Pref-Std'!DD57,"ERROR")))*IF(Assumptions!$F$12="No Adjustment",1,VLOOKUP($A58+L$4-1,'Valuation Margin'!$A$5:$C$13,3))</f>
        <v>125.49662067055687</v>
      </c>
      <c r="M58" s="45">
        <f>(1-VLOOKUP($A58+M$4-1,'Projection Scale G2 - M'!$A$25:$B$150,2,FALSE))^Assumptions!$F$6*'Base Rate'!M58*IF(Assumptions!$F$8="No Adjustment",1,IF(Assumptions!$F$8="Married",'Marital Status'!BX57,IF(Assumptions!$F$8="Single",'Marital Status'!DE57,"ERROR")))*IF(Assumptions!$F$10="No Adjustment",1,IF(Assumptions!$F$10="Preferred",'Pref-Std'!BX57,IF(Assumptions!$F$10="Standard",'Pref-Std'!DE57,"ERROR")))*IF(Assumptions!$F$12="No Adjustment",1,VLOOKUP($A58+M$4-1,'Valuation Margin'!$A$5:$C$13,3))</f>
        <v>146.33041435245539</v>
      </c>
      <c r="N58" s="45">
        <f>(1-VLOOKUP($A58+N$4-1,'Projection Scale G2 - M'!$A$25:$B$150,2,FALSE))^Assumptions!$F$6*'Base Rate'!N58*IF(Assumptions!$F$8="No Adjustment",1,IF(Assumptions!$F$8="Married",'Marital Status'!BY57,IF(Assumptions!$F$8="Single",'Marital Status'!DF57,"ERROR")))*IF(Assumptions!$F$10="No Adjustment",1,IF(Assumptions!$F$10="Preferred",'Pref-Std'!BY57,IF(Assumptions!$F$10="Standard",'Pref-Std'!DF57,"ERROR")))*IF(Assumptions!$F$12="No Adjustment",1,VLOOKUP($A58+N$4-1,'Valuation Margin'!$A$5:$C$13,3))</f>
        <v>170.91029316130761</v>
      </c>
      <c r="O58" s="45">
        <f>(1-VLOOKUP($A58+O$4-1,'Projection Scale G2 - M'!$A$25:$B$150,2,FALSE))^Assumptions!$F$6*'Base Rate'!O58*IF(Assumptions!$F$8="No Adjustment",1,IF(Assumptions!$F$8="Married",'Marital Status'!BZ57,IF(Assumptions!$F$8="Single",'Marital Status'!DG57,"ERROR")))*IF(Assumptions!$F$10="No Adjustment",1,IF(Assumptions!$F$10="Preferred",'Pref-Std'!BZ57,IF(Assumptions!$F$10="Standard",'Pref-Std'!DG57,"ERROR")))*IF(Assumptions!$F$12="No Adjustment",1,VLOOKUP($A58+O$4-1,'Valuation Margin'!$A$5:$C$13,3))</f>
        <v>186.2651784130768</v>
      </c>
      <c r="P58" s="46">
        <f>(1-VLOOKUP($A58+P$4-1,'Projection Scale G2 - M'!$A$25:$B$150,2,FALSE))^Assumptions!$F$6*'Base Rate'!P58*IF(Assumptions!$F$8="No Adjustment",1,IF(Assumptions!$F$8="Married",'Marital Status'!CA57,IF(Assumptions!$F$8="Single",'Marital Status'!DH57,"ERROR")))*IF(Assumptions!$F$10="No Adjustment",1,IF(Assumptions!$F$10="Preferred",'Pref-Std'!CA57,IF(Assumptions!$F$10="Standard",'Pref-Std'!DH57,"ERROR")))*IF(Assumptions!$F$12="No Adjustment",1,VLOOKUP($A58+P$4-1,'Valuation Margin'!$A$5:$C$13,3))</f>
        <v>203.86671077964488</v>
      </c>
      <c r="Q58" s="45">
        <f>(1-VLOOKUP($A58+Q$4-1,'Projection Scale G2 - M'!$A$25:$B$150,2,FALSE))^Assumptions!$F$6*'Base Rate'!Q58*IF(Assumptions!$F$8="No Adjustment",1,IF(Assumptions!$F$8="Married",'Marital Status'!CB57,IF(Assumptions!$F$8="Single",'Marital Status'!DI57,"ERROR")))*IF(Assumptions!$F$10="No Adjustment",1,IF(Assumptions!$F$10="Preferred",'Pref-Std'!CB57,IF(Assumptions!$F$10="Standard",'Pref-Std'!DI57,"ERROR")))*IF(Assumptions!$F$12="No Adjustment",1,VLOOKUP($A58+Q$4-1,'Valuation Margin'!$A$5:$C$13,3))</f>
        <v>219.1308095280632</v>
      </c>
      <c r="R58" s="45">
        <f>(1-VLOOKUP($A58+R$4-1,'Projection Scale G2 - M'!$A$25:$B$150,2,FALSE))^Assumptions!$F$6*'Base Rate'!R58*IF(Assumptions!$F$8="No Adjustment",1,IF(Assumptions!$F$8="Married",'Marital Status'!CC57,IF(Assumptions!$F$8="Single",'Marital Status'!DJ57,"ERROR")))*IF(Assumptions!$F$10="No Adjustment",1,IF(Assumptions!$F$10="Preferred",'Pref-Std'!CC57,IF(Assumptions!$F$10="Standard",'Pref-Std'!DJ57,"ERROR")))*IF(Assumptions!$F$12="No Adjustment",1,VLOOKUP($A58+R$4-1,'Valuation Margin'!$A$5:$C$13,3))</f>
        <v>236.71229211653991</v>
      </c>
      <c r="S58" s="45">
        <f>(1-VLOOKUP($A58+S$4-1,'Projection Scale G2 - M'!$A$25:$B$150,2,FALSE))^Assumptions!$F$6*'Base Rate'!S58*IF(Assumptions!$F$8="No Adjustment",1,IF(Assumptions!$F$8="Married",'Marital Status'!CD57,IF(Assumptions!$F$8="Single",'Marital Status'!DK57,"ERROR")))*IF(Assumptions!$F$10="No Adjustment",1,IF(Assumptions!$F$10="Preferred",'Pref-Std'!CD57,IF(Assumptions!$F$10="Standard",'Pref-Std'!DK57,"ERROR")))*IF(Assumptions!$F$12="No Adjustment",1,VLOOKUP($A58+S$4-1,'Valuation Margin'!$A$5:$C$13,3))</f>
        <v>251.86392133261333</v>
      </c>
      <c r="T58" s="45">
        <f>(1-VLOOKUP($A58+T$4-1,'Projection Scale G2 - M'!$A$25:$B$150,2,FALSE))^Assumptions!$F$6*'Base Rate'!T58*IF(Assumptions!$F$8="No Adjustment",1,IF(Assumptions!$F$8="Married",'Marital Status'!CE57,IF(Assumptions!$F$8="Single",'Marital Status'!DL57,"ERROR")))*IF(Assumptions!$F$10="No Adjustment",1,IF(Assumptions!$F$10="Preferred",'Pref-Std'!CE57,IF(Assumptions!$F$10="Standard",'Pref-Std'!DL57,"ERROR")))*IF(Assumptions!$F$12="No Adjustment",1,VLOOKUP($A58+T$4-1,'Valuation Margin'!$A$5:$C$13,3))</f>
        <v>267.52618070239515</v>
      </c>
      <c r="U58" s="46">
        <f>(1-VLOOKUP($A58+U$4-1,'Projection Scale G2 - M'!$A$25:$B$150,2,FALSE))^Assumptions!$F$6*'Base Rate'!U58*IF(Assumptions!$F$8="No Adjustment",1,IF(Assumptions!$F$8="Married",'Marital Status'!CF57,IF(Assumptions!$F$8="Single",'Marital Status'!DM57,"ERROR")))*IF(Assumptions!$F$10="No Adjustment",1,IF(Assumptions!$F$10="Preferred",'Pref-Std'!CF57,IF(Assumptions!$F$10="Standard",'Pref-Std'!DM57,"ERROR")))*IF(Assumptions!$F$12="No Adjustment",1,VLOOKUP($A58+U$4-1,'Valuation Margin'!$A$5:$C$13,3))</f>
        <v>290.77589054142175</v>
      </c>
      <c r="V58" s="45">
        <f>(1-VLOOKUP($A58+V$4-1,'Projection Scale G2 - M'!$A$25:$B$150,2,FALSE))^Assumptions!$F$6*'Base Rate'!V58*IF(Assumptions!$F$8="No Adjustment",1,IF(Assumptions!$F$8="Married",'Marital Status'!CG57,IF(Assumptions!$F$8="Single",'Marital Status'!DN57,"ERROR")))*IF(Assumptions!$F$10="No Adjustment",1,IF(Assumptions!$F$10="Preferred",'Pref-Std'!CG57,IF(Assumptions!$F$10="Standard",'Pref-Std'!DN57,"ERROR")))*IF(Assumptions!$F$12="No Adjustment",1,VLOOKUP($A58+V$4-1,'Valuation Margin'!$A$5:$C$13,3))</f>
        <v>313.33454994206846</v>
      </c>
      <c r="W58" s="45">
        <f>(1-VLOOKUP($A58+W$4-1,'Projection Scale G2 - M'!$A$25:$B$150,2,FALSE))^Assumptions!$F$6*'Base Rate'!W58*IF(Assumptions!$F$8="No Adjustment",1,IF(Assumptions!$F$8="Married",'Marital Status'!CH57,IF(Assumptions!$F$8="Single",'Marital Status'!DO57,"ERROR")))*IF(Assumptions!$F$10="No Adjustment",1,IF(Assumptions!$F$10="Preferred",'Pref-Std'!CH57,IF(Assumptions!$F$10="Standard",'Pref-Std'!DO57,"ERROR")))*IF(Assumptions!$F$12="No Adjustment",1,VLOOKUP($A58+W$4-1,'Valuation Margin'!$A$5:$C$13,3))</f>
        <v>340.95660000000004</v>
      </c>
      <c r="X58" s="45">
        <f>(1-VLOOKUP($A58+X$4-1,'Projection Scale G2 - M'!$A$25:$B$150,2,FALSE))^Assumptions!$F$6*'Base Rate'!X58*IF(Assumptions!$F$8="No Adjustment",1,IF(Assumptions!$F$8="Married",'Marital Status'!CI57,IF(Assumptions!$F$8="Single",'Marital Status'!DP57,"ERROR")))*IF(Assumptions!$F$10="No Adjustment",1,IF(Assumptions!$F$10="Preferred",'Pref-Std'!CI57,IF(Assumptions!$F$10="Standard",'Pref-Std'!DP57,"ERROR")))*IF(Assumptions!$F$12="No Adjustment",1,VLOOKUP($A58+X$4-1,'Valuation Margin'!$A$5:$C$13,3))</f>
        <v>368.68549999999993</v>
      </c>
      <c r="Y58" s="45">
        <f>(1-VLOOKUP($A58+Y$4-1,'Projection Scale G2 - M'!$A$25:$B$150,2,FALSE))^Assumptions!$F$6*'Base Rate'!Y58*IF(Assumptions!$F$8="No Adjustment",1,IF(Assumptions!$F$8="Married",'Marital Status'!CJ57,IF(Assumptions!$F$8="Single",'Marital Status'!DQ57,"ERROR")))*IF(Assumptions!$F$10="No Adjustment",1,IF(Assumptions!$F$10="Preferred",'Pref-Std'!CJ57,IF(Assumptions!$F$10="Standard",'Pref-Std'!DQ57,"ERROR")))*IF(Assumptions!$F$12="No Adjustment",1,VLOOKUP($A58+Y$4-1,'Valuation Margin'!$A$5:$C$13,3))</f>
        <v>406.67</v>
      </c>
      <c r="Z58" s="46">
        <f>(1-VLOOKUP($A58+Z$4-1,'Projection Scale G2 - M'!$A$25:$B$150,2,FALSE))^Assumptions!$F$6*'Base Rate'!Z58*IF(Assumptions!$F$8="No Adjustment",1,IF(Assumptions!$F$8="Married",'Marital Status'!CK57,IF(Assumptions!$F$8="Single",'Marital Status'!DR57,"ERROR")))*IF(Assumptions!$F$10="No Adjustment",1,IF(Assumptions!$F$10="Preferred",'Pref-Std'!CK57,IF(Assumptions!$F$10="Standard",'Pref-Std'!DR57,"ERROR")))*IF(Assumptions!$F$12="No Adjustment",1,VLOOKUP($A58+Z$4-1,'Valuation Margin'!$A$5:$C$13,3))</f>
        <v>420</v>
      </c>
      <c r="AA58" s="45">
        <f>(1-VLOOKUP($A58+AA$4-1,'Projection Scale G2 - M'!$A$25:$B$150,2,FALSE))^Assumptions!$F$6*'Base Rate'!AA58*IF(Assumptions!$F$8="No Adjustment",1,IF(Assumptions!$F$8="Married",'Marital Status'!CL57,IF(Assumptions!$F$8="Single",'Marital Status'!DS57,"ERROR")))*IF(Assumptions!$F$10="No Adjustment",1,IF(Assumptions!$F$10="Preferred",'Pref-Std'!CL57,IF(Assumptions!$F$10="Standard",'Pref-Std'!DS57,"ERROR")))*IF(Assumptions!$F$12="No Adjustment",1,VLOOKUP($A58+AA$4-1,'Valuation Margin'!$A$5:$C$13,3))</f>
        <v>420</v>
      </c>
      <c r="AB58" s="45">
        <f>(1-VLOOKUP($A58+AB$4-1,'Projection Scale G2 - M'!$A$25:$B$150,2,FALSE))^Assumptions!$F$6*'Base Rate'!AB58*IF(Assumptions!$F$8="No Adjustment",1,IF(Assumptions!$F$8="Married",'Marital Status'!CM57,IF(Assumptions!$F$8="Single",'Marital Status'!DT57,"ERROR")))*IF(Assumptions!$F$10="No Adjustment",1,IF(Assumptions!$F$10="Preferred",'Pref-Std'!CM57,IF(Assumptions!$F$10="Standard",'Pref-Std'!DT57,"ERROR")))*IF(Assumptions!$F$12="No Adjustment",1,VLOOKUP($A58+AB$4-1,'Valuation Margin'!$A$5:$C$13,3))</f>
        <v>420</v>
      </c>
      <c r="AC58" s="45">
        <f>(1-VLOOKUP($A58+AC$4-1,'Projection Scale G2 - M'!$A$25:$B$150,2,FALSE))^Assumptions!$F$6*'Base Rate'!AC58*IF(Assumptions!$F$8="No Adjustment",1,IF(Assumptions!$F$8="Married",'Marital Status'!CN57,IF(Assumptions!$F$8="Single",'Marital Status'!DU57,"ERROR")))*IF(Assumptions!$F$10="No Adjustment",1,IF(Assumptions!$F$10="Preferred",'Pref-Std'!CN57,IF(Assumptions!$F$10="Standard",'Pref-Std'!DU57,"ERROR")))*IF(Assumptions!$F$12="No Adjustment",1,VLOOKUP($A58+AC$4-1,'Valuation Margin'!$A$5:$C$13,3))</f>
        <v>420</v>
      </c>
      <c r="AD58" s="45">
        <f>(1-VLOOKUP($A58+AD$4-1,'Projection Scale G2 - M'!$A$25:$B$150,2,FALSE))^Assumptions!$F$6*'Base Rate'!AD58*IF(Assumptions!$F$8="No Adjustment",1,IF(Assumptions!$F$8="Married",'Marital Status'!CO57,IF(Assumptions!$F$8="Single",'Marital Status'!DV57,"ERROR")))*IF(Assumptions!$F$10="No Adjustment",1,IF(Assumptions!$F$10="Preferred",'Pref-Std'!CO57,IF(Assumptions!$F$10="Standard",'Pref-Std'!DV57,"ERROR")))*IF(Assumptions!$F$12="No Adjustment",1,VLOOKUP($A58+AD$4-1,'Valuation Margin'!$A$5:$C$13,3))</f>
        <v>420</v>
      </c>
      <c r="AE58" s="46">
        <f>(1-VLOOKUP($A58+AE$4-1,'Projection Scale G2 - M'!$A$25:$B$150,2,FALSE))^Assumptions!$F$6*'Base Rate'!AE58*IF(Assumptions!$F$8="No Adjustment",1,IF(Assumptions!$F$8="Married",'Marital Status'!CP57,IF(Assumptions!$F$8="Single",'Marital Status'!DW57,"ERROR")))*IF(Assumptions!$F$10="No Adjustment",1,IF(Assumptions!$F$10="Preferred",'Pref-Std'!CP57,IF(Assumptions!$F$10="Standard",'Pref-Std'!DW57,"ERROR")))*IF(Assumptions!$F$12="No Adjustment",1,VLOOKUP($A58+AE$4-1,'Valuation Margin'!$A$5:$C$13,3))</f>
        <v>420</v>
      </c>
      <c r="AF58" s="46">
        <f>(1-VLOOKUP($AG58,'Projection Scale G2 - M'!$A$25:$B$150,2,FALSE))^Assumptions!$F$6*'Base Rate'!AF58*IF(Assumptions!$F$8="No Adjustment",1,IF(Assumptions!$F$8="Married",'Marital Status'!CQ57,IF(Assumptions!$F$8="Single",'Marital Status'!DX57,"ERROR")))*IF(Assumptions!$F$10="No Adjustment",1,IF(Assumptions!$F$10="Preferred",'Pref-Std'!CQ57,IF(Assumptions!$F$10="Standard",'Pref-Std'!DX57,"ERROR")))*IF(Assumptions!$F$12="No Adjustment",1,VLOOKUP($AG58,'Valuation Margin'!$A$5:$C$13,3))</f>
        <v>420</v>
      </c>
      <c r="AG58" s="6">
        <f t="shared" si="3"/>
        <v>113</v>
      </c>
      <c r="AL58" s="6">
        <f t="shared" si="5"/>
        <v>83</v>
      </c>
      <c r="AM58" s="44">
        <f>(1-VLOOKUP($AL58+AM$4-1,'Projection Scale G2 - F'!$A$25:$B$150,2,FALSE))^Assumptions!$F$6*'Base Rate'!AL58*IF(Assumptions!$F$8="No Adjustment",1,IF(Assumptions!$F$8="Married",'Marital Status'!BM57,IF(Assumptions!$F$8="Single",'Marital Status'!CT57,"ERROR")))*IF(Assumptions!$F$10="No Adjustment",1,IF(Assumptions!$F$10="Preferred",'Pref-Std'!BM57,IF(Assumptions!$F$10="Standard",'Pref-Std'!CT57,"ERROR")))*IF(Assumptions!$F$12="No Adjustment",1,VLOOKUP($AL58+AM$4-1,'Valuation Margin'!$A$5:$D$13,4))</f>
        <v>4.4386118245246111</v>
      </c>
      <c r="AN58" s="45">
        <f>(1-VLOOKUP($AL58+AN$4-1,'Projection Scale G2 - F'!$A$25:$B$150,2,FALSE))^Assumptions!$F$6*'Base Rate'!AM58*IF(Assumptions!$F$8="No Adjustment",1,IF(Assumptions!$F$8="Married",'Marital Status'!BN57,IF(Assumptions!$F$8="Single",'Marital Status'!CU57,"ERROR")))*IF(Assumptions!$F$10="No Adjustment",1,IF(Assumptions!$F$10="Preferred",'Pref-Std'!BN57,IF(Assumptions!$F$10="Standard",'Pref-Std'!CU57,"ERROR")))*IF(Assumptions!$F$12="No Adjustment",1,VLOOKUP($AL58+AN$4-1,'Valuation Margin'!$A$5:$D$13,4))</f>
        <v>8.0210058448081369</v>
      </c>
      <c r="AO58" s="45">
        <f>(1-VLOOKUP($AL58+AO$4-1,'Projection Scale G2 - F'!$A$25:$B$150,2,FALSE))^Assumptions!$F$6*'Base Rate'!AN58*IF(Assumptions!$F$8="No Adjustment",1,IF(Assumptions!$F$8="Married",'Marital Status'!BO57,IF(Assumptions!$F$8="Single",'Marital Status'!CV57,"ERROR")))*IF(Assumptions!$F$10="No Adjustment",1,IF(Assumptions!$F$10="Preferred",'Pref-Std'!BO57,IF(Assumptions!$F$10="Standard",'Pref-Std'!CV57,"ERROR")))*IF(Assumptions!$F$12="No Adjustment",1,VLOOKUP($AL58+AO$4-1,'Valuation Margin'!$A$5:$D$13,4))</f>
        <v>12.036327346521075</v>
      </c>
      <c r="AP58" s="45">
        <f>(1-VLOOKUP($AL58+AP$4-1,'Projection Scale G2 - F'!$A$25:$B$150,2,FALSE))^Assumptions!$F$6*'Base Rate'!AO58*IF(Assumptions!$F$8="No Adjustment",1,IF(Assumptions!$F$8="Married",'Marital Status'!BP57,IF(Assumptions!$F$8="Single",'Marital Status'!CW57,"ERROR")))*IF(Assumptions!$F$10="No Adjustment",1,IF(Assumptions!$F$10="Preferred",'Pref-Std'!BP57,IF(Assumptions!$F$10="Standard",'Pref-Std'!CW57,"ERROR")))*IF(Assumptions!$F$12="No Adjustment",1,VLOOKUP($AL58+AP$4-1,'Valuation Margin'!$A$5:$D$13,4))</f>
        <v>17.035124498163615</v>
      </c>
      <c r="AQ58" s="46">
        <f>(1-VLOOKUP($AL58+AQ$4-1,'Projection Scale G2 - F'!$A$25:$B$150,2,FALSE))^Assumptions!$F$6*'Base Rate'!AP58*IF(Assumptions!$F$8="No Adjustment",1,IF(Assumptions!$F$8="Married",'Marital Status'!BQ57,IF(Assumptions!$F$8="Single",'Marital Status'!CX57,"ERROR")))*IF(Assumptions!$F$10="No Adjustment",1,IF(Assumptions!$F$10="Preferred",'Pref-Std'!BQ57,IF(Assumptions!$F$10="Standard",'Pref-Std'!CX57,"ERROR")))*IF(Assumptions!$F$12="No Adjustment",1,VLOOKUP($AL58+AQ$4-1,'Valuation Margin'!$A$5:$D$13,4))</f>
        <v>23.248636416632902</v>
      </c>
      <c r="AR58" s="45">
        <f>(1-VLOOKUP($AL58+AR$4-1,'Projection Scale G2 - F'!$A$25:$B$150,2,FALSE))^Assumptions!$F$6*'Base Rate'!AQ58*IF(Assumptions!$F$8="No Adjustment",1,IF(Assumptions!$F$8="Married",'Marital Status'!BR57,IF(Assumptions!$F$8="Single",'Marital Status'!CY57,"ERROR")))*IF(Assumptions!$F$10="No Adjustment",1,IF(Assumptions!$F$10="Preferred",'Pref-Std'!BR57,IF(Assumptions!$F$10="Standard",'Pref-Std'!CY57,"ERROR")))*IF(Assumptions!$F$12="No Adjustment",1,VLOOKUP($AL58+AR$4-1,'Valuation Margin'!$A$5:$D$13,4))</f>
        <v>31.010565329843043</v>
      </c>
      <c r="AS58" s="45">
        <f>(1-VLOOKUP($AL58+AS$4-1,'Projection Scale G2 - F'!$A$25:$B$150,2,FALSE))^Assumptions!$F$6*'Base Rate'!AR58*IF(Assumptions!$F$8="No Adjustment",1,IF(Assumptions!$F$8="Married",'Marital Status'!BS57,IF(Assumptions!$F$8="Single",'Marital Status'!CZ57,"ERROR")))*IF(Assumptions!$F$10="No Adjustment",1,IF(Assumptions!$F$10="Preferred",'Pref-Std'!BS57,IF(Assumptions!$F$10="Standard",'Pref-Std'!CZ57,"ERROR")))*IF(Assumptions!$F$12="No Adjustment",1,VLOOKUP($AL58+AS$4-1,'Valuation Margin'!$A$5:$D$13,4))</f>
        <v>40.151441647679071</v>
      </c>
      <c r="AT58" s="45">
        <f>(1-VLOOKUP($AL58+AT$4-1,'Projection Scale G2 - F'!$A$25:$B$150,2,FALSE))^Assumptions!$F$6*'Base Rate'!AS58*IF(Assumptions!$F$8="No Adjustment",1,IF(Assumptions!$F$8="Married",'Marital Status'!BT57,IF(Assumptions!$F$8="Single",'Marital Status'!DA57,"ERROR")))*IF(Assumptions!$F$10="No Adjustment",1,IF(Assumptions!$F$10="Preferred",'Pref-Std'!BT57,IF(Assumptions!$F$10="Standard",'Pref-Std'!DA57,"ERROR")))*IF(Assumptions!$F$12="No Adjustment",1,VLOOKUP($AL58+AT$4-1,'Valuation Margin'!$A$5:$D$13,4))</f>
        <v>51.775540062961952</v>
      </c>
      <c r="AU58" s="45">
        <f>(1-VLOOKUP($AL58+AU$4-1,'Projection Scale G2 - F'!$A$25:$B$150,2,FALSE))^Assumptions!$F$6*'Base Rate'!AT58*IF(Assumptions!$F$8="No Adjustment",1,IF(Assumptions!$F$8="Married",'Marital Status'!BU57,IF(Assumptions!$F$8="Single",'Marital Status'!DB57,"ERROR")))*IF(Assumptions!$F$10="No Adjustment",1,IF(Assumptions!$F$10="Preferred",'Pref-Std'!BU57,IF(Assumptions!$F$10="Standard",'Pref-Std'!DB57,"ERROR")))*IF(Assumptions!$F$12="No Adjustment",1,VLOOKUP($AL58+AU$4-1,'Valuation Margin'!$A$5:$D$13,4))</f>
        <v>63.036190038456787</v>
      </c>
      <c r="AV58" s="46">
        <f>(1-VLOOKUP($AL58+AV$4-1,'Projection Scale G2 - F'!$A$25:$B$150,2,FALSE))^Assumptions!$F$6*'Base Rate'!AU58*IF(Assumptions!$F$8="No Adjustment",1,IF(Assumptions!$F$8="Married",'Marital Status'!BV57,IF(Assumptions!$F$8="Single",'Marital Status'!DC57,"ERROR")))*IF(Assumptions!$F$10="No Adjustment",1,IF(Assumptions!$F$10="Preferred",'Pref-Std'!BV57,IF(Assumptions!$F$10="Standard",'Pref-Std'!DC57,"ERROR")))*IF(Assumptions!$F$12="No Adjustment",1,VLOOKUP($AL58+AV$4-1,'Valuation Margin'!$A$5:$D$13,4))</f>
        <v>77.099045041020844</v>
      </c>
      <c r="AW58" s="45">
        <f>(1-VLOOKUP($AL58+AW$4-1,'Projection Scale G2 - F'!$A$25:$B$150,2,FALSE))^Assumptions!$F$6*'Base Rate'!AV58*IF(Assumptions!$F$8="No Adjustment",1,IF(Assumptions!$F$8="Married",'Marital Status'!BW57,IF(Assumptions!$F$8="Single",'Marital Status'!DD57,"ERROR")))*IF(Assumptions!$F$10="No Adjustment",1,IF(Assumptions!$F$10="Preferred",'Pref-Std'!BW57,IF(Assumptions!$F$10="Standard",'Pref-Std'!DD57,"ERROR")))*IF(Assumptions!$F$12="No Adjustment",1,VLOOKUP($AL58+AW$4-1,'Valuation Margin'!$A$5:$D$13,4))</f>
        <v>92.816364700822362</v>
      </c>
      <c r="AX58" s="45">
        <f>(1-VLOOKUP($AL58+AX$4-1,'Projection Scale G2 - F'!$A$25:$B$150,2,FALSE))^Assumptions!$F$6*'Base Rate'!AW58*IF(Assumptions!$F$8="No Adjustment",1,IF(Assumptions!$F$8="Married",'Marital Status'!BX57,IF(Assumptions!$F$8="Single",'Marital Status'!DE57,"ERROR")))*IF(Assumptions!$F$10="No Adjustment",1,IF(Assumptions!$F$10="Preferred",'Pref-Std'!BX57,IF(Assumptions!$F$10="Standard",'Pref-Std'!DE57,"ERROR")))*IF(Assumptions!$F$12="No Adjustment",1,VLOOKUP($AL58+AX$4-1,'Valuation Margin'!$A$5:$D$13,4))</f>
        <v>112.02470406113328</v>
      </c>
      <c r="AY58" s="45">
        <f>(1-VLOOKUP($AL58+AY$4-1,'Projection Scale G2 - F'!$A$25:$B$150,2,FALSE))^Assumptions!$F$6*'Base Rate'!AX58*IF(Assumptions!$F$8="No Adjustment",1,IF(Assumptions!$F$8="Married",'Marital Status'!BY57,IF(Assumptions!$F$8="Single",'Marital Status'!DF57,"ERROR")))*IF(Assumptions!$F$10="No Adjustment",1,IF(Assumptions!$F$10="Preferred",'Pref-Std'!BY57,IF(Assumptions!$F$10="Standard",'Pref-Std'!DF57,"ERROR")))*IF(Assumptions!$F$12="No Adjustment",1,VLOOKUP($AL58+AY$4-1,'Valuation Margin'!$A$5:$D$13,4))</f>
        <v>132.13985378751909</v>
      </c>
      <c r="AZ58" s="45">
        <f>(1-VLOOKUP($AL58+AZ$4-1,'Projection Scale G2 - F'!$A$25:$B$150,2,FALSE))^Assumptions!$F$6*'Base Rate'!AY58*IF(Assumptions!$F$8="No Adjustment",1,IF(Assumptions!$F$8="Married",'Marital Status'!BZ57,IF(Assumptions!$F$8="Single",'Marital Status'!DG57,"ERROR")))*IF(Assumptions!$F$10="No Adjustment",1,IF(Assumptions!$F$10="Preferred",'Pref-Std'!BZ57,IF(Assumptions!$F$10="Standard",'Pref-Std'!DG57,"ERROR")))*IF(Assumptions!$F$12="No Adjustment",1,VLOOKUP($AL58+AZ$4-1,'Valuation Margin'!$A$5:$D$13,4))</f>
        <v>146.96941767060744</v>
      </c>
      <c r="BA58" s="46">
        <f>(1-VLOOKUP($AL58+BA$4-1,'Projection Scale G2 - F'!$A$25:$B$150,2,FALSE))^Assumptions!$F$6*'Base Rate'!AZ58*IF(Assumptions!$F$8="No Adjustment",1,IF(Assumptions!$F$8="Married",'Marital Status'!CA57,IF(Assumptions!$F$8="Single",'Marital Status'!DH57,"ERROR")))*IF(Assumptions!$F$10="No Adjustment",1,IF(Assumptions!$F$10="Preferred",'Pref-Std'!CA57,IF(Assumptions!$F$10="Standard",'Pref-Std'!DH57,"ERROR")))*IF(Assumptions!$F$12="No Adjustment",1,VLOOKUP($AL58+BA$4-1,'Valuation Margin'!$A$5:$D$13,4))</f>
        <v>163.44688967858517</v>
      </c>
      <c r="BB58" s="45">
        <f>(1-VLOOKUP($AL58+BB$4-1,'Projection Scale G2 - F'!$A$25:$B$150,2,FALSE))^Assumptions!$F$6*'Base Rate'!BA58*IF(Assumptions!$F$8="No Adjustment",1,IF(Assumptions!$F$8="Married",'Marital Status'!CB57,IF(Assumptions!$F$8="Single",'Marital Status'!DI57,"ERROR")))*IF(Assumptions!$F$10="No Adjustment",1,IF(Assumptions!$F$10="Preferred",'Pref-Std'!CB57,IF(Assumptions!$F$10="Standard",'Pref-Std'!DI57,"ERROR")))*IF(Assumptions!$F$12="No Adjustment",1,VLOOKUP($AL58+BB$4-1,'Valuation Margin'!$A$5:$D$13,4))</f>
        <v>177.77058759139069</v>
      </c>
      <c r="BC58" s="45">
        <f>(1-VLOOKUP($AL58+BC$4-1,'Projection Scale G2 - F'!$A$25:$B$150,2,FALSE))^Assumptions!$F$6*'Base Rate'!BB58*IF(Assumptions!$F$8="No Adjustment",1,IF(Assumptions!$F$8="Married",'Marital Status'!CC57,IF(Assumptions!$F$8="Single",'Marital Status'!DJ57,"ERROR")))*IF(Assumptions!$F$10="No Adjustment",1,IF(Assumptions!$F$10="Preferred",'Pref-Std'!CC57,IF(Assumptions!$F$10="Standard",'Pref-Std'!DJ57,"ERROR")))*IF(Assumptions!$F$12="No Adjustment",1,VLOOKUP($AL58+BC$4-1,'Valuation Margin'!$A$5:$D$13,4))</f>
        <v>193.78414333235992</v>
      </c>
      <c r="BD58" s="45">
        <f>(1-VLOOKUP($AL58+BD$4-1,'Projection Scale G2 - F'!$A$25:$B$150,2,FALSE))^Assumptions!$F$6*'Base Rate'!BC58*IF(Assumptions!$F$8="No Adjustment",1,IF(Assumptions!$F$8="Married",'Marital Status'!CD57,IF(Assumptions!$F$8="Single",'Marital Status'!DK57,"ERROR")))*IF(Assumptions!$F$10="No Adjustment",1,IF(Assumptions!$F$10="Preferred",'Pref-Std'!CD57,IF(Assumptions!$F$10="Standard",'Pref-Std'!DK57,"ERROR")))*IF(Assumptions!$F$12="No Adjustment",1,VLOOKUP($AL58+BD$4-1,'Valuation Margin'!$A$5:$D$13,4))</f>
        <v>207.73843287766863</v>
      </c>
      <c r="BE58" s="45">
        <f>(1-VLOOKUP($AL58+BE$4-1,'Projection Scale G2 - F'!$A$25:$B$150,2,FALSE))^Assumptions!$F$6*'Base Rate'!BD58*IF(Assumptions!$F$8="No Adjustment",1,IF(Assumptions!$F$8="Married",'Marital Status'!CE57,IF(Assumptions!$F$8="Single",'Marital Status'!DL57,"ERROR")))*IF(Assumptions!$F$10="No Adjustment",1,IF(Assumptions!$F$10="Preferred",'Pref-Std'!CE57,IF(Assumptions!$F$10="Standard",'Pref-Std'!DL57,"ERROR")))*IF(Assumptions!$F$12="No Adjustment",1,VLOOKUP($AL58+BE$4-1,'Valuation Margin'!$A$5:$D$13,4))</f>
        <v>222.15933273584886</v>
      </c>
      <c r="BF58" s="46">
        <f>(1-VLOOKUP($AL58+BF$4-1,'Projection Scale G2 - F'!$A$25:$B$150,2,FALSE))^Assumptions!$F$6*'Base Rate'!BE58*IF(Assumptions!$F$8="No Adjustment",1,IF(Assumptions!$F$8="Married",'Marital Status'!CF57,IF(Assumptions!$F$8="Single",'Marital Status'!DM57,"ERROR")))*IF(Assumptions!$F$10="No Adjustment",1,IF(Assumptions!$F$10="Preferred",'Pref-Std'!CF57,IF(Assumptions!$F$10="Standard",'Pref-Std'!DM57,"ERROR")))*IF(Assumptions!$F$12="No Adjustment",1,VLOOKUP($AL58+BF$4-1,'Valuation Margin'!$A$5:$D$13,4))</f>
        <v>240.40263543970363</v>
      </c>
      <c r="BG58" s="45">
        <f>(1-VLOOKUP($AL58+BG$4-1,'Projection Scale G2 - F'!$A$25:$B$150,2,FALSE))^Assumptions!$F$6*'Base Rate'!BF58*IF(Assumptions!$F$8="No Adjustment",1,IF(Assumptions!$F$8="Married",'Marital Status'!CG57,IF(Assumptions!$F$8="Single",'Marital Status'!DN57,"ERROR")))*IF(Assumptions!$F$10="No Adjustment",1,IF(Assumptions!$F$10="Preferred",'Pref-Std'!CG57,IF(Assumptions!$F$10="Standard",'Pref-Std'!DN57,"ERROR")))*IF(Assumptions!$F$12="No Adjustment",1,VLOOKUP($AL58+BG$4-1,'Valuation Margin'!$A$5:$D$13,4))</f>
        <v>260.81356226543221</v>
      </c>
      <c r="BH58" s="45">
        <f>(1-VLOOKUP($AL58+BH$4-1,'Projection Scale G2 - F'!$A$25:$B$150,2,FALSE))^Assumptions!$F$6*'Base Rate'!BG58*IF(Assumptions!$F$8="No Adjustment",1,IF(Assumptions!$F$8="Married",'Marital Status'!CH57,IF(Assumptions!$F$8="Single",'Marital Status'!DO57,"ERROR")))*IF(Assumptions!$F$10="No Adjustment",1,IF(Assumptions!$F$10="Preferred",'Pref-Std'!CH57,IF(Assumptions!$F$10="Standard",'Pref-Std'!DO57,"ERROR")))*IF(Assumptions!$F$12="No Adjustment",1,VLOOKUP($AL58+BH$4-1,'Valuation Margin'!$A$5:$D$13,4))</f>
        <v>285.60480000000001</v>
      </c>
      <c r="BI58" s="45">
        <f>(1-VLOOKUP($AL58+BI$4-1,'Projection Scale G2 - F'!$A$25:$B$150,2,FALSE))^Assumptions!$F$6*'Base Rate'!BH58*IF(Assumptions!$F$8="No Adjustment",1,IF(Assumptions!$F$8="Married",'Marital Status'!CI57,IF(Assumptions!$F$8="Single",'Marital Status'!DP57,"ERROR")))*IF(Assumptions!$F$10="No Adjustment",1,IF(Assumptions!$F$10="Preferred",'Pref-Std'!CI57,IF(Assumptions!$F$10="Standard",'Pref-Std'!DP57,"ERROR")))*IF(Assumptions!$F$12="No Adjustment",1,VLOOKUP($AL58+BI$4-1,'Valuation Margin'!$A$5:$D$13,4))</f>
        <v>307.2534</v>
      </c>
      <c r="BJ58" s="45">
        <f>(1-VLOOKUP($AL58+BJ$4-1,'Projection Scale G2 - F'!$A$25:$B$150,2,FALSE))^Assumptions!$F$6*'Base Rate'!BI58*IF(Assumptions!$F$8="No Adjustment",1,IF(Assumptions!$F$8="Married",'Marital Status'!CJ57,IF(Assumptions!$F$8="Single",'Marital Status'!DQ57,"ERROR")))*IF(Assumptions!$F$10="No Adjustment",1,IF(Assumptions!$F$10="Preferred",'Pref-Std'!CJ57,IF(Assumptions!$F$10="Standard",'Pref-Std'!DQ57,"ERROR")))*IF(Assumptions!$F$12="No Adjustment",1,VLOOKUP($AL58+BJ$4-1,'Valuation Margin'!$A$5:$D$13,4))</f>
        <v>326.7722</v>
      </c>
      <c r="BK58" s="46">
        <f>(1-VLOOKUP($AL58+BK$4-1,'Projection Scale G2 - F'!$A$25:$B$150,2,FALSE))^Assumptions!$F$6*'Base Rate'!BJ58*IF(Assumptions!$F$8="No Adjustment",1,IF(Assumptions!$F$8="Married",'Marital Status'!CK57,IF(Assumptions!$F$8="Single",'Marital Status'!DR57,"ERROR")))*IF(Assumptions!$F$10="No Adjustment",1,IF(Assumptions!$F$10="Preferred",'Pref-Std'!CK57,IF(Assumptions!$F$10="Standard",'Pref-Std'!DR57,"ERROR")))*IF(Assumptions!$F$12="No Adjustment",1,VLOOKUP($AL58+BK$4-1,'Valuation Margin'!$A$5:$D$13,4))</f>
        <v>345.59999999999997</v>
      </c>
      <c r="BL58" s="45">
        <f>(1-VLOOKUP($AL58+BL$4-1,'Projection Scale G2 - F'!$A$25:$B$150,2,FALSE))^Assumptions!$F$6*'Base Rate'!BK58*IF(Assumptions!$F$8="No Adjustment",1,IF(Assumptions!$F$8="Married",'Marital Status'!CL57,IF(Assumptions!$F$8="Single",'Marital Status'!DS57,"ERROR")))*IF(Assumptions!$F$10="No Adjustment",1,IF(Assumptions!$F$10="Preferred",'Pref-Std'!CL57,IF(Assumptions!$F$10="Standard",'Pref-Std'!DS57,"ERROR")))*IF(Assumptions!$F$12="No Adjustment",1,VLOOKUP($AL58+BL$4-1,'Valuation Margin'!$A$5:$D$13,4))</f>
        <v>360</v>
      </c>
      <c r="BM58" s="45">
        <f>(1-VLOOKUP($AL58+BM$4-1,'Projection Scale G2 - F'!$A$25:$B$150,2,FALSE))^Assumptions!$F$6*'Base Rate'!BL58*IF(Assumptions!$F$8="No Adjustment",1,IF(Assumptions!$F$8="Married",'Marital Status'!CM57,IF(Assumptions!$F$8="Single",'Marital Status'!DT57,"ERROR")))*IF(Assumptions!$F$10="No Adjustment",1,IF(Assumptions!$F$10="Preferred",'Pref-Std'!CM57,IF(Assumptions!$F$10="Standard",'Pref-Std'!DT57,"ERROR")))*IF(Assumptions!$F$12="No Adjustment",1,VLOOKUP($AL58+BM$4-1,'Valuation Margin'!$A$5:$D$13,4))</f>
        <v>360</v>
      </c>
      <c r="BN58" s="45">
        <f>(1-VLOOKUP($AL58+BN$4-1,'Projection Scale G2 - F'!$A$25:$B$150,2,FALSE))^Assumptions!$F$6*'Base Rate'!BM58*IF(Assumptions!$F$8="No Adjustment",1,IF(Assumptions!$F$8="Married",'Marital Status'!CN57,IF(Assumptions!$F$8="Single",'Marital Status'!DU57,"ERROR")))*IF(Assumptions!$F$10="No Adjustment",1,IF(Assumptions!$F$10="Preferred",'Pref-Std'!CN57,IF(Assumptions!$F$10="Standard",'Pref-Std'!DU57,"ERROR")))*IF(Assumptions!$F$12="No Adjustment",1,VLOOKUP($AL58+BN$4-1,'Valuation Margin'!$A$5:$D$13,4))</f>
        <v>360</v>
      </c>
      <c r="BO58" s="45">
        <f>(1-VLOOKUP($AL58+BO$4-1,'Projection Scale G2 - F'!$A$25:$B$150,2,FALSE))^Assumptions!$F$6*'Base Rate'!BN58*IF(Assumptions!$F$8="No Adjustment",1,IF(Assumptions!$F$8="Married",'Marital Status'!CO57,IF(Assumptions!$F$8="Single",'Marital Status'!DV57,"ERROR")))*IF(Assumptions!$F$10="No Adjustment",1,IF(Assumptions!$F$10="Preferred",'Pref-Std'!CO57,IF(Assumptions!$F$10="Standard",'Pref-Std'!DV57,"ERROR")))*IF(Assumptions!$F$12="No Adjustment",1,VLOOKUP($AL58+BO$4-1,'Valuation Margin'!$A$5:$D$13,4))</f>
        <v>360</v>
      </c>
      <c r="BP58" s="46">
        <f>(1-VLOOKUP($AL58+BP$4-1,'Projection Scale G2 - F'!$A$25:$B$150,2,FALSE))^Assumptions!$F$6*'Base Rate'!BO58*IF(Assumptions!$F$8="No Adjustment",1,IF(Assumptions!$F$8="Married",'Marital Status'!CP57,IF(Assumptions!$F$8="Single",'Marital Status'!DW57,"ERROR")))*IF(Assumptions!$F$10="No Adjustment",1,IF(Assumptions!$F$10="Preferred",'Pref-Std'!CP57,IF(Assumptions!$F$10="Standard",'Pref-Std'!DW57,"ERROR")))*IF(Assumptions!$F$12="No Adjustment",1,VLOOKUP($AL58+BP$4-1,'Valuation Margin'!$A$5:$D$13,4))</f>
        <v>360</v>
      </c>
      <c r="BQ58" s="46">
        <f>(1-VLOOKUP($BR58,'Projection Scale G2 - F'!$A$25:$B$150,2,FALSE))^Assumptions!$F$6*'Base Rate'!BP58*IF(Assumptions!$F$8="No Adjustment",1,IF(Assumptions!$F$8="Married",'Marital Status'!CQ57,IF(Assumptions!$F$8="Single",'Marital Status'!DX57,"ERROR")))*IF(Assumptions!$F$10="No Adjustment",1,IF(Assumptions!$F$10="Preferred",'Pref-Std'!CQ57,IF(Assumptions!$F$10="Standard",'Pref-Std'!DX57,"ERROR")))*IF(Assumptions!$F$12="No Adjustment",1,VLOOKUP($BR58,'Valuation Margin'!$A$5:$D$13,4))</f>
        <v>360</v>
      </c>
      <c r="BR58" s="6">
        <f t="shared" si="6"/>
        <v>113</v>
      </c>
    </row>
    <row r="59" spans="1:75" x14ac:dyDescent="0.3">
      <c r="A59" s="11">
        <f t="shared" si="2"/>
        <v>84</v>
      </c>
      <c r="B59" s="48">
        <f>(1-VLOOKUP($A59+B$4-1,'Projection Scale G2 - M'!$A$25:$B$150,2,FALSE))^Assumptions!$F$6*'Base Rate'!B59*IF(Assumptions!$F$8="No Adjustment",1,IF(Assumptions!$F$8="Married",'Marital Status'!BM58,IF(Assumptions!$F$8="Single",'Marital Status'!CT58,"ERROR")))*IF(Assumptions!$F$10="No Adjustment",1,IF(Assumptions!$F$10="Preferred",'Pref-Std'!BM58,IF(Assumptions!$F$10="Standard",'Pref-Std'!CT58,"ERROR")))*IF(Assumptions!$F$12="No Adjustment",1,VLOOKUP($A59+B$4-1,'Valuation Margin'!$A$5:$C$13,3))</f>
        <v>6.9996053866404671</v>
      </c>
      <c r="C59" s="49">
        <f>(1-VLOOKUP($A59+C$4-1,'Projection Scale G2 - M'!$A$25:$B$150,2,FALSE))^Assumptions!$F$6*'Base Rate'!C59*IF(Assumptions!$F$8="No Adjustment",1,IF(Assumptions!$F$8="Married",'Marital Status'!BN58,IF(Assumptions!$F$8="Single",'Marital Status'!CU58,"ERROR")))*IF(Assumptions!$F$10="No Adjustment",1,IF(Assumptions!$F$10="Preferred",'Pref-Std'!BN58,IF(Assumptions!$F$10="Standard",'Pref-Std'!CU58,"ERROR")))*IF(Assumptions!$F$12="No Adjustment",1,VLOOKUP($A59+C$4-1,'Valuation Margin'!$A$5:$C$13,3))</f>
        <v>13.314176519989351</v>
      </c>
      <c r="D59" s="49">
        <f>(1-VLOOKUP($A59+D$4-1,'Projection Scale G2 - M'!$A$25:$B$150,2,FALSE))^Assumptions!$F$6*'Base Rate'!D59*IF(Assumptions!$F$8="No Adjustment",1,IF(Assumptions!$F$8="Married",'Marital Status'!BO58,IF(Assumptions!$F$8="Single",'Marital Status'!CV58,"ERROR")))*IF(Assumptions!$F$10="No Adjustment",1,IF(Assumptions!$F$10="Preferred",'Pref-Std'!BO58,IF(Assumptions!$F$10="Standard",'Pref-Std'!CV58,"ERROR")))*IF(Assumptions!$F$12="No Adjustment",1,VLOOKUP($A59+D$4-1,'Valuation Margin'!$A$5:$C$13,3))</f>
        <v>20.797214656155418</v>
      </c>
      <c r="E59" s="49">
        <f>(1-VLOOKUP($A59+E$4-1,'Projection Scale G2 - M'!$A$25:$B$150,2,FALSE))^Assumptions!$F$6*'Base Rate'!E59*IF(Assumptions!$F$8="No Adjustment",1,IF(Assumptions!$F$8="Married",'Marital Status'!BP58,IF(Assumptions!$F$8="Single",'Marital Status'!CW58,"ERROR")))*IF(Assumptions!$F$10="No Adjustment",1,IF(Assumptions!$F$10="Preferred",'Pref-Std'!BP58,IF(Assumptions!$F$10="Standard",'Pref-Std'!CW58,"ERROR")))*IF(Assumptions!$F$12="No Adjustment",1,VLOOKUP($A59+E$4-1,'Valuation Margin'!$A$5:$C$13,3))</f>
        <v>29.923613770994471</v>
      </c>
      <c r="F59" s="50">
        <f>(1-VLOOKUP($A59+F$4-1,'Projection Scale G2 - M'!$A$25:$B$150,2,FALSE))^Assumptions!$F$6*'Base Rate'!F59*IF(Assumptions!$F$8="No Adjustment",1,IF(Assumptions!$F$8="Married",'Marital Status'!BQ58,IF(Assumptions!$F$8="Single",'Marital Status'!CX58,"ERROR")))*IF(Assumptions!$F$10="No Adjustment",1,IF(Assumptions!$F$10="Preferred",'Pref-Std'!BQ58,IF(Assumptions!$F$10="Standard",'Pref-Std'!CX58,"ERROR")))*IF(Assumptions!$F$12="No Adjustment",1,VLOOKUP($A59+F$4-1,'Valuation Margin'!$A$5:$C$13,3))</f>
        <v>40.652269341336996</v>
      </c>
      <c r="G59" s="49">
        <f>(1-VLOOKUP($A59+G$4-1,'Projection Scale G2 - M'!$A$25:$B$150,2,FALSE))^Assumptions!$F$6*'Base Rate'!G59*IF(Assumptions!$F$8="No Adjustment",1,IF(Assumptions!$F$8="Married",'Marital Status'!BR58,IF(Assumptions!$F$8="Single",'Marital Status'!CY58,"ERROR")))*IF(Assumptions!$F$10="No Adjustment",1,IF(Assumptions!$F$10="Preferred",'Pref-Std'!BR58,IF(Assumptions!$F$10="Standard",'Pref-Std'!CY58,"ERROR")))*IF(Assumptions!$F$12="No Adjustment",1,VLOOKUP($A59+G$4-1,'Valuation Margin'!$A$5:$C$13,3))</f>
        <v>54.103294917445247</v>
      </c>
      <c r="H59" s="49">
        <f>(1-VLOOKUP($A59+H$4-1,'Projection Scale G2 - M'!$A$25:$B$150,2,FALSE))^Assumptions!$F$6*'Base Rate'!H59*IF(Assumptions!$F$8="No Adjustment",1,IF(Assumptions!$F$8="Married",'Marital Status'!BS58,IF(Assumptions!$F$8="Single",'Marital Status'!CZ58,"ERROR")))*IF(Assumptions!$F$10="No Adjustment",1,IF(Assumptions!$F$10="Preferred",'Pref-Std'!BS58,IF(Assumptions!$F$10="Standard",'Pref-Std'!CZ58,"ERROR")))*IF(Assumptions!$F$12="No Adjustment",1,VLOOKUP($A59+H$4-1,'Valuation Margin'!$A$5:$C$13,3))</f>
        <v>70.323600739138911</v>
      </c>
      <c r="I59" s="49">
        <f>(1-VLOOKUP($A59+I$4-1,'Projection Scale G2 - M'!$A$25:$B$150,2,FALSE))^Assumptions!$F$6*'Base Rate'!I59*IF(Assumptions!$F$8="No Adjustment",1,IF(Assumptions!$F$8="Married",'Marital Status'!BT58,IF(Assumptions!$F$8="Single",'Marital Status'!DA58,"ERROR")))*IF(Assumptions!$F$10="No Adjustment",1,IF(Assumptions!$F$10="Preferred",'Pref-Std'!BT58,IF(Assumptions!$F$10="Standard",'Pref-Std'!DA58,"ERROR")))*IF(Assumptions!$F$12="No Adjustment",1,VLOOKUP($A59+I$4-1,'Valuation Margin'!$A$5:$C$13,3))</f>
        <v>85.239219926514622</v>
      </c>
      <c r="J59" s="49">
        <f>(1-VLOOKUP($A59+J$4-1,'Projection Scale G2 - M'!$A$25:$B$150,2,FALSE))^Assumptions!$F$6*'Base Rate'!J59*IF(Assumptions!$F$8="No Adjustment",1,IF(Assumptions!$F$8="Married",'Marital Status'!BU58,IF(Assumptions!$F$8="Single",'Marital Status'!DB58,"ERROR")))*IF(Assumptions!$F$10="No Adjustment",1,IF(Assumptions!$F$10="Preferred",'Pref-Std'!BU58,IF(Assumptions!$F$10="Standard",'Pref-Std'!DB58,"ERROR")))*IF(Assumptions!$F$12="No Adjustment",1,VLOOKUP($A59+J$4-1,'Valuation Margin'!$A$5:$C$13,3))</f>
        <v>103.21215135774257</v>
      </c>
      <c r="K59" s="50">
        <f>(1-VLOOKUP($A59+K$4-1,'Projection Scale G2 - M'!$A$25:$B$150,2,FALSE))^Assumptions!$F$6*'Base Rate'!K59*IF(Assumptions!$F$8="No Adjustment",1,IF(Assumptions!$F$8="Married",'Marital Status'!BV58,IF(Assumptions!$F$8="Single",'Marital Status'!DC58,"ERROR")))*IF(Assumptions!$F$10="No Adjustment",1,IF(Assumptions!$F$10="Preferred",'Pref-Std'!BV58,IF(Assumptions!$F$10="Standard",'Pref-Std'!DC58,"ERROR")))*IF(Assumptions!$F$12="No Adjustment",1,VLOOKUP($A59+K$4-1,'Valuation Margin'!$A$5:$C$13,3))</f>
        <v>123.7909536115863</v>
      </c>
      <c r="L59" s="49">
        <f>(1-VLOOKUP($A59+L$4-1,'Projection Scale G2 - M'!$A$25:$B$150,2,FALSE))^Assumptions!$F$6*'Base Rate'!L59*IF(Assumptions!$F$8="No Adjustment",1,IF(Assumptions!$F$8="Married",'Marital Status'!BW58,IF(Assumptions!$F$8="Single",'Marital Status'!DD58,"ERROR")))*IF(Assumptions!$F$10="No Adjustment",1,IF(Assumptions!$F$10="Preferred",'Pref-Std'!BW58,IF(Assumptions!$F$10="Standard",'Pref-Std'!DD58,"ERROR")))*IF(Assumptions!$F$12="No Adjustment",1,VLOOKUP($A59+L$4-1,'Valuation Margin'!$A$5:$C$13,3))</f>
        <v>145.40797549927581</v>
      </c>
      <c r="M59" s="49">
        <f>(1-VLOOKUP($A59+M$4-1,'Projection Scale G2 - M'!$A$25:$B$150,2,FALSE))^Assumptions!$F$6*'Base Rate'!M59*IF(Assumptions!$F$8="No Adjustment",1,IF(Assumptions!$F$8="Married",'Marital Status'!BX58,IF(Assumptions!$F$8="Single",'Marital Status'!DE58,"ERROR")))*IF(Assumptions!$F$10="No Adjustment",1,IF(Assumptions!$F$10="Preferred",'Pref-Std'!BX58,IF(Assumptions!$F$10="Standard",'Pref-Std'!DE58,"ERROR")))*IF(Assumptions!$F$12="No Adjustment",1,VLOOKUP($A59+M$4-1,'Valuation Margin'!$A$5:$C$13,3))</f>
        <v>170.91029316130758</v>
      </c>
      <c r="N59" s="49">
        <f>(1-VLOOKUP($A59+N$4-1,'Projection Scale G2 - M'!$A$25:$B$150,2,FALSE))^Assumptions!$F$6*'Base Rate'!N59*IF(Assumptions!$F$8="No Adjustment",1,IF(Assumptions!$F$8="Married",'Marital Status'!BY58,IF(Assumptions!$F$8="Single",'Marital Status'!DF58,"ERROR")))*IF(Assumptions!$F$10="No Adjustment",1,IF(Assumptions!$F$10="Preferred",'Pref-Std'!BY58,IF(Assumptions!$F$10="Standard",'Pref-Std'!DF58,"ERROR")))*IF(Assumptions!$F$12="No Adjustment",1,VLOOKUP($A59+N$4-1,'Valuation Margin'!$A$5:$C$13,3))</f>
        <v>186.2651784130768</v>
      </c>
      <c r="O59" s="49">
        <f>(1-VLOOKUP($A59+O$4-1,'Projection Scale G2 - M'!$A$25:$B$150,2,FALSE))^Assumptions!$F$6*'Base Rate'!O59*IF(Assumptions!$F$8="No Adjustment",1,IF(Assumptions!$F$8="Married",'Marital Status'!BZ58,IF(Assumptions!$F$8="Single",'Marital Status'!DG58,"ERROR")))*IF(Assumptions!$F$10="No Adjustment",1,IF(Assumptions!$F$10="Preferred",'Pref-Std'!BZ58,IF(Assumptions!$F$10="Standard",'Pref-Std'!DG58,"ERROR")))*IF(Assumptions!$F$12="No Adjustment",1,VLOOKUP($A59+O$4-1,'Valuation Margin'!$A$5:$C$13,3))</f>
        <v>203.86671077964488</v>
      </c>
      <c r="P59" s="50">
        <f>(1-VLOOKUP($A59+P$4-1,'Projection Scale G2 - M'!$A$25:$B$150,2,FALSE))^Assumptions!$F$6*'Base Rate'!P59*IF(Assumptions!$F$8="No Adjustment",1,IF(Assumptions!$F$8="Married",'Marital Status'!CA58,IF(Assumptions!$F$8="Single",'Marital Status'!DH58,"ERROR")))*IF(Assumptions!$F$10="No Adjustment",1,IF(Assumptions!$F$10="Preferred",'Pref-Std'!CA58,IF(Assumptions!$F$10="Standard",'Pref-Std'!DH58,"ERROR")))*IF(Assumptions!$F$12="No Adjustment",1,VLOOKUP($A59+P$4-1,'Valuation Margin'!$A$5:$C$13,3))</f>
        <v>219.1308095280632</v>
      </c>
      <c r="Q59" s="49">
        <f>(1-VLOOKUP($A59+Q$4-1,'Projection Scale G2 - M'!$A$25:$B$150,2,FALSE))^Assumptions!$F$6*'Base Rate'!Q59*IF(Assumptions!$F$8="No Adjustment",1,IF(Assumptions!$F$8="Married",'Marital Status'!CB58,IF(Assumptions!$F$8="Single",'Marital Status'!DI58,"ERROR")))*IF(Assumptions!$F$10="No Adjustment",1,IF(Assumptions!$F$10="Preferred",'Pref-Std'!CB58,IF(Assumptions!$F$10="Standard",'Pref-Std'!DI58,"ERROR")))*IF(Assumptions!$F$12="No Adjustment",1,VLOOKUP($A59+Q$4-1,'Valuation Margin'!$A$5:$C$13,3))</f>
        <v>236.71229211653991</v>
      </c>
      <c r="R59" s="49">
        <f>(1-VLOOKUP($A59+R$4-1,'Projection Scale G2 - M'!$A$25:$B$150,2,FALSE))^Assumptions!$F$6*'Base Rate'!R59*IF(Assumptions!$F$8="No Adjustment",1,IF(Assumptions!$F$8="Married",'Marital Status'!CC58,IF(Assumptions!$F$8="Single",'Marital Status'!DJ58,"ERROR")))*IF(Assumptions!$F$10="No Adjustment",1,IF(Assumptions!$F$10="Preferred",'Pref-Std'!CC58,IF(Assumptions!$F$10="Standard",'Pref-Std'!DJ58,"ERROR")))*IF(Assumptions!$F$12="No Adjustment",1,VLOOKUP($A59+R$4-1,'Valuation Margin'!$A$5:$C$13,3))</f>
        <v>251.86392133261333</v>
      </c>
      <c r="S59" s="49">
        <f>(1-VLOOKUP($A59+S$4-1,'Projection Scale G2 - M'!$A$25:$B$150,2,FALSE))^Assumptions!$F$6*'Base Rate'!S59*IF(Assumptions!$F$8="No Adjustment",1,IF(Assumptions!$F$8="Married",'Marital Status'!CD58,IF(Assumptions!$F$8="Single",'Marital Status'!DK58,"ERROR")))*IF(Assumptions!$F$10="No Adjustment",1,IF(Assumptions!$F$10="Preferred",'Pref-Std'!CD58,IF(Assumptions!$F$10="Standard",'Pref-Std'!DK58,"ERROR")))*IF(Assumptions!$F$12="No Adjustment",1,VLOOKUP($A59+S$4-1,'Valuation Margin'!$A$5:$C$13,3))</f>
        <v>267.52618070239515</v>
      </c>
      <c r="T59" s="49">
        <f>(1-VLOOKUP($A59+T$4-1,'Projection Scale G2 - M'!$A$25:$B$150,2,FALSE))^Assumptions!$F$6*'Base Rate'!T59*IF(Assumptions!$F$8="No Adjustment",1,IF(Assumptions!$F$8="Married",'Marital Status'!CE58,IF(Assumptions!$F$8="Single",'Marital Status'!DL58,"ERROR")))*IF(Assumptions!$F$10="No Adjustment",1,IF(Assumptions!$F$10="Preferred",'Pref-Std'!CE58,IF(Assumptions!$F$10="Standard",'Pref-Std'!DL58,"ERROR")))*IF(Assumptions!$F$12="No Adjustment",1,VLOOKUP($A59+T$4-1,'Valuation Margin'!$A$5:$C$13,3))</f>
        <v>290.77589054142175</v>
      </c>
      <c r="U59" s="50">
        <f>(1-VLOOKUP($A59+U$4-1,'Projection Scale G2 - M'!$A$25:$B$150,2,FALSE))^Assumptions!$F$6*'Base Rate'!U59*IF(Assumptions!$F$8="No Adjustment",1,IF(Assumptions!$F$8="Married",'Marital Status'!CF58,IF(Assumptions!$F$8="Single",'Marital Status'!DM58,"ERROR")))*IF(Assumptions!$F$10="No Adjustment",1,IF(Assumptions!$F$10="Preferred",'Pref-Std'!CF58,IF(Assumptions!$F$10="Standard",'Pref-Std'!DM58,"ERROR")))*IF(Assumptions!$F$12="No Adjustment",1,VLOOKUP($A59+U$4-1,'Valuation Margin'!$A$5:$C$13,3))</f>
        <v>313.33454994206846</v>
      </c>
      <c r="V59" s="49">
        <f>(1-VLOOKUP($A59+V$4-1,'Projection Scale G2 - M'!$A$25:$B$150,2,FALSE))^Assumptions!$F$6*'Base Rate'!V59*IF(Assumptions!$F$8="No Adjustment",1,IF(Assumptions!$F$8="Married",'Marital Status'!CG58,IF(Assumptions!$F$8="Single",'Marital Status'!DN58,"ERROR")))*IF(Assumptions!$F$10="No Adjustment",1,IF(Assumptions!$F$10="Preferred",'Pref-Std'!CG58,IF(Assumptions!$F$10="Standard",'Pref-Std'!DN58,"ERROR")))*IF(Assumptions!$F$12="No Adjustment",1,VLOOKUP($A59+V$4-1,'Valuation Margin'!$A$5:$C$13,3))</f>
        <v>340.95660000000004</v>
      </c>
      <c r="W59" s="49">
        <f>(1-VLOOKUP($A59+W$4-1,'Projection Scale G2 - M'!$A$25:$B$150,2,FALSE))^Assumptions!$F$6*'Base Rate'!W59*IF(Assumptions!$F$8="No Adjustment",1,IF(Assumptions!$F$8="Married",'Marital Status'!CH58,IF(Assumptions!$F$8="Single",'Marital Status'!DO58,"ERROR")))*IF(Assumptions!$F$10="No Adjustment",1,IF(Assumptions!$F$10="Preferred",'Pref-Std'!CH58,IF(Assumptions!$F$10="Standard",'Pref-Std'!DO58,"ERROR")))*IF(Assumptions!$F$12="No Adjustment",1,VLOOKUP($A59+W$4-1,'Valuation Margin'!$A$5:$C$13,3))</f>
        <v>368.68549999999993</v>
      </c>
      <c r="X59" s="49">
        <f>(1-VLOOKUP($A59+X$4-1,'Projection Scale G2 - M'!$A$25:$B$150,2,FALSE))^Assumptions!$F$6*'Base Rate'!X59*IF(Assumptions!$F$8="No Adjustment",1,IF(Assumptions!$F$8="Married",'Marital Status'!CI58,IF(Assumptions!$F$8="Single",'Marital Status'!DP58,"ERROR")))*IF(Assumptions!$F$10="No Adjustment",1,IF(Assumptions!$F$10="Preferred",'Pref-Std'!CI58,IF(Assumptions!$F$10="Standard",'Pref-Std'!DP58,"ERROR")))*IF(Assumptions!$F$12="No Adjustment",1,VLOOKUP($A59+X$4-1,'Valuation Margin'!$A$5:$C$13,3))</f>
        <v>406.67</v>
      </c>
      <c r="Y59" s="49">
        <f>(1-VLOOKUP($A59+Y$4-1,'Projection Scale G2 - M'!$A$25:$B$150,2,FALSE))^Assumptions!$F$6*'Base Rate'!Y59*IF(Assumptions!$F$8="No Adjustment",1,IF(Assumptions!$F$8="Married",'Marital Status'!CJ58,IF(Assumptions!$F$8="Single",'Marital Status'!DQ58,"ERROR")))*IF(Assumptions!$F$10="No Adjustment",1,IF(Assumptions!$F$10="Preferred",'Pref-Std'!CJ58,IF(Assumptions!$F$10="Standard",'Pref-Std'!DQ58,"ERROR")))*IF(Assumptions!$F$12="No Adjustment",1,VLOOKUP($A59+Y$4-1,'Valuation Margin'!$A$5:$C$13,3))</f>
        <v>420</v>
      </c>
      <c r="Z59" s="50">
        <f>(1-VLOOKUP($A59+Z$4-1,'Projection Scale G2 - M'!$A$25:$B$150,2,FALSE))^Assumptions!$F$6*'Base Rate'!Z59*IF(Assumptions!$F$8="No Adjustment",1,IF(Assumptions!$F$8="Married",'Marital Status'!CK58,IF(Assumptions!$F$8="Single",'Marital Status'!DR58,"ERROR")))*IF(Assumptions!$F$10="No Adjustment",1,IF(Assumptions!$F$10="Preferred",'Pref-Std'!CK58,IF(Assumptions!$F$10="Standard",'Pref-Std'!DR58,"ERROR")))*IF(Assumptions!$F$12="No Adjustment",1,VLOOKUP($A59+Z$4-1,'Valuation Margin'!$A$5:$C$13,3))</f>
        <v>420</v>
      </c>
      <c r="AA59" s="49">
        <f>(1-VLOOKUP($A59+AA$4-1,'Projection Scale G2 - M'!$A$25:$B$150,2,FALSE))^Assumptions!$F$6*'Base Rate'!AA59*IF(Assumptions!$F$8="No Adjustment",1,IF(Assumptions!$F$8="Married",'Marital Status'!CL58,IF(Assumptions!$F$8="Single",'Marital Status'!DS58,"ERROR")))*IF(Assumptions!$F$10="No Adjustment",1,IF(Assumptions!$F$10="Preferred",'Pref-Std'!CL58,IF(Assumptions!$F$10="Standard",'Pref-Std'!DS58,"ERROR")))*IF(Assumptions!$F$12="No Adjustment",1,VLOOKUP($A59+AA$4-1,'Valuation Margin'!$A$5:$C$13,3))</f>
        <v>420</v>
      </c>
      <c r="AB59" s="49">
        <f>(1-VLOOKUP($A59+AB$4-1,'Projection Scale G2 - M'!$A$25:$B$150,2,FALSE))^Assumptions!$F$6*'Base Rate'!AB59*IF(Assumptions!$F$8="No Adjustment",1,IF(Assumptions!$F$8="Married",'Marital Status'!CM58,IF(Assumptions!$F$8="Single",'Marital Status'!DT58,"ERROR")))*IF(Assumptions!$F$10="No Adjustment",1,IF(Assumptions!$F$10="Preferred",'Pref-Std'!CM58,IF(Assumptions!$F$10="Standard",'Pref-Std'!DT58,"ERROR")))*IF(Assumptions!$F$12="No Adjustment",1,VLOOKUP($A59+AB$4-1,'Valuation Margin'!$A$5:$C$13,3))</f>
        <v>420</v>
      </c>
      <c r="AC59" s="49">
        <f>(1-VLOOKUP($A59+AC$4-1,'Projection Scale G2 - M'!$A$25:$B$150,2,FALSE))^Assumptions!$F$6*'Base Rate'!AC59*IF(Assumptions!$F$8="No Adjustment",1,IF(Assumptions!$F$8="Married",'Marital Status'!CN58,IF(Assumptions!$F$8="Single",'Marital Status'!DU58,"ERROR")))*IF(Assumptions!$F$10="No Adjustment",1,IF(Assumptions!$F$10="Preferred",'Pref-Std'!CN58,IF(Assumptions!$F$10="Standard",'Pref-Std'!DU58,"ERROR")))*IF(Assumptions!$F$12="No Adjustment",1,VLOOKUP($A59+AC$4-1,'Valuation Margin'!$A$5:$C$13,3))</f>
        <v>420</v>
      </c>
      <c r="AD59" s="49">
        <f>(1-VLOOKUP($A59+AD$4-1,'Projection Scale G2 - M'!$A$25:$B$150,2,FALSE))^Assumptions!$F$6*'Base Rate'!AD59*IF(Assumptions!$F$8="No Adjustment",1,IF(Assumptions!$F$8="Married",'Marital Status'!CO58,IF(Assumptions!$F$8="Single",'Marital Status'!DV58,"ERROR")))*IF(Assumptions!$F$10="No Adjustment",1,IF(Assumptions!$F$10="Preferred",'Pref-Std'!CO58,IF(Assumptions!$F$10="Standard",'Pref-Std'!DV58,"ERROR")))*IF(Assumptions!$F$12="No Adjustment",1,VLOOKUP($A59+AD$4-1,'Valuation Margin'!$A$5:$C$13,3))</f>
        <v>420</v>
      </c>
      <c r="AE59" s="50">
        <f>(1-VLOOKUP($A59+AE$4-1,'Projection Scale G2 - M'!$A$25:$B$150,2,FALSE))^Assumptions!$F$6*'Base Rate'!AE59*IF(Assumptions!$F$8="No Adjustment",1,IF(Assumptions!$F$8="Married",'Marital Status'!CP58,IF(Assumptions!$F$8="Single",'Marital Status'!DW58,"ERROR")))*IF(Assumptions!$F$10="No Adjustment",1,IF(Assumptions!$F$10="Preferred",'Pref-Std'!CP58,IF(Assumptions!$F$10="Standard",'Pref-Std'!DW58,"ERROR")))*IF(Assumptions!$F$12="No Adjustment",1,VLOOKUP($A59+AE$4-1,'Valuation Margin'!$A$5:$C$13,3))</f>
        <v>420</v>
      </c>
      <c r="AF59" s="50">
        <f>(1-VLOOKUP($AG59,'Projection Scale G2 - M'!$A$25:$B$150,2,FALSE))^Assumptions!$F$6*'Base Rate'!AF59*IF(Assumptions!$F$8="No Adjustment",1,IF(Assumptions!$F$8="Married",'Marital Status'!CQ58,IF(Assumptions!$F$8="Single",'Marital Status'!DX58,"ERROR")))*IF(Assumptions!$F$10="No Adjustment",1,IF(Assumptions!$F$10="Preferred",'Pref-Std'!CQ58,IF(Assumptions!$F$10="Standard",'Pref-Std'!DX58,"ERROR")))*IF(Assumptions!$F$12="No Adjustment",1,VLOOKUP($AG59,'Valuation Margin'!$A$5:$C$13,3))</f>
        <v>420</v>
      </c>
      <c r="AG59" s="11">
        <f t="shared" si="3"/>
        <v>114</v>
      </c>
      <c r="AL59" s="11">
        <f t="shared" si="5"/>
        <v>84</v>
      </c>
      <c r="AM59" s="48">
        <f>(1-VLOOKUP($AL59+AM$4-1,'Projection Scale G2 - F'!$A$25:$B$150,2,FALSE))^Assumptions!$F$6*'Base Rate'!AL59*IF(Assumptions!$F$8="No Adjustment",1,IF(Assumptions!$F$8="Married",'Marital Status'!BM58,IF(Assumptions!$F$8="Single",'Marital Status'!CT58,"ERROR")))*IF(Assumptions!$F$10="No Adjustment",1,IF(Assumptions!$F$10="Preferred",'Pref-Std'!BM58,IF(Assumptions!$F$10="Standard",'Pref-Std'!CT58,"ERROR")))*IF(Assumptions!$F$12="No Adjustment",1,VLOOKUP($AL59+AM$4-1,'Valuation Margin'!$A$5:$D$13,4))</f>
        <v>5.0403067023494419</v>
      </c>
      <c r="AN59" s="49">
        <f>(1-VLOOKUP($AL59+AN$4-1,'Projection Scale G2 - F'!$A$25:$B$150,2,FALSE))^Assumptions!$F$6*'Base Rate'!AM59*IF(Assumptions!$F$8="No Adjustment",1,IF(Assumptions!$F$8="Married",'Marital Status'!BN58,IF(Assumptions!$F$8="Single",'Marital Status'!CU58,"ERROR")))*IF(Assumptions!$F$10="No Adjustment",1,IF(Assumptions!$F$10="Preferred",'Pref-Std'!BN58,IF(Assumptions!$F$10="Standard",'Pref-Std'!CU58,"ERROR")))*IF(Assumptions!$F$12="No Adjustment",1,VLOOKUP($AL59+AN$4-1,'Valuation Margin'!$A$5:$D$13,4))</f>
        <v>9.2158864281964075</v>
      </c>
      <c r="AO59" s="49">
        <f>(1-VLOOKUP($AL59+AO$4-1,'Projection Scale G2 - F'!$A$25:$B$150,2,FALSE))^Assumptions!$F$6*'Base Rate'!AN59*IF(Assumptions!$F$8="No Adjustment",1,IF(Assumptions!$F$8="Married",'Marital Status'!BO58,IF(Assumptions!$F$8="Single",'Marital Status'!CV58,"ERROR")))*IF(Assumptions!$F$10="No Adjustment",1,IF(Assumptions!$F$10="Preferred",'Pref-Std'!BO58,IF(Assumptions!$F$10="Standard",'Pref-Std'!CV58,"ERROR")))*IF(Assumptions!$F$12="No Adjustment",1,VLOOKUP($AL59+AO$4-1,'Valuation Margin'!$A$5:$D$13,4))</f>
        <v>14.240376498599998</v>
      </c>
      <c r="AP59" s="49">
        <f>(1-VLOOKUP($AL59+AP$4-1,'Projection Scale G2 - F'!$A$25:$B$150,2,FALSE))^Assumptions!$F$6*'Base Rate'!AO59*IF(Assumptions!$F$8="No Adjustment",1,IF(Assumptions!$F$8="Married",'Marital Status'!BP58,IF(Assumptions!$F$8="Single",'Marital Status'!CW58,"ERROR")))*IF(Assumptions!$F$10="No Adjustment",1,IF(Assumptions!$F$10="Preferred",'Pref-Std'!BP58,IF(Assumptions!$F$10="Standard",'Pref-Std'!CW58,"ERROR")))*IF(Assumptions!$F$12="No Adjustment",1,VLOOKUP($AL59+AP$4-1,'Valuation Margin'!$A$5:$D$13,4))</f>
        <v>20.480634490981974</v>
      </c>
      <c r="AQ59" s="50">
        <f>(1-VLOOKUP($AL59+AQ$4-1,'Projection Scale G2 - F'!$A$25:$B$150,2,FALSE))^Assumptions!$F$6*'Base Rate'!AP59*IF(Assumptions!$F$8="No Adjustment",1,IF(Assumptions!$F$8="Married",'Marital Status'!BQ58,IF(Assumptions!$F$8="Single",'Marital Status'!CX58,"ERROR")))*IF(Assumptions!$F$10="No Adjustment",1,IF(Assumptions!$F$10="Preferred",'Pref-Std'!BQ58,IF(Assumptions!$F$10="Standard",'Pref-Std'!CX58,"ERROR")))*IF(Assumptions!$F$12="No Adjustment",1,VLOOKUP($AL59+AQ$4-1,'Valuation Margin'!$A$5:$D$13,4))</f>
        <v>28.323630516840673</v>
      </c>
      <c r="AR59" s="49">
        <f>(1-VLOOKUP($AL59+AR$4-1,'Projection Scale G2 - F'!$A$25:$B$150,2,FALSE))^Assumptions!$F$6*'Base Rate'!AQ59*IF(Assumptions!$F$8="No Adjustment",1,IF(Assumptions!$F$8="Married",'Marital Status'!BR58,IF(Assumptions!$F$8="Single",'Marital Status'!CY58,"ERROR")))*IF(Assumptions!$F$10="No Adjustment",1,IF(Assumptions!$F$10="Preferred",'Pref-Std'!BR58,IF(Assumptions!$F$10="Standard",'Pref-Std'!CY58,"ERROR")))*IF(Assumptions!$F$12="No Adjustment",1,VLOOKUP($AL59+AR$4-1,'Valuation Margin'!$A$5:$D$13,4))</f>
        <v>37.679960722158398</v>
      </c>
      <c r="AS59" s="49">
        <f>(1-VLOOKUP($AL59+AS$4-1,'Projection Scale G2 - F'!$A$25:$B$150,2,FALSE))^Assumptions!$F$6*'Base Rate'!AR59*IF(Assumptions!$F$8="No Adjustment",1,IF(Assumptions!$F$8="Married",'Marital Status'!BS58,IF(Assumptions!$F$8="Single",'Marital Status'!CZ58,"ERROR")))*IF(Assumptions!$F$10="No Adjustment",1,IF(Assumptions!$F$10="Preferred",'Pref-Std'!BS58,IF(Assumptions!$F$10="Standard",'Pref-Std'!CZ58,"ERROR")))*IF(Assumptions!$F$12="No Adjustment",1,VLOOKUP($AL59+AS$4-1,'Valuation Margin'!$A$5:$D$13,4))</f>
        <v>49.643265936017507</v>
      </c>
      <c r="AT59" s="49">
        <f>(1-VLOOKUP($AL59+AT$4-1,'Projection Scale G2 - F'!$A$25:$B$150,2,FALSE))^Assumptions!$F$6*'Base Rate'!AS59*IF(Assumptions!$F$8="No Adjustment",1,IF(Assumptions!$F$8="Married",'Marital Status'!BT58,IF(Assumptions!$F$8="Single",'Marital Status'!DA58,"ERROR")))*IF(Assumptions!$F$10="No Adjustment",1,IF(Assumptions!$F$10="Preferred",'Pref-Std'!BT58,IF(Assumptions!$F$10="Standard",'Pref-Std'!DA58,"ERROR")))*IF(Assumptions!$F$12="No Adjustment",1,VLOOKUP($AL59+AT$4-1,'Valuation Margin'!$A$5:$D$13,4))</f>
        <v>61.166527681684947</v>
      </c>
      <c r="AU59" s="49">
        <f>(1-VLOOKUP($AL59+AU$4-1,'Projection Scale G2 - F'!$A$25:$B$150,2,FALSE))^Assumptions!$F$6*'Base Rate'!AT59*IF(Assumptions!$F$8="No Adjustment",1,IF(Assumptions!$F$8="Married",'Marital Status'!BU58,IF(Assumptions!$F$8="Single",'Marital Status'!DB58,"ERROR")))*IF(Assumptions!$F$10="No Adjustment",1,IF(Assumptions!$F$10="Preferred",'Pref-Std'!BU58,IF(Assumptions!$F$10="Standard",'Pref-Std'!DB58,"ERROR")))*IF(Assumptions!$F$12="No Adjustment",1,VLOOKUP($AL59+AU$4-1,'Valuation Margin'!$A$5:$D$13,4))</f>
        <v>75.536878254580884</v>
      </c>
      <c r="AV59" s="50">
        <f>(1-VLOOKUP($AL59+AV$4-1,'Projection Scale G2 - F'!$A$25:$B$150,2,FALSE))^Assumptions!$F$6*'Base Rate'!AU59*IF(Assumptions!$F$8="No Adjustment",1,IF(Assumptions!$F$8="Married",'Marital Status'!BV58,IF(Assumptions!$F$8="Single",'Marital Status'!DC58,"ERROR")))*IF(Assumptions!$F$10="No Adjustment",1,IF(Assumptions!$F$10="Preferred",'Pref-Std'!BV58,IF(Assumptions!$F$10="Standard",'Pref-Std'!DC58,"ERROR")))*IF(Assumptions!$F$12="No Adjustment",1,VLOOKUP($AL59+AV$4-1,'Valuation Margin'!$A$5:$D$13,4))</f>
        <v>91.663643139457946</v>
      </c>
      <c r="AW59" s="49">
        <f>(1-VLOOKUP($AL59+AW$4-1,'Projection Scale G2 - F'!$A$25:$B$150,2,FALSE))^Assumptions!$F$6*'Base Rate'!AV59*IF(Assumptions!$F$8="No Adjustment",1,IF(Assumptions!$F$8="Married",'Marital Status'!BW58,IF(Assumptions!$F$8="Single",'Marital Status'!DD58,"ERROR")))*IF(Assumptions!$F$10="No Adjustment",1,IF(Assumptions!$F$10="Preferred",'Pref-Std'!BW58,IF(Assumptions!$F$10="Standard",'Pref-Std'!DD58,"ERROR")))*IF(Assumptions!$F$12="No Adjustment",1,VLOOKUP($AL59+AW$4-1,'Valuation Margin'!$A$5:$D$13,4))</f>
        <v>111.38019630489468</v>
      </c>
      <c r="AX59" s="49">
        <f>(1-VLOOKUP($AL59+AX$4-1,'Projection Scale G2 - F'!$A$25:$B$150,2,FALSE))^Assumptions!$F$6*'Base Rate'!AW59*IF(Assumptions!$F$8="No Adjustment",1,IF(Assumptions!$F$8="Married",'Marital Status'!BX58,IF(Assumptions!$F$8="Single",'Marital Status'!DE58,"ERROR")))*IF(Assumptions!$F$10="No Adjustment",1,IF(Assumptions!$F$10="Preferred",'Pref-Std'!BX58,IF(Assumptions!$F$10="Standard",'Pref-Std'!DE58,"ERROR")))*IF(Assumptions!$F$12="No Adjustment",1,VLOOKUP($AL59+AX$4-1,'Valuation Margin'!$A$5:$D$13,4))</f>
        <v>132.13985378751906</v>
      </c>
      <c r="AY59" s="49">
        <f>(1-VLOOKUP($AL59+AY$4-1,'Projection Scale G2 - F'!$A$25:$B$150,2,FALSE))^Assumptions!$F$6*'Base Rate'!AX59*IF(Assumptions!$F$8="No Adjustment",1,IF(Assumptions!$F$8="Married",'Marital Status'!BY58,IF(Assumptions!$F$8="Single",'Marital Status'!DF58,"ERROR")))*IF(Assumptions!$F$10="No Adjustment",1,IF(Assumptions!$F$10="Preferred",'Pref-Std'!BY58,IF(Assumptions!$F$10="Standard",'Pref-Std'!DF58,"ERROR")))*IF(Assumptions!$F$12="No Adjustment",1,VLOOKUP($AL59+AY$4-1,'Valuation Margin'!$A$5:$D$13,4))</f>
        <v>146.96941767060744</v>
      </c>
      <c r="AZ59" s="49">
        <f>(1-VLOOKUP($AL59+AZ$4-1,'Projection Scale G2 - F'!$A$25:$B$150,2,FALSE))^Assumptions!$F$6*'Base Rate'!AY59*IF(Assumptions!$F$8="No Adjustment",1,IF(Assumptions!$F$8="Married",'Marital Status'!BZ58,IF(Assumptions!$F$8="Single",'Marital Status'!DG58,"ERROR")))*IF(Assumptions!$F$10="No Adjustment",1,IF(Assumptions!$F$10="Preferred",'Pref-Std'!BZ58,IF(Assumptions!$F$10="Standard",'Pref-Std'!DG58,"ERROR")))*IF(Assumptions!$F$12="No Adjustment",1,VLOOKUP($AL59+AZ$4-1,'Valuation Margin'!$A$5:$D$13,4))</f>
        <v>163.44688967858517</v>
      </c>
      <c r="BA59" s="50">
        <f>(1-VLOOKUP($AL59+BA$4-1,'Projection Scale G2 - F'!$A$25:$B$150,2,FALSE))^Assumptions!$F$6*'Base Rate'!AZ59*IF(Assumptions!$F$8="No Adjustment",1,IF(Assumptions!$F$8="Married",'Marital Status'!CA58,IF(Assumptions!$F$8="Single",'Marital Status'!DH58,"ERROR")))*IF(Assumptions!$F$10="No Adjustment",1,IF(Assumptions!$F$10="Preferred",'Pref-Std'!CA58,IF(Assumptions!$F$10="Standard",'Pref-Std'!DH58,"ERROR")))*IF(Assumptions!$F$12="No Adjustment",1,VLOOKUP($AL59+BA$4-1,'Valuation Margin'!$A$5:$D$13,4))</f>
        <v>177.77058759139069</v>
      </c>
      <c r="BB59" s="49">
        <f>(1-VLOOKUP($AL59+BB$4-1,'Projection Scale G2 - F'!$A$25:$B$150,2,FALSE))^Assumptions!$F$6*'Base Rate'!BA59*IF(Assumptions!$F$8="No Adjustment",1,IF(Assumptions!$F$8="Married",'Marital Status'!CB58,IF(Assumptions!$F$8="Single",'Marital Status'!DI58,"ERROR")))*IF(Assumptions!$F$10="No Adjustment",1,IF(Assumptions!$F$10="Preferred",'Pref-Std'!CB58,IF(Assumptions!$F$10="Standard",'Pref-Std'!DI58,"ERROR")))*IF(Assumptions!$F$12="No Adjustment",1,VLOOKUP($AL59+BB$4-1,'Valuation Margin'!$A$5:$D$13,4))</f>
        <v>193.78414333235992</v>
      </c>
      <c r="BC59" s="49">
        <f>(1-VLOOKUP($AL59+BC$4-1,'Projection Scale G2 - F'!$A$25:$B$150,2,FALSE))^Assumptions!$F$6*'Base Rate'!BB59*IF(Assumptions!$F$8="No Adjustment",1,IF(Assumptions!$F$8="Married",'Marital Status'!CC58,IF(Assumptions!$F$8="Single",'Marital Status'!DJ58,"ERROR")))*IF(Assumptions!$F$10="No Adjustment",1,IF(Assumptions!$F$10="Preferred",'Pref-Std'!CC58,IF(Assumptions!$F$10="Standard",'Pref-Std'!DJ58,"ERROR")))*IF(Assumptions!$F$12="No Adjustment",1,VLOOKUP($AL59+BC$4-1,'Valuation Margin'!$A$5:$D$13,4))</f>
        <v>207.73843287766863</v>
      </c>
      <c r="BD59" s="49">
        <f>(1-VLOOKUP($AL59+BD$4-1,'Projection Scale G2 - F'!$A$25:$B$150,2,FALSE))^Assumptions!$F$6*'Base Rate'!BC59*IF(Assumptions!$F$8="No Adjustment",1,IF(Assumptions!$F$8="Married",'Marital Status'!CD58,IF(Assumptions!$F$8="Single",'Marital Status'!DK58,"ERROR")))*IF(Assumptions!$F$10="No Adjustment",1,IF(Assumptions!$F$10="Preferred",'Pref-Std'!CD58,IF(Assumptions!$F$10="Standard",'Pref-Std'!DK58,"ERROR")))*IF(Assumptions!$F$12="No Adjustment",1,VLOOKUP($AL59+BD$4-1,'Valuation Margin'!$A$5:$D$13,4))</f>
        <v>222.15933273584886</v>
      </c>
      <c r="BE59" s="49">
        <f>(1-VLOOKUP($AL59+BE$4-1,'Projection Scale G2 - F'!$A$25:$B$150,2,FALSE))^Assumptions!$F$6*'Base Rate'!BD59*IF(Assumptions!$F$8="No Adjustment",1,IF(Assumptions!$F$8="Married",'Marital Status'!CE58,IF(Assumptions!$F$8="Single",'Marital Status'!DL58,"ERROR")))*IF(Assumptions!$F$10="No Adjustment",1,IF(Assumptions!$F$10="Preferred",'Pref-Std'!CE58,IF(Assumptions!$F$10="Standard",'Pref-Std'!DL58,"ERROR")))*IF(Assumptions!$F$12="No Adjustment",1,VLOOKUP($AL59+BE$4-1,'Valuation Margin'!$A$5:$D$13,4))</f>
        <v>240.40263543970363</v>
      </c>
      <c r="BF59" s="50">
        <f>(1-VLOOKUP($AL59+BF$4-1,'Projection Scale G2 - F'!$A$25:$B$150,2,FALSE))^Assumptions!$F$6*'Base Rate'!BE59*IF(Assumptions!$F$8="No Adjustment",1,IF(Assumptions!$F$8="Married",'Marital Status'!CF58,IF(Assumptions!$F$8="Single",'Marital Status'!DM58,"ERROR")))*IF(Assumptions!$F$10="No Adjustment",1,IF(Assumptions!$F$10="Preferred",'Pref-Std'!CF58,IF(Assumptions!$F$10="Standard",'Pref-Std'!DM58,"ERROR")))*IF(Assumptions!$F$12="No Adjustment",1,VLOOKUP($AL59+BF$4-1,'Valuation Margin'!$A$5:$D$13,4))</f>
        <v>260.81356226543221</v>
      </c>
      <c r="BG59" s="49">
        <f>(1-VLOOKUP($AL59+BG$4-1,'Projection Scale G2 - F'!$A$25:$B$150,2,FALSE))^Assumptions!$F$6*'Base Rate'!BF59*IF(Assumptions!$F$8="No Adjustment",1,IF(Assumptions!$F$8="Married",'Marital Status'!CG58,IF(Assumptions!$F$8="Single",'Marital Status'!DN58,"ERROR")))*IF(Assumptions!$F$10="No Adjustment",1,IF(Assumptions!$F$10="Preferred",'Pref-Std'!CG58,IF(Assumptions!$F$10="Standard",'Pref-Std'!DN58,"ERROR")))*IF(Assumptions!$F$12="No Adjustment",1,VLOOKUP($AL59+BG$4-1,'Valuation Margin'!$A$5:$D$13,4))</f>
        <v>285.60480000000001</v>
      </c>
      <c r="BH59" s="49">
        <f>(1-VLOOKUP($AL59+BH$4-1,'Projection Scale G2 - F'!$A$25:$B$150,2,FALSE))^Assumptions!$F$6*'Base Rate'!BG59*IF(Assumptions!$F$8="No Adjustment",1,IF(Assumptions!$F$8="Married",'Marital Status'!CH58,IF(Assumptions!$F$8="Single",'Marital Status'!DO58,"ERROR")))*IF(Assumptions!$F$10="No Adjustment",1,IF(Assumptions!$F$10="Preferred",'Pref-Std'!CH58,IF(Assumptions!$F$10="Standard",'Pref-Std'!DO58,"ERROR")))*IF(Assumptions!$F$12="No Adjustment",1,VLOOKUP($AL59+BH$4-1,'Valuation Margin'!$A$5:$D$13,4))</f>
        <v>307.2534</v>
      </c>
      <c r="BI59" s="49">
        <f>(1-VLOOKUP($AL59+BI$4-1,'Projection Scale G2 - F'!$A$25:$B$150,2,FALSE))^Assumptions!$F$6*'Base Rate'!BH59*IF(Assumptions!$F$8="No Adjustment",1,IF(Assumptions!$F$8="Married",'Marital Status'!CI58,IF(Assumptions!$F$8="Single",'Marital Status'!DP58,"ERROR")))*IF(Assumptions!$F$10="No Adjustment",1,IF(Assumptions!$F$10="Preferred",'Pref-Std'!CI58,IF(Assumptions!$F$10="Standard",'Pref-Std'!DP58,"ERROR")))*IF(Assumptions!$F$12="No Adjustment",1,VLOOKUP($AL59+BI$4-1,'Valuation Margin'!$A$5:$D$13,4))</f>
        <v>326.7722</v>
      </c>
      <c r="BJ59" s="49">
        <f>(1-VLOOKUP($AL59+BJ$4-1,'Projection Scale G2 - F'!$A$25:$B$150,2,FALSE))^Assumptions!$F$6*'Base Rate'!BI59*IF(Assumptions!$F$8="No Adjustment",1,IF(Assumptions!$F$8="Married",'Marital Status'!CJ58,IF(Assumptions!$F$8="Single",'Marital Status'!DQ58,"ERROR")))*IF(Assumptions!$F$10="No Adjustment",1,IF(Assumptions!$F$10="Preferred",'Pref-Std'!CJ58,IF(Assumptions!$F$10="Standard",'Pref-Std'!DQ58,"ERROR")))*IF(Assumptions!$F$12="No Adjustment",1,VLOOKUP($AL59+BJ$4-1,'Valuation Margin'!$A$5:$D$13,4))</f>
        <v>345.59999999999997</v>
      </c>
      <c r="BK59" s="50">
        <f>(1-VLOOKUP($AL59+BK$4-1,'Projection Scale G2 - F'!$A$25:$B$150,2,FALSE))^Assumptions!$F$6*'Base Rate'!BJ59*IF(Assumptions!$F$8="No Adjustment",1,IF(Assumptions!$F$8="Married",'Marital Status'!CK58,IF(Assumptions!$F$8="Single",'Marital Status'!DR58,"ERROR")))*IF(Assumptions!$F$10="No Adjustment",1,IF(Assumptions!$F$10="Preferred",'Pref-Std'!CK58,IF(Assumptions!$F$10="Standard",'Pref-Std'!DR58,"ERROR")))*IF(Assumptions!$F$12="No Adjustment",1,VLOOKUP($AL59+BK$4-1,'Valuation Margin'!$A$5:$D$13,4))</f>
        <v>360</v>
      </c>
      <c r="BL59" s="49">
        <f>(1-VLOOKUP($AL59+BL$4-1,'Projection Scale G2 - F'!$A$25:$B$150,2,FALSE))^Assumptions!$F$6*'Base Rate'!BK59*IF(Assumptions!$F$8="No Adjustment",1,IF(Assumptions!$F$8="Married",'Marital Status'!CL58,IF(Assumptions!$F$8="Single",'Marital Status'!DS58,"ERROR")))*IF(Assumptions!$F$10="No Adjustment",1,IF(Assumptions!$F$10="Preferred",'Pref-Std'!CL58,IF(Assumptions!$F$10="Standard",'Pref-Std'!DS58,"ERROR")))*IF(Assumptions!$F$12="No Adjustment",1,VLOOKUP($AL59+BL$4-1,'Valuation Margin'!$A$5:$D$13,4))</f>
        <v>360</v>
      </c>
      <c r="BM59" s="49">
        <f>(1-VLOOKUP($AL59+BM$4-1,'Projection Scale G2 - F'!$A$25:$B$150,2,FALSE))^Assumptions!$F$6*'Base Rate'!BL59*IF(Assumptions!$F$8="No Adjustment",1,IF(Assumptions!$F$8="Married",'Marital Status'!CM58,IF(Assumptions!$F$8="Single",'Marital Status'!DT58,"ERROR")))*IF(Assumptions!$F$10="No Adjustment",1,IF(Assumptions!$F$10="Preferred",'Pref-Std'!CM58,IF(Assumptions!$F$10="Standard",'Pref-Std'!DT58,"ERROR")))*IF(Assumptions!$F$12="No Adjustment",1,VLOOKUP($AL59+BM$4-1,'Valuation Margin'!$A$5:$D$13,4))</f>
        <v>360</v>
      </c>
      <c r="BN59" s="49">
        <f>(1-VLOOKUP($AL59+BN$4-1,'Projection Scale G2 - F'!$A$25:$B$150,2,FALSE))^Assumptions!$F$6*'Base Rate'!BM59*IF(Assumptions!$F$8="No Adjustment",1,IF(Assumptions!$F$8="Married",'Marital Status'!CN58,IF(Assumptions!$F$8="Single",'Marital Status'!DU58,"ERROR")))*IF(Assumptions!$F$10="No Adjustment",1,IF(Assumptions!$F$10="Preferred",'Pref-Std'!CN58,IF(Assumptions!$F$10="Standard",'Pref-Std'!DU58,"ERROR")))*IF(Assumptions!$F$12="No Adjustment",1,VLOOKUP($AL59+BN$4-1,'Valuation Margin'!$A$5:$D$13,4))</f>
        <v>360</v>
      </c>
      <c r="BO59" s="49">
        <f>(1-VLOOKUP($AL59+BO$4-1,'Projection Scale G2 - F'!$A$25:$B$150,2,FALSE))^Assumptions!$F$6*'Base Rate'!BN59*IF(Assumptions!$F$8="No Adjustment",1,IF(Assumptions!$F$8="Married",'Marital Status'!CO58,IF(Assumptions!$F$8="Single",'Marital Status'!DV58,"ERROR")))*IF(Assumptions!$F$10="No Adjustment",1,IF(Assumptions!$F$10="Preferred",'Pref-Std'!CO58,IF(Assumptions!$F$10="Standard",'Pref-Std'!DV58,"ERROR")))*IF(Assumptions!$F$12="No Adjustment",1,VLOOKUP($AL59+BO$4-1,'Valuation Margin'!$A$5:$D$13,4))</f>
        <v>360</v>
      </c>
      <c r="BP59" s="50">
        <f>(1-VLOOKUP($AL59+BP$4-1,'Projection Scale G2 - F'!$A$25:$B$150,2,FALSE))^Assumptions!$F$6*'Base Rate'!BO59*IF(Assumptions!$F$8="No Adjustment",1,IF(Assumptions!$F$8="Married",'Marital Status'!CP58,IF(Assumptions!$F$8="Single",'Marital Status'!DW58,"ERROR")))*IF(Assumptions!$F$10="No Adjustment",1,IF(Assumptions!$F$10="Preferred",'Pref-Std'!CP58,IF(Assumptions!$F$10="Standard",'Pref-Std'!DW58,"ERROR")))*IF(Assumptions!$F$12="No Adjustment",1,VLOOKUP($AL59+BP$4-1,'Valuation Margin'!$A$5:$D$13,4))</f>
        <v>360</v>
      </c>
      <c r="BQ59" s="50">
        <f>(1-VLOOKUP($BR59,'Projection Scale G2 - F'!$A$25:$B$150,2,FALSE))^Assumptions!$F$6*'Base Rate'!BP59*IF(Assumptions!$F$8="No Adjustment",1,IF(Assumptions!$F$8="Married",'Marital Status'!CQ58,IF(Assumptions!$F$8="Single",'Marital Status'!DX58,"ERROR")))*IF(Assumptions!$F$10="No Adjustment",1,IF(Assumptions!$F$10="Preferred",'Pref-Std'!CQ58,IF(Assumptions!$F$10="Standard",'Pref-Std'!DX58,"ERROR")))*IF(Assumptions!$F$12="No Adjustment",1,VLOOKUP($BR59,'Valuation Margin'!$A$5:$D$13,4))</f>
        <v>360</v>
      </c>
      <c r="BR59" s="11">
        <f t="shared" si="6"/>
        <v>114</v>
      </c>
    </row>
    <row r="60" spans="1:75" x14ac:dyDescent="0.3">
      <c r="A60" s="6">
        <f t="shared" si="2"/>
        <v>85</v>
      </c>
      <c r="B60" s="44">
        <f>(1-VLOOKUP($A60+B$4-1,'Projection Scale G2 - M'!$A$25:$B$150,2,FALSE))^Assumptions!$F$6*'Base Rate'!B60*IF(Assumptions!$F$8="No Adjustment",1,IF(Assumptions!$F$8="Married",'Marital Status'!BM59,IF(Assumptions!$F$8="Single",'Marital Status'!CT59,"ERROR")))*IF(Assumptions!$F$10="No Adjustment",1,IF(Assumptions!$F$10="Preferred",'Pref-Std'!BM59,IF(Assumptions!$F$10="Standard",'Pref-Std'!CT59,"ERROR")))*IF(Assumptions!$F$12="No Adjustment",1,VLOOKUP($A60+B$4-1,'Valuation Margin'!$A$5:$C$13,3))</f>
        <v>7.9143739016164973</v>
      </c>
      <c r="C60" s="45">
        <f>(1-VLOOKUP($A60+C$4-1,'Projection Scale G2 - M'!$A$25:$B$150,2,FALSE))^Assumptions!$F$6*'Base Rate'!C60*IF(Assumptions!$F$8="No Adjustment",1,IF(Assumptions!$F$8="Married",'Marital Status'!BN59,IF(Assumptions!$F$8="Single",'Marital Status'!CU59,"ERROR")))*IF(Assumptions!$F$10="No Adjustment",1,IF(Assumptions!$F$10="Preferred",'Pref-Std'!BN59,IF(Assumptions!$F$10="Standard",'Pref-Std'!CU59,"ERROR")))*IF(Assumptions!$F$12="No Adjustment",1,VLOOKUP($A60+C$4-1,'Valuation Margin'!$A$5:$C$13,3))</f>
        <v>15.460260575503725</v>
      </c>
      <c r="D60" s="45">
        <f>(1-VLOOKUP($A60+D$4-1,'Projection Scale G2 - M'!$A$25:$B$150,2,FALSE))^Assumptions!$F$6*'Base Rate'!D60*IF(Assumptions!$F$8="No Adjustment",1,IF(Assumptions!$F$8="Married",'Marital Status'!BO59,IF(Assumptions!$F$8="Single",'Marital Status'!CV59,"ERROR")))*IF(Assumptions!$F$10="No Adjustment",1,IF(Assumptions!$F$10="Preferred",'Pref-Std'!BO59,IF(Assumptions!$F$10="Standard",'Pref-Std'!CV59,"ERROR")))*IF(Assumptions!$F$12="No Adjustment",1,VLOOKUP($A60+D$4-1,'Valuation Margin'!$A$5:$C$13,3))</f>
        <v>24.606946648651999</v>
      </c>
      <c r="E60" s="45">
        <f>(1-VLOOKUP($A60+E$4-1,'Projection Scale G2 - M'!$A$25:$B$150,2,FALSE))^Assumptions!$F$6*'Base Rate'!E60*IF(Assumptions!$F$8="No Adjustment",1,IF(Assumptions!$F$8="Married",'Marital Status'!BP59,IF(Assumptions!$F$8="Single",'Marital Status'!CW59,"ERROR")))*IF(Assumptions!$F$10="No Adjustment",1,IF(Assumptions!$F$10="Preferred",'Pref-Std'!BP59,IF(Assumptions!$F$10="Standard",'Pref-Std'!CW59,"ERROR")))*IF(Assumptions!$F$12="No Adjustment",1,VLOOKUP($A60+E$4-1,'Valuation Margin'!$A$5:$C$13,3))</f>
        <v>35.53398482201036</v>
      </c>
      <c r="F60" s="46">
        <f>(1-VLOOKUP($A60+F$4-1,'Projection Scale G2 - M'!$A$25:$B$150,2,FALSE))^Assumptions!$F$6*'Base Rate'!F60*IF(Assumptions!$F$8="No Adjustment",1,IF(Assumptions!$F$8="Married",'Marital Status'!BQ59,IF(Assumptions!$F$8="Single",'Marital Status'!CX59,"ERROR")))*IF(Assumptions!$F$10="No Adjustment",1,IF(Assumptions!$F$10="Preferred",'Pref-Std'!BQ59,IF(Assumptions!$F$10="Standard",'Pref-Std'!CX59,"ERROR")))*IF(Assumptions!$F$12="No Adjustment",1,VLOOKUP($A60+F$4-1,'Valuation Margin'!$A$5:$C$13,3))</f>
        <v>49.345117291059736</v>
      </c>
      <c r="G60" s="45">
        <f>(1-VLOOKUP($A60+G$4-1,'Projection Scale G2 - M'!$A$25:$B$150,2,FALSE))^Assumptions!$F$6*'Base Rate'!G60*IF(Assumptions!$F$8="No Adjustment",1,IF(Assumptions!$F$8="Married",'Marital Status'!BR59,IF(Assumptions!$F$8="Single",'Marital Status'!CY59,"ERROR")))*IF(Assumptions!$F$10="No Adjustment",1,IF(Assumptions!$F$10="Preferred",'Pref-Std'!BR59,IF(Assumptions!$F$10="Standard",'Pref-Std'!CY59,"ERROR")))*IF(Assumptions!$F$12="No Adjustment",1,VLOOKUP($A60+G$4-1,'Valuation Margin'!$A$5:$C$13,3))</f>
        <v>66.232769643664255</v>
      </c>
      <c r="H60" s="45">
        <f>(1-VLOOKUP($A60+H$4-1,'Projection Scale G2 - M'!$A$25:$B$150,2,FALSE))^Assumptions!$F$6*'Base Rate'!H60*IF(Assumptions!$F$8="No Adjustment",1,IF(Assumptions!$F$8="Married",'Marital Status'!BS59,IF(Assumptions!$F$8="Single",'Marital Status'!CZ59,"ERROR")))*IF(Assumptions!$F$10="No Adjustment",1,IF(Assumptions!$F$10="Preferred",'Pref-Std'!BS59,IF(Assumptions!$F$10="Standard",'Pref-Std'!CZ59,"ERROR")))*IF(Assumptions!$F$12="No Adjustment",1,VLOOKUP($A60+H$4-1,'Valuation Margin'!$A$5:$C$13,3))</f>
        <v>81.708241098930529</v>
      </c>
      <c r="I60" s="45">
        <f>(1-VLOOKUP($A60+I$4-1,'Projection Scale G2 - M'!$A$25:$B$150,2,FALSE))^Assumptions!$F$6*'Base Rate'!I60*IF(Assumptions!$F$8="No Adjustment",1,IF(Assumptions!$F$8="Married",'Marital Status'!BT59,IF(Assumptions!$F$8="Single",'Marital Status'!DA59,"ERROR")))*IF(Assumptions!$F$10="No Adjustment",1,IF(Assumptions!$F$10="Preferred",'Pref-Std'!BT59,IF(Assumptions!$F$10="Standard",'Pref-Std'!DA59,"ERROR")))*IF(Assumptions!$F$12="No Adjustment",1,VLOOKUP($A60+I$4-1,'Valuation Margin'!$A$5:$C$13,3))</f>
        <v>100.31615520228482</v>
      </c>
      <c r="J60" s="45">
        <f>(1-VLOOKUP($A60+J$4-1,'Projection Scale G2 - M'!$A$25:$B$150,2,FALSE))^Assumptions!$F$6*'Base Rate'!J60*IF(Assumptions!$F$8="No Adjustment",1,IF(Assumptions!$F$8="Married",'Marital Status'!BU59,IF(Assumptions!$F$8="Single",'Marital Status'!DB59,"ERROR")))*IF(Assumptions!$F$10="No Adjustment",1,IF(Assumptions!$F$10="Preferred",'Pref-Std'!BU59,IF(Assumptions!$F$10="Standard",'Pref-Std'!DB59,"ERROR")))*IF(Assumptions!$F$12="No Adjustment",1,VLOOKUP($A60+J$4-1,'Valuation Margin'!$A$5:$C$13,3))</f>
        <v>121.67588403687239</v>
      </c>
      <c r="K60" s="46">
        <f>(1-VLOOKUP($A60+K$4-1,'Projection Scale G2 - M'!$A$25:$B$150,2,FALSE))^Assumptions!$F$6*'Base Rate'!K60*IF(Assumptions!$F$8="No Adjustment",1,IF(Assumptions!$F$8="Married",'Marital Status'!BV59,IF(Assumptions!$F$8="Single",'Marital Status'!DC59,"ERROR")))*IF(Assumptions!$F$10="No Adjustment",1,IF(Assumptions!$F$10="Preferred",'Pref-Std'!BV59,IF(Assumptions!$F$10="Standard",'Pref-Std'!DC59,"ERROR")))*IF(Assumptions!$F$12="No Adjustment",1,VLOOKUP($A60+K$4-1,'Valuation Margin'!$A$5:$C$13,3))</f>
        <v>144.26301990357368</v>
      </c>
      <c r="L60" s="45">
        <f>(1-VLOOKUP($A60+L$4-1,'Projection Scale G2 - M'!$A$25:$B$150,2,FALSE))^Assumptions!$F$6*'Base Rate'!L60*IF(Assumptions!$F$8="No Adjustment",1,IF(Assumptions!$F$8="Married",'Marital Status'!BW59,IF(Assumptions!$F$8="Single",'Marital Status'!DD59,"ERROR")))*IF(Assumptions!$F$10="No Adjustment",1,IF(Assumptions!$F$10="Preferred",'Pref-Std'!BW59,IF(Assumptions!$F$10="Standard",'Pref-Std'!DD59,"ERROR")))*IF(Assumptions!$F$12="No Adjustment",1,VLOOKUP($A60+L$4-1,'Valuation Margin'!$A$5:$C$13,3))</f>
        <v>170.91029316130761</v>
      </c>
      <c r="M60" s="45">
        <f>(1-VLOOKUP($A60+M$4-1,'Projection Scale G2 - M'!$A$25:$B$150,2,FALSE))^Assumptions!$F$6*'Base Rate'!M60*IF(Assumptions!$F$8="No Adjustment",1,IF(Assumptions!$F$8="Married",'Marital Status'!BX59,IF(Assumptions!$F$8="Single",'Marital Status'!DE59,"ERROR")))*IF(Assumptions!$F$10="No Adjustment",1,IF(Assumptions!$F$10="Preferred",'Pref-Std'!BX59,IF(Assumptions!$F$10="Standard",'Pref-Std'!DE59,"ERROR")))*IF(Assumptions!$F$12="No Adjustment",1,VLOOKUP($A60+M$4-1,'Valuation Margin'!$A$5:$C$13,3))</f>
        <v>186.2651784130768</v>
      </c>
      <c r="N60" s="45">
        <f>(1-VLOOKUP($A60+N$4-1,'Projection Scale G2 - M'!$A$25:$B$150,2,FALSE))^Assumptions!$F$6*'Base Rate'!N60*IF(Assumptions!$F$8="No Adjustment",1,IF(Assumptions!$F$8="Married",'Marital Status'!BY59,IF(Assumptions!$F$8="Single",'Marital Status'!DF59,"ERROR")))*IF(Assumptions!$F$10="No Adjustment",1,IF(Assumptions!$F$10="Preferred",'Pref-Std'!BY59,IF(Assumptions!$F$10="Standard",'Pref-Std'!DF59,"ERROR")))*IF(Assumptions!$F$12="No Adjustment",1,VLOOKUP($A60+N$4-1,'Valuation Margin'!$A$5:$C$13,3))</f>
        <v>203.86671077964488</v>
      </c>
      <c r="O60" s="45">
        <f>(1-VLOOKUP($A60+O$4-1,'Projection Scale G2 - M'!$A$25:$B$150,2,FALSE))^Assumptions!$F$6*'Base Rate'!O60*IF(Assumptions!$F$8="No Adjustment",1,IF(Assumptions!$F$8="Married",'Marital Status'!BZ59,IF(Assumptions!$F$8="Single",'Marital Status'!DG59,"ERROR")))*IF(Assumptions!$F$10="No Adjustment",1,IF(Assumptions!$F$10="Preferred",'Pref-Std'!BZ59,IF(Assumptions!$F$10="Standard",'Pref-Std'!DG59,"ERROR")))*IF(Assumptions!$F$12="No Adjustment",1,VLOOKUP($A60+O$4-1,'Valuation Margin'!$A$5:$C$13,3))</f>
        <v>219.1308095280632</v>
      </c>
      <c r="P60" s="46">
        <f>(1-VLOOKUP($A60+P$4-1,'Projection Scale G2 - M'!$A$25:$B$150,2,FALSE))^Assumptions!$F$6*'Base Rate'!P60*IF(Assumptions!$F$8="No Adjustment",1,IF(Assumptions!$F$8="Married",'Marital Status'!CA59,IF(Assumptions!$F$8="Single",'Marital Status'!DH59,"ERROR")))*IF(Assumptions!$F$10="No Adjustment",1,IF(Assumptions!$F$10="Preferred",'Pref-Std'!CA59,IF(Assumptions!$F$10="Standard",'Pref-Std'!DH59,"ERROR")))*IF(Assumptions!$F$12="No Adjustment",1,VLOOKUP($A60+P$4-1,'Valuation Margin'!$A$5:$C$13,3))</f>
        <v>236.71229211653991</v>
      </c>
      <c r="Q60" s="45">
        <f>(1-VLOOKUP($A60+Q$4-1,'Projection Scale G2 - M'!$A$25:$B$150,2,FALSE))^Assumptions!$F$6*'Base Rate'!Q60*IF(Assumptions!$F$8="No Adjustment",1,IF(Assumptions!$F$8="Married",'Marital Status'!CB59,IF(Assumptions!$F$8="Single",'Marital Status'!DI59,"ERROR")))*IF(Assumptions!$F$10="No Adjustment",1,IF(Assumptions!$F$10="Preferred",'Pref-Std'!CB59,IF(Assumptions!$F$10="Standard",'Pref-Std'!DI59,"ERROR")))*IF(Assumptions!$F$12="No Adjustment",1,VLOOKUP($A60+Q$4-1,'Valuation Margin'!$A$5:$C$13,3))</f>
        <v>251.86392133261333</v>
      </c>
      <c r="R60" s="45">
        <f>(1-VLOOKUP($A60+R$4-1,'Projection Scale G2 - M'!$A$25:$B$150,2,FALSE))^Assumptions!$F$6*'Base Rate'!R60*IF(Assumptions!$F$8="No Adjustment",1,IF(Assumptions!$F$8="Married",'Marital Status'!CC59,IF(Assumptions!$F$8="Single",'Marital Status'!DJ59,"ERROR")))*IF(Assumptions!$F$10="No Adjustment",1,IF(Assumptions!$F$10="Preferred",'Pref-Std'!CC59,IF(Assumptions!$F$10="Standard",'Pref-Std'!DJ59,"ERROR")))*IF(Assumptions!$F$12="No Adjustment",1,VLOOKUP($A60+R$4-1,'Valuation Margin'!$A$5:$C$13,3))</f>
        <v>267.52618070239515</v>
      </c>
      <c r="S60" s="45">
        <f>(1-VLOOKUP($A60+S$4-1,'Projection Scale G2 - M'!$A$25:$B$150,2,FALSE))^Assumptions!$F$6*'Base Rate'!S60*IF(Assumptions!$F$8="No Adjustment",1,IF(Assumptions!$F$8="Married",'Marital Status'!CD59,IF(Assumptions!$F$8="Single",'Marital Status'!DK59,"ERROR")))*IF(Assumptions!$F$10="No Adjustment",1,IF(Assumptions!$F$10="Preferred",'Pref-Std'!CD59,IF(Assumptions!$F$10="Standard",'Pref-Std'!DK59,"ERROR")))*IF(Assumptions!$F$12="No Adjustment",1,VLOOKUP($A60+S$4-1,'Valuation Margin'!$A$5:$C$13,3))</f>
        <v>290.77589054142175</v>
      </c>
      <c r="T60" s="45">
        <f>(1-VLOOKUP($A60+T$4-1,'Projection Scale G2 - M'!$A$25:$B$150,2,FALSE))^Assumptions!$F$6*'Base Rate'!T60*IF(Assumptions!$F$8="No Adjustment",1,IF(Assumptions!$F$8="Married",'Marital Status'!CE59,IF(Assumptions!$F$8="Single",'Marital Status'!DL59,"ERROR")))*IF(Assumptions!$F$10="No Adjustment",1,IF(Assumptions!$F$10="Preferred",'Pref-Std'!CE59,IF(Assumptions!$F$10="Standard",'Pref-Std'!DL59,"ERROR")))*IF(Assumptions!$F$12="No Adjustment",1,VLOOKUP($A60+T$4-1,'Valuation Margin'!$A$5:$C$13,3))</f>
        <v>313.33454994206846</v>
      </c>
      <c r="U60" s="46">
        <f>(1-VLOOKUP($A60+U$4-1,'Projection Scale G2 - M'!$A$25:$B$150,2,FALSE))^Assumptions!$F$6*'Base Rate'!U60*IF(Assumptions!$F$8="No Adjustment",1,IF(Assumptions!$F$8="Married",'Marital Status'!CF59,IF(Assumptions!$F$8="Single",'Marital Status'!DM59,"ERROR")))*IF(Assumptions!$F$10="No Adjustment",1,IF(Assumptions!$F$10="Preferred",'Pref-Std'!CF59,IF(Assumptions!$F$10="Standard",'Pref-Std'!DM59,"ERROR")))*IF(Assumptions!$F$12="No Adjustment",1,VLOOKUP($A60+U$4-1,'Valuation Margin'!$A$5:$C$13,3))</f>
        <v>340.95660000000004</v>
      </c>
      <c r="V60" s="45">
        <f>(1-VLOOKUP($A60+V$4-1,'Projection Scale G2 - M'!$A$25:$B$150,2,FALSE))^Assumptions!$F$6*'Base Rate'!V60*IF(Assumptions!$F$8="No Adjustment",1,IF(Assumptions!$F$8="Married",'Marital Status'!CG59,IF(Assumptions!$F$8="Single",'Marital Status'!DN59,"ERROR")))*IF(Assumptions!$F$10="No Adjustment",1,IF(Assumptions!$F$10="Preferred",'Pref-Std'!CG59,IF(Assumptions!$F$10="Standard",'Pref-Std'!DN59,"ERROR")))*IF(Assumptions!$F$12="No Adjustment",1,VLOOKUP($A60+V$4-1,'Valuation Margin'!$A$5:$C$13,3))</f>
        <v>368.68549999999993</v>
      </c>
      <c r="W60" s="45">
        <f>(1-VLOOKUP($A60+W$4-1,'Projection Scale G2 - M'!$A$25:$B$150,2,FALSE))^Assumptions!$F$6*'Base Rate'!W60*IF(Assumptions!$F$8="No Adjustment",1,IF(Assumptions!$F$8="Married",'Marital Status'!CH59,IF(Assumptions!$F$8="Single",'Marital Status'!DO59,"ERROR")))*IF(Assumptions!$F$10="No Adjustment",1,IF(Assumptions!$F$10="Preferred",'Pref-Std'!CH59,IF(Assumptions!$F$10="Standard",'Pref-Std'!DO59,"ERROR")))*IF(Assumptions!$F$12="No Adjustment",1,VLOOKUP($A60+W$4-1,'Valuation Margin'!$A$5:$C$13,3))</f>
        <v>406.67</v>
      </c>
      <c r="X60" s="45">
        <f>(1-VLOOKUP($A60+X$4-1,'Projection Scale G2 - M'!$A$25:$B$150,2,FALSE))^Assumptions!$F$6*'Base Rate'!X60*IF(Assumptions!$F$8="No Adjustment",1,IF(Assumptions!$F$8="Married",'Marital Status'!CI59,IF(Assumptions!$F$8="Single",'Marital Status'!DP59,"ERROR")))*IF(Assumptions!$F$10="No Adjustment",1,IF(Assumptions!$F$10="Preferred",'Pref-Std'!CI59,IF(Assumptions!$F$10="Standard",'Pref-Std'!DP59,"ERROR")))*IF(Assumptions!$F$12="No Adjustment",1,VLOOKUP($A60+X$4-1,'Valuation Margin'!$A$5:$C$13,3))</f>
        <v>420</v>
      </c>
      <c r="Y60" s="45">
        <f>(1-VLOOKUP($A60+Y$4-1,'Projection Scale G2 - M'!$A$25:$B$150,2,FALSE))^Assumptions!$F$6*'Base Rate'!Y60*IF(Assumptions!$F$8="No Adjustment",1,IF(Assumptions!$F$8="Married",'Marital Status'!CJ59,IF(Assumptions!$F$8="Single",'Marital Status'!DQ59,"ERROR")))*IF(Assumptions!$F$10="No Adjustment",1,IF(Assumptions!$F$10="Preferred",'Pref-Std'!CJ59,IF(Assumptions!$F$10="Standard",'Pref-Std'!DQ59,"ERROR")))*IF(Assumptions!$F$12="No Adjustment",1,VLOOKUP($A60+Y$4-1,'Valuation Margin'!$A$5:$C$13,3))</f>
        <v>420</v>
      </c>
      <c r="Z60" s="46">
        <f>(1-VLOOKUP($A60+Z$4-1,'Projection Scale G2 - M'!$A$25:$B$150,2,FALSE))^Assumptions!$F$6*'Base Rate'!Z60*IF(Assumptions!$F$8="No Adjustment",1,IF(Assumptions!$F$8="Married",'Marital Status'!CK59,IF(Assumptions!$F$8="Single",'Marital Status'!DR59,"ERROR")))*IF(Assumptions!$F$10="No Adjustment",1,IF(Assumptions!$F$10="Preferred",'Pref-Std'!CK59,IF(Assumptions!$F$10="Standard",'Pref-Std'!DR59,"ERROR")))*IF(Assumptions!$F$12="No Adjustment",1,VLOOKUP($A60+Z$4-1,'Valuation Margin'!$A$5:$C$13,3))</f>
        <v>420</v>
      </c>
      <c r="AA60" s="45">
        <f>(1-VLOOKUP($A60+AA$4-1,'Projection Scale G2 - M'!$A$25:$B$150,2,FALSE))^Assumptions!$F$6*'Base Rate'!AA60*IF(Assumptions!$F$8="No Adjustment",1,IF(Assumptions!$F$8="Married",'Marital Status'!CL59,IF(Assumptions!$F$8="Single",'Marital Status'!DS59,"ERROR")))*IF(Assumptions!$F$10="No Adjustment",1,IF(Assumptions!$F$10="Preferred",'Pref-Std'!CL59,IF(Assumptions!$F$10="Standard",'Pref-Std'!DS59,"ERROR")))*IF(Assumptions!$F$12="No Adjustment",1,VLOOKUP($A60+AA$4-1,'Valuation Margin'!$A$5:$C$13,3))</f>
        <v>420</v>
      </c>
      <c r="AB60" s="45">
        <f>(1-VLOOKUP($A60+AB$4-1,'Projection Scale G2 - M'!$A$25:$B$150,2,FALSE))^Assumptions!$F$6*'Base Rate'!AB60*IF(Assumptions!$F$8="No Adjustment",1,IF(Assumptions!$F$8="Married",'Marital Status'!CM59,IF(Assumptions!$F$8="Single",'Marital Status'!DT59,"ERROR")))*IF(Assumptions!$F$10="No Adjustment",1,IF(Assumptions!$F$10="Preferred",'Pref-Std'!CM59,IF(Assumptions!$F$10="Standard",'Pref-Std'!DT59,"ERROR")))*IF(Assumptions!$F$12="No Adjustment",1,VLOOKUP($A60+AB$4-1,'Valuation Margin'!$A$5:$C$13,3))</f>
        <v>420</v>
      </c>
      <c r="AC60" s="45">
        <f>(1-VLOOKUP($A60+AC$4-1,'Projection Scale G2 - M'!$A$25:$B$150,2,FALSE))^Assumptions!$F$6*'Base Rate'!AC60*IF(Assumptions!$F$8="No Adjustment",1,IF(Assumptions!$F$8="Married",'Marital Status'!CN59,IF(Assumptions!$F$8="Single",'Marital Status'!DU59,"ERROR")))*IF(Assumptions!$F$10="No Adjustment",1,IF(Assumptions!$F$10="Preferred",'Pref-Std'!CN59,IF(Assumptions!$F$10="Standard",'Pref-Std'!DU59,"ERROR")))*IF(Assumptions!$F$12="No Adjustment",1,VLOOKUP($A60+AC$4-1,'Valuation Margin'!$A$5:$C$13,3))</f>
        <v>420</v>
      </c>
      <c r="AD60" s="45">
        <f>(1-VLOOKUP($A60+AD$4-1,'Projection Scale G2 - M'!$A$25:$B$150,2,FALSE))^Assumptions!$F$6*'Base Rate'!AD60*IF(Assumptions!$F$8="No Adjustment",1,IF(Assumptions!$F$8="Married",'Marital Status'!CO59,IF(Assumptions!$F$8="Single",'Marital Status'!DV59,"ERROR")))*IF(Assumptions!$F$10="No Adjustment",1,IF(Assumptions!$F$10="Preferred",'Pref-Std'!CO59,IF(Assumptions!$F$10="Standard",'Pref-Std'!DV59,"ERROR")))*IF(Assumptions!$F$12="No Adjustment",1,VLOOKUP($A60+AD$4-1,'Valuation Margin'!$A$5:$C$13,3))</f>
        <v>420</v>
      </c>
      <c r="AE60" s="46">
        <f>(1-VLOOKUP($A60+AE$4-1,'Projection Scale G2 - M'!$A$25:$B$150,2,FALSE))^Assumptions!$F$6*'Base Rate'!AE60*IF(Assumptions!$F$8="No Adjustment",1,IF(Assumptions!$F$8="Married",'Marital Status'!CP59,IF(Assumptions!$F$8="Single",'Marital Status'!DW59,"ERROR")))*IF(Assumptions!$F$10="No Adjustment",1,IF(Assumptions!$F$10="Preferred",'Pref-Std'!CP59,IF(Assumptions!$F$10="Standard",'Pref-Std'!DW59,"ERROR")))*IF(Assumptions!$F$12="No Adjustment",1,VLOOKUP($A60+AE$4-1,'Valuation Margin'!$A$5:$C$13,3))</f>
        <v>420</v>
      </c>
      <c r="AF60" s="46">
        <f>(1-VLOOKUP($AG60,'Projection Scale G2 - M'!$A$25:$B$150,2,FALSE))^Assumptions!$F$6*'Base Rate'!AF60*IF(Assumptions!$F$8="No Adjustment",1,IF(Assumptions!$F$8="Married",'Marital Status'!CQ59,IF(Assumptions!$F$8="Single",'Marital Status'!DX59,"ERROR")))*IF(Assumptions!$F$10="No Adjustment",1,IF(Assumptions!$F$10="Preferred",'Pref-Std'!CQ59,IF(Assumptions!$F$10="Standard",'Pref-Std'!DX59,"ERROR")))*IF(Assumptions!$F$12="No Adjustment",1,VLOOKUP($AG60,'Valuation Margin'!$A$5:$C$13,3))</f>
        <v>420</v>
      </c>
      <c r="AG60" s="6">
        <f t="shared" si="3"/>
        <v>115</v>
      </c>
      <c r="AL60" s="6">
        <f t="shared" si="5"/>
        <v>85</v>
      </c>
      <c r="AM60" s="44">
        <f>(1-VLOOKUP($AL60+AM$4-1,'Projection Scale G2 - F'!$A$25:$B$150,2,FALSE))^Assumptions!$F$6*'Base Rate'!AL60*IF(Assumptions!$F$8="No Adjustment",1,IF(Assumptions!$F$8="Married",'Marital Status'!BM59,IF(Assumptions!$F$8="Single",'Marital Status'!CT59,"ERROR")))*IF(Assumptions!$F$10="No Adjustment",1,IF(Assumptions!$F$10="Preferred",'Pref-Std'!BM59,IF(Assumptions!$F$10="Standard",'Pref-Std'!CT59,"ERROR")))*IF(Assumptions!$F$12="No Adjustment",1,VLOOKUP($AL60+AM$4-1,'Valuation Margin'!$A$5:$D$13,4))</f>
        <v>5.6531209704768202</v>
      </c>
      <c r="AN60" s="45">
        <f>(1-VLOOKUP($AL60+AN$4-1,'Projection Scale G2 - F'!$A$25:$B$150,2,FALSE))^Assumptions!$F$6*'Base Rate'!AM60*IF(Assumptions!$F$8="No Adjustment",1,IF(Assumptions!$F$8="Married",'Marital Status'!BN59,IF(Assumptions!$F$8="Single",'Marital Status'!CU59,"ERROR")))*IF(Assumptions!$F$10="No Adjustment",1,IF(Assumptions!$F$10="Preferred",'Pref-Std'!BN59,IF(Assumptions!$F$10="Standard",'Pref-Std'!CU59,"ERROR")))*IF(Assumptions!$F$12="No Adjustment",1,VLOOKUP($AL60+AN$4-1,'Valuation Margin'!$A$5:$D$13,4))</f>
        <v>10.772474518807044</v>
      </c>
      <c r="AO60" s="45">
        <f>(1-VLOOKUP($AL60+AO$4-1,'Projection Scale G2 - F'!$A$25:$B$150,2,FALSE))^Assumptions!$F$6*'Base Rate'!AN60*IF(Assumptions!$F$8="No Adjustment",1,IF(Assumptions!$F$8="Married",'Marital Status'!BO59,IF(Assumptions!$F$8="Single",'Marital Status'!CV59,"ERROR")))*IF(Assumptions!$F$10="No Adjustment",1,IF(Assumptions!$F$10="Preferred",'Pref-Std'!BO59,IF(Assumptions!$F$10="Standard",'Pref-Std'!CV59,"ERROR")))*IF(Assumptions!$F$12="No Adjustment",1,VLOOKUP($AL60+AO$4-1,'Valuation Margin'!$A$5:$D$13,4))</f>
        <v>17.036217361888745</v>
      </c>
      <c r="AP60" s="45">
        <f>(1-VLOOKUP($AL60+AP$4-1,'Projection Scale G2 - F'!$A$25:$B$150,2,FALSE))^Assumptions!$F$6*'Base Rate'!AO60*IF(Assumptions!$F$8="No Adjustment",1,IF(Assumptions!$F$8="Married",'Marital Status'!BP59,IF(Assumptions!$F$8="Single",'Marital Status'!CW59,"ERROR")))*IF(Assumptions!$F$10="No Adjustment",1,IF(Assumptions!$F$10="Preferred",'Pref-Std'!BP59,IF(Assumptions!$F$10="Standard",'Pref-Std'!CW59,"ERROR")))*IF(Assumptions!$F$12="No Adjustment",1,VLOOKUP($AL60+AP$4-1,'Valuation Margin'!$A$5:$D$13,4))</f>
        <v>24.958065163361443</v>
      </c>
      <c r="AQ60" s="46">
        <f>(1-VLOOKUP($AL60+AQ$4-1,'Projection Scale G2 - F'!$A$25:$B$150,2,FALSE))^Assumptions!$F$6*'Base Rate'!AP60*IF(Assumptions!$F$8="No Adjustment",1,IF(Assumptions!$F$8="Married",'Marital Status'!BQ59,IF(Assumptions!$F$8="Single",'Marital Status'!CX59,"ERROR")))*IF(Assumptions!$F$10="No Adjustment",1,IF(Assumptions!$F$10="Preferred",'Pref-Std'!BQ59,IF(Assumptions!$F$10="Standard",'Pref-Std'!CX59,"ERROR")))*IF(Assumptions!$F$12="No Adjustment",1,VLOOKUP($AL60+AQ$4-1,'Valuation Margin'!$A$5:$D$13,4))</f>
        <v>34.566670552723906</v>
      </c>
      <c r="AR60" s="45">
        <f>(1-VLOOKUP($AL60+AR$4-1,'Projection Scale G2 - F'!$A$25:$B$150,2,FALSE))^Assumptions!$F$6*'Base Rate'!AQ60*IF(Assumptions!$F$8="No Adjustment",1,IF(Assumptions!$F$8="Married",'Marital Status'!BR59,IF(Assumptions!$F$8="Single",'Marital Status'!CY59,"ERROR")))*IF(Assumptions!$F$10="No Adjustment",1,IF(Assumptions!$F$10="Preferred",'Pref-Std'!BR59,IF(Assumptions!$F$10="Standard",'Pref-Std'!CY59,"ERROR")))*IF(Assumptions!$F$12="No Adjustment",1,VLOOKUP($AL60+AR$4-1,'Valuation Margin'!$A$5:$D$13,4))</f>
        <v>46.952520070461752</v>
      </c>
      <c r="AS60" s="45">
        <f>(1-VLOOKUP($AL60+AS$4-1,'Projection Scale G2 - F'!$A$25:$B$150,2,FALSE))^Assumptions!$F$6*'Base Rate'!AR60*IF(Assumptions!$F$8="No Adjustment",1,IF(Assumptions!$F$8="Married",'Marital Status'!BS59,IF(Assumptions!$F$8="Single",'Marital Status'!CZ59,"ERROR")))*IF(Assumptions!$F$10="No Adjustment",1,IF(Assumptions!$F$10="Preferred",'Pref-Std'!BS59,IF(Assumptions!$F$10="Standard",'Pref-Std'!CZ59,"ERROR")))*IF(Assumptions!$F$12="No Adjustment",1,VLOOKUP($AL60+AS$4-1,'Valuation Margin'!$A$5:$D$13,4))</f>
        <v>58.807882913537298</v>
      </c>
      <c r="AT60" s="45">
        <f>(1-VLOOKUP($AL60+AT$4-1,'Projection Scale G2 - F'!$A$25:$B$150,2,FALSE))^Assumptions!$F$6*'Base Rate'!AS60*IF(Assumptions!$F$8="No Adjustment",1,IF(Assumptions!$F$8="Married",'Marital Status'!BT59,IF(Assumptions!$F$8="Single",'Marital Status'!DA59,"ERROR")))*IF(Assumptions!$F$10="No Adjustment",1,IF(Assumptions!$F$10="Preferred",'Pref-Std'!BT59,IF(Assumptions!$F$10="Standard",'Pref-Std'!DA59,"ERROR")))*IF(Assumptions!$F$12="No Adjustment",1,VLOOKUP($AL60+AT$4-1,'Valuation Margin'!$A$5:$D$13,4))</f>
        <v>73.565452830482855</v>
      </c>
      <c r="AU60" s="45">
        <f>(1-VLOOKUP($AL60+AU$4-1,'Projection Scale G2 - F'!$A$25:$B$150,2,FALSE))^Assumptions!$F$6*'Base Rate'!AT60*IF(Assumptions!$F$8="No Adjustment",1,IF(Assumptions!$F$8="Married",'Marital Status'!BU59,IF(Assumptions!$F$8="Single",'Marital Status'!DB59,"ERROR")))*IF(Assumptions!$F$10="No Adjustment",1,IF(Assumptions!$F$10="Preferred",'Pref-Std'!BU59,IF(Assumptions!$F$10="Standard",'Pref-Std'!DB59,"ERROR")))*IF(Assumptions!$F$12="No Adjustment",1,VLOOKUP($AL60+AU$4-1,'Valuation Margin'!$A$5:$D$13,4))</f>
        <v>90.207852499424121</v>
      </c>
      <c r="AV60" s="46">
        <f>(1-VLOOKUP($AL60+AV$4-1,'Projection Scale G2 - F'!$A$25:$B$150,2,FALSE))^Assumptions!$F$6*'Base Rate'!AU60*IF(Assumptions!$F$8="No Adjustment",1,IF(Assumptions!$F$8="Married",'Marital Status'!BV59,IF(Assumptions!$F$8="Single",'Marital Status'!DC59,"ERROR")))*IF(Assumptions!$F$10="No Adjustment",1,IF(Assumptions!$F$10="Preferred",'Pref-Std'!BV59,IF(Assumptions!$F$10="Standard",'Pref-Std'!DC59,"ERROR")))*IF(Assumptions!$F$12="No Adjustment",1,VLOOKUP($AL60+AV$4-1,'Valuation Margin'!$A$5:$D$13,4))</f>
        <v>110.56544565593384</v>
      </c>
      <c r="AW60" s="45">
        <f>(1-VLOOKUP($AL60+AW$4-1,'Projection Scale G2 - F'!$A$25:$B$150,2,FALSE))^Assumptions!$F$6*'Base Rate'!AV60*IF(Assumptions!$F$8="No Adjustment",1,IF(Assumptions!$F$8="Married",'Marital Status'!BW59,IF(Assumptions!$F$8="Single",'Marital Status'!DD59,"ERROR")))*IF(Assumptions!$F$10="No Adjustment",1,IF(Assumptions!$F$10="Preferred",'Pref-Std'!BW59,IF(Assumptions!$F$10="Standard",'Pref-Std'!DD59,"ERROR")))*IF(Assumptions!$F$12="No Adjustment",1,VLOOKUP($AL60+AW$4-1,'Valuation Margin'!$A$5:$D$13,4))</f>
        <v>132.13985378751906</v>
      </c>
      <c r="AX60" s="45">
        <f>(1-VLOOKUP($AL60+AX$4-1,'Projection Scale G2 - F'!$A$25:$B$150,2,FALSE))^Assumptions!$F$6*'Base Rate'!AW60*IF(Assumptions!$F$8="No Adjustment",1,IF(Assumptions!$F$8="Married",'Marital Status'!BX59,IF(Assumptions!$F$8="Single",'Marital Status'!DE59,"ERROR")))*IF(Assumptions!$F$10="No Adjustment",1,IF(Assumptions!$F$10="Preferred",'Pref-Std'!BX59,IF(Assumptions!$F$10="Standard",'Pref-Std'!DE59,"ERROR")))*IF(Assumptions!$F$12="No Adjustment",1,VLOOKUP($AL60+AX$4-1,'Valuation Margin'!$A$5:$D$13,4))</f>
        <v>146.96941767060744</v>
      </c>
      <c r="AY60" s="45">
        <f>(1-VLOOKUP($AL60+AY$4-1,'Projection Scale G2 - F'!$A$25:$B$150,2,FALSE))^Assumptions!$F$6*'Base Rate'!AX60*IF(Assumptions!$F$8="No Adjustment",1,IF(Assumptions!$F$8="Married",'Marital Status'!BY59,IF(Assumptions!$F$8="Single",'Marital Status'!DF59,"ERROR")))*IF(Assumptions!$F$10="No Adjustment",1,IF(Assumptions!$F$10="Preferred",'Pref-Std'!BY59,IF(Assumptions!$F$10="Standard",'Pref-Std'!DF59,"ERROR")))*IF(Assumptions!$F$12="No Adjustment",1,VLOOKUP($AL60+AY$4-1,'Valuation Margin'!$A$5:$D$13,4))</f>
        <v>163.44688967858517</v>
      </c>
      <c r="AZ60" s="45">
        <f>(1-VLOOKUP($AL60+AZ$4-1,'Projection Scale G2 - F'!$A$25:$B$150,2,FALSE))^Assumptions!$F$6*'Base Rate'!AY60*IF(Assumptions!$F$8="No Adjustment",1,IF(Assumptions!$F$8="Married",'Marital Status'!BZ59,IF(Assumptions!$F$8="Single",'Marital Status'!DG59,"ERROR")))*IF(Assumptions!$F$10="No Adjustment",1,IF(Assumptions!$F$10="Preferred",'Pref-Std'!BZ59,IF(Assumptions!$F$10="Standard",'Pref-Std'!DG59,"ERROR")))*IF(Assumptions!$F$12="No Adjustment",1,VLOOKUP($AL60+AZ$4-1,'Valuation Margin'!$A$5:$D$13,4))</f>
        <v>177.77058759139069</v>
      </c>
      <c r="BA60" s="46">
        <f>(1-VLOOKUP($AL60+BA$4-1,'Projection Scale G2 - F'!$A$25:$B$150,2,FALSE))^Assumptions!$F$6*'Base Rate'!AZ60*IF(Assumptions!$F$8="No Adjustment",1,IF(Assumptions!$F$8="Married",'Marital Status'!CA59,IF(Assumptions!$F$8="Single",'Marital Status'!DH59,"ERROR")))*IF(Assumptions!$F$10="No Adjustment",1,IF(Assumptions!$F$10="Preferred",'Pref-Std'!CA59,IF(Assumptions!$F$10="Standard",'Pref-Std'!DH59,"ERROR")))*IF(Assumptions!$F$12="No Adjustment",1,VLOOKUP($AL60+BA$4-1,'Valuation Margin'!$A$5:$D$13,4))</f>
        <v>193.78414333235992</v>
      </c>
      <c r="BB60" s="45">
        <f>(1-VLOOKUP($AL60+BB$4-1,'Projection Scale G2 - F'!$A$25:$B$150,2,FALSE))^Assumptions!$F$6*'Base Rate'!BA60*IF(Assumptions!$F$8="No Adjustment",1,IF(Assumptions!$F$8="Married",'Marital Status'!CB59,IF(Assumptions!$F$8="Single",'Marital Status'!DI59,"ERROR")))*IF(Assumptions!$F$10="No Adjustment",1,IF(Assumptions!$F$10="Preferred",'Pref-Std'!CB59,IF(Assumptions!$F$10="Standard",'Pref-Std'!DI59,"ERROR")))*IF(Assumptions!$F$12="No Adjustment",1,VLOOKUP($AL60+BB$4-1,'Valuation Margin'!$A$5:$D$13,4))</f>
        <v>207.73843287766863</v>
      </c>
      <c r="BC60" s="45">
        <f>(1-VLOOKUP($AL60+BC$4-1,'Projection Scale G2 - F'!$A$25:$B$150,2,FALSE))^Assumptions!$F$6*'Base Rate'!BB60*IF(Assumptions!$F$8="No Adjustment",1,IF(Assumptions!$F$8="Married",'Marital Status'!CC59,IF(Assumptions!$F$8="Single",'Marital Status'!DJ59,"ERROR")))*IF(Assumptions!$F$10="No Adjustment",1,IF(Assumptions!$F$10="Preferred",'Pref-Std'!CC59,IF(Assumptions!$F$10="Standard",'Pref-Std'!DJ59,"ERROR")))*IF(Assumptions!$F$12="No Adjustment",1,VLOOKUP($AL60+BC$4-1,'Valuation Margin'!$A$5:$D$13,4))</f>
        <v>222.15933273584886</v>
      </c>
      <c r="BD60" s="45">
        <f>(1-VLOOKUP($AL60+BD$4-1,'Projection Scale G2 - F'!$A$25:$B$150,2,FALSE))^Assumptions!$F$6*'Base Rate'!BC60*IF(Assumptions!$F$8="No Adjustment",1,IF(Assumptions!$F$8="Married",'Marital Status'!CD59,IF(Assumptions!$F$8="Single",'Marital Status'!DK59,"ERROR")))*IF(Assumptions!$F$10="No Adjustment",1,IF(Assumptions!$F$10="Preferred",'Pref-Std'!CD59,IF(Assumptions!$F$10="Standard",'Pref-Std'!DK59,"ERROR")))*IF(Assumptions!$F$12="No Adjustment",1,VLOOKUP($AL60+BD$4-1,'Valuation Margin'!$A$5:$D$13,4))</f>
        <v>240.40263543970363</v>
      </c>
      <c r="BE60" s="45">
        <f>(1-VLOOKUP($AL60+BE$4-1,'Projection Scale G2 - F'!$A$25:$B$150,2,FALSE))^Assumptions!$F$6*'Base Rate'!BD60*IF(Assumptions!$F$8="No Adjustment",1,IF(Assumptions!$F$8="Married",'Marital Status'!CE59,IF(Assumptions!$F$8="Single",'Marital Status'!DL59,"ERROR")))*IF(Assumptions!$F$10="No Adjustment",1,IF(Assumptions!$F$10="Preferred",'Pref-Std'!CE59,IF(Assumptions!$F$10="Standard",'Pref-Std'!DL59,"ERROR")))*IF(Assumptions!$F$12="No Adjustment",1,VLOOKUP($AL60+BE$4-1,'Valuation Margin'!$A$5:$D$13,4))</f>
        <v>260.81356226543221</v>
      </c>
      <c r="BF60" s="46">
        <f>(1-VLOOKUP($AL60+BF$4-1,'Projection Scale G2 - F'!$A$25:$B$150,2,FALSE))^Assumptions!$F$6*'Base Rate'!BE60*IF(Assumptions!$F$8="No Adjustment",1,IF(Assumptions!$F$8="Married",'Marital Status'!CF59,IF(Assumptions!$F$8="Single",'Marital Status'!DM59,"ERROR")))*IF(Assumptions!$F$10="No Adjustment",1,IF(Assumptions!$F$10="Preferred",'Pref-Std'!CF59,IF(Assumptions!$F$10="Standard",'Pref-Std'!DM59,"ERROR")))*IF(Assumptions!$F$12="No Adjustment",1,VLOOKUP($AL60+BF$4-1,'Valuation Margin'!$A$5:$D$13,4))</f>
        <v>285.60480000000001</v>
      </c>
      <c r="BG60" s="45">
        <f>(1-VLOOKUP($AL60+BG$4-1,'Projection Scale G2 - F'!$A$25:$B$150,2,FALSE))^Assumptions!$F$6*'Base Rate'!BF60*IF(Assumptions!$F$8="No Adjustment",1,IF(Assumptions!$F$8="Married",'Marital Status'!CG59,IF(Assumptions!$F$8="Single",'Marital Status'!DN59,"ERROR")))*IF(Assumptions!$F$10="No Adjustment",1,IF(Assumptions!$F$10="Preferred",'Pref-Std'!CG59,IF(Assumptions!$F$10="Standard",'Pref-Std'!DN59,"ERROR")))*IF(Assumptions!$F$12="No Adjustment",1,VLOOKUP($AL60+BG$4-1,'Valuation Margin'!$A$5:$D$13,4))</f>
        <v>307.2534</v>
      </c>
      <c r="BH60" s="45">
        <f>(1-VLOOKUP($AL60+BH$4-1,'Projection Scale G2 - F'!$A$25:$B$150,2,FALSE))^Assumptions!$F$6*'Base Rate'!BG60*IF(Assumptions!$F$8="No Adjustment",1,IF(Assumptions!$F$8="Married",'Marital Status'!CH59,IF(Assumptions!$F$8="Single",'Marital Status'!DO59,"ERROR")))*IF(Assumptions!$F$10="No Adjustment",1,IF(Assumptions!$F$10="Preferred",'Pref-Std'!CH59,IF(Assumptions!$F$10="Standard",'Pref-Std'!DO59,"ERROR")))*IF(Assumptions!$F$12="No Adjustment",1,VLOOKUP($AL60+BH$4-1,'Valuation Margin'!$A$5:$D$13,4))</f>
        <v>326.7722</v>
      </c>
      <c r="BI60" s="45">
        <f>(1-VLOOKUP($AL60+BI$4-1,'Projection Scale G2 - F'!$A$25:$B$150,2,FALSE))^Assumptions!$F$6*'Base Rate'!BH60*IF(Assumptions!$F$8="No Adjustment",1,IF(Assumptions!$F$8="Married",'Marital Status'!CI59,IF(Assumptions!$F$8="Single",'Marital Status'!DP59,"ERROR")))*IF(Assumptions!$F$10="No Adjustment",1,IF(Assumptions!$F$10="Preferred",'Pref-Std'!CI59,IF(Assumptions!$F$10="Standard",'Pref-Std'!DP59,"ERROR")))*IF(Assumptions!$F$12="No Adjustment",1,VLOOKUP($AL60+BI$4-1,'Valuation Margin'!$A$5:$D$13,4))</f>
        <v>345.59999999999997</v>
      </c>
      <c r="BJ60" s="45">
        <f>(1-VLOOKUP($AL60+BJ$4-1,'Projection Scale G2 - F'!$A$25:$B$150,2,FALSE))^Assumptions!$F$6*'Base Rate'!BI60*IF(Assumptions!$F$8="No Adjustment",1,IF(Assumptions!$F$8="Married",'Marital Status'!CJ59,IF(Assumptions!$F$8="Single",'Marital Status'!DQ59,"ERROR")))*IF(Assumptions!$F$10="No Adjustment",1,IF(Assumptions!$F$10="Preferred",'Pref-Std'!CJ59,IF(Assumptions!$F$10="Standard",'Pref-Std'!DQ59,"ERROR")))*IF(Assumptions!$F$12="No Adjustment",1,VLOOKUP($AL60+BJ$4-1,'Valuation Margin'!$A$5:$D$13,4))</f>
        <v>360</v>
      </c>
      <c r="BK60" s="46">
        <f>(1-VLOOKUP($AL60+BK$4-1,'Projection Scale G2 - F'!$A$25:$B$150,2,FALSE))^Assumptions!$F$6*'Base Rate'!BJ60*IF(Assumptions!$F$8="No Adjustment",1,IF(Assumptions!$F$8="Married",'Marital Status'!CK59,IF(Assumptions!$F$8="Single",'Marital Status'!DR59,"ERROR")))*IF(Assumptions!$F$10="No Adjustment",1,IF(Assumptions!$F$10="Preferred",'Pref-Std'!CK59,IF(Assumptions!$F$10="Standard",'Pref-Std'!DR59,"ERROR")))*IF(Assumptions!$F$12="No Adjustment",1,VLOOKUP($AL60+BK$4-1,'Valuation Margin'!$A$5:$D$13,4))</f>
        <v>360</v>
      </c>
      <c r="BL60" s="45">
        <f>(1-VLOOKUP($AL60+BL$4-1,'Projection Scale G2 - F'!$A$25:$B$150,2,FALSE))^Assumptions!$F$6*'Base Rate'!BK60*IF(Assumptions!$F$8="No Adjustment",1,IF(Assumptions!$F$8="Married",'Marital Status'!CL59,IF(Assumptions!$F$8="Single",'Marital Status'!DS59,"ERROR")))*IF(Assumptions!$F$10="No Adjustment",1,IF(Assumptions!$F$10="Preferred",'Pref-Std'!CL59,IF(Assumptions!$F$10="Standard",'Pref-Std'!DS59,"ERROR")))*IF(Assumptions!$F$12="No Adjustment",1,VLOOKUP($AL60+BL$4-1,'Valuation Margin'!$A$5:$D$13,4))</f>
        <v>360</v>
      </c>
      <c r="BM60" s="45">
        <f>(1-VLOOKUP($AL60+BM$4-1,'Projection Scale G2 - F'!$A$25:$B$150,2,FALSE))^Assumptions!$F$6*'Base Rate'!BL60*IF(Assumptions!$F$8="No Adjustment",1,IF(Assumptions!$F$8="Married",'Marital Status'!CM59,IF(Assumptions!$F$8="Single",'Marital Status'!DT59,"ERROR")))*IF(Assumptions!$F$10="No Adjustment",1,IF(Assumptions!$F$10="Preferred",'Pref-Std'!CM59,IF(Assumptions!$F$10="Standard",'Pref-Std'!DT59,"ERROR")))*IF(Assumptions!$F$12="No Adjustment",1,VLOOKUP($AL60+BM$4-1,'Valuation Margin'!$A$5:$D$13,4))</f>
        <v>360</v>
      </c>
      <c r="BN60" s="45">
        <f>(1-VLOOKUP($AL60+BN$4-1,'Projection Scale G2 - F'!$A$25:$B$150,2,FALSE))^Assumptions!$F$6*'Base Rate'!BM60*IF(Assumptions!$F$8="No Adjustment",1,IF(Assumptions!$F$8="Married",'Marital Status'!CN59,IF(Assumptions!$F$8="Single",'Marital Status'!DU59,"ERROR")))*IF(Assumptions!$F$10="No Adjustment",1,IF(Assumptions!$F$10="Preferred",'Pref-Std'!CN59,IF(Assumptions!$F$10="Standard",'Pref-Std'!DU59,"ERROR")))*IF(Assumptions!$F$12="No Adjustment",1,VLOOKUP($AL60+BN$4-1,'Valuation Margin'!$A$5:$D$13,4))</f>
        <v>360</v>
      </c>
      <c r="BO60" s="45">
        <f>(1-VLOOKUP($AL60+BO$4-1,'Projection Scale G2 - F'!$A$25:$B$150,2,FALSE))^Assumptions!$F$6*'Base Rate'!BN60*IF(Assumptions!$F$8="No Adjustment",1,IF(Assumptions!$F$8="Married",'Marital Status'!CO59,IF(Assumptions!$F$8="Single",'Marital Status'!DV59,"ERROR")))*IF(Assumptions!$F$10="No Adjustment",1,IF(Assumptions!$F$10="Preferred",'Pref-Std'!CO59,IF(Assumptions!$F$10="Standard",'Pref-Std'!DV59,"ERROR")))*IF(Assumptions!$F$12="No Adjustment",1,VLOOKUP($AL60+BO$4-1,'Valuation Margin'!$A$5:$D$13,4))</f>
        <v>360</v>
      </c>
      <c r="BP60" s="46">
        <f>(1-VLOOKUP($AL60+BP$4-1,'Projection Scale G2 - F'!$A$25:$B$150,2,FALSE))^Assumptions!$F$6*'Base Rate'!BO60*IF(Assumptions!$F$8="No Adjustment",1,IF(Assumptions!$F$8="Married",'Marital Status'!CP59,IF(Assumptions!$F$8="Single",'Marital Status'!DW59,"ERROR")))*IF(Assumptions!$F$10="No Adjustment",1,IF(Assumptions!$F$10="Preferred",'Pref-Std'!CP59,IF(Assumptions!$F$10="Standard",'Pref-Std'!DW59,"ERROR")))*IF(Assumptions!$F$12="No Adjustment",1,VLOOKUP($AL60+BP$4-1,'Valuation Margin'!$A$5:$D$13,4))</f>
        <v>360</v>
      </c>
      <c r="BQ60" s="46">
        <f>(1-VLOOKUP($BR60,'Projection Scale G2 - F'!$A$25:$B$150,2,FALSE))^Assumptions!$F$6*'Base Rate'!BP60*IF(Assumptions!$F$8="No Adjustment",1,IF(Assumptions!$F$8="Married",'Marital Status'!CQ59,IF(Assumptions!$F$8="Single",'Marital Status'!DX59,"ERROR")))*IF(Assumptions!$F$10="No Adjustment",1,IF(Assumptions!$F$10="Preferred",'Pref-Std'!CQ59,IF(Assumptions!$F$10="Standard",'Pref-Std'!DX59,"ERROR")))*IF(Assumptions!$F$12="No Adjustment",1,VLOOKUP($BR60,'Valuation Margin'!$A$5:$D$13,4))</f>
        <v>360</v>
      </c>
      <c r="BR60" s="6">
        <f t="shared" si="6"/>
        <v>115</v>
      </c>
    </row>
    <row r="61" spans="1:75" x14ac:dyDescent="0.3">
      <c r="A61" s="6">
        <f t="shared" si="2"/>
        <v>86</v>
      </c>
      <c r="B61" s="44">
        <f>(1-VLOOKUP($A61+B$4-1,'Projection Scale G2 - M'!$A$25:$B$150,2,FALSE))^Assumptions!$F$6*'Base Rate'!B61*IF(Assumptions!$F$8="No Adjustment",1,IF(Assumptions!$F$8="Married",'Marital Status'!BM60,IF(Assumptions!$F$8="Single",'Marital Status'!CT60,"ERROR")))*IF(Assumptions!$F$10="No Adjustment",1,IF(Assumptions!$F$10="Preferred",'Pref-Std'!BM60,IF(Assumptions!$F$10="Standard",'Pref-Std'!CT60,"ERROR")))*IF(Assumptions!$F$12="No Adjustment",1,VLOOKUP($A61+B$4-1,'Valuation Margin'!$A$5:$C$13,3))</f>
        <v>8.931133386968833</v>
      </c>
      <c r="C61" s="45">
        <f>(1-VLOOKUP($A61+C$4-1,'Projection Scale G2 - M'!$A$25:$B$150,2,FALSE))^Assumptions!$F$6*'Base Rate'!C61*IF(Assumptions!$F$8="No Adjustment",1,IF(Assumptions!$F$8="Married",'Marital Status'!BN60,IF(Assumptions!$F$8="Single",'Marital Status'!CU60,"ERROR")))*IF(Assumptions!$F$10="No Adjustment",1,IF(Assumptions!$F$10="Preferred",'Pref-Std'!BN60,IF(Assumptions!$F$10="Standard",'Pref-Std'!CU60,"ERROR")))*IF(Assumptions!$F$12="No Adjustment",1,VLOOKUP($A61+C$4-1,'Valuation Margin'!$A$5:$C$13,3))</f>
        <v>17.44445481760545</v>
      </c>
      <c r="D61" s="45">
        <f>(1-VLOOKUP($A61+D$4-1,'Projection Scale G2 - M'!$A$25:$B$150,2,FALSE))^Assumptions!$F$6*'Base Rate'!D61*IF(Assumptions!$F$8="No Adjustment",1,IF(Assumptions!$F$8="Married",'Marital Status'!BO60,IF(Assumptions!$F$8="Single",'Marital Status'!CV60,"ERROR")))*IF(Assumptions!$F$10="No Adjustment",1,IF(Assumptions!$F$10="Preferred",'Pref-Std'!BO60,IF(Assumptions!$F$10="Standard",'Pref-Std'!CV60,"ERROR")))*IF(Assumptions!$F$12="No Adjustment",1,VLOOKUP($A61+D$4-1,'Valuation Margin'!$A$5:$C$13,3))</f>
        <v>27.446097382854255</v>
      </c>
      <c r="E61" s="45">
        <f>(1-VLOOKUP($A61+E$4-1,'Projection Scale G2 - M'!$A$25:$B$150,2,FALSE))^Assumptions!$F$6*'Base Rate'!E61*IF(Assumptions!$F$8="No Adjustment",1,IF(Assumptions!$F$8="Married",'Marital Status'!BP60,IF(Assumptions!$F$8="Single",'Marital Status'!CW60,"ERROR")))*IF(Assumptions!$F$10="No Adjustment",1,IF(Assumptions!$F$10="Preferred",'Pref-Std'!BP60,IF(Assumptions!$F$10="Standard",'Pref-Std'!CW60,"ERROR")))*IF(Assumptions!$F$12="No Adjustment",1,VLOOKUP($A61+E$4-1,'Valuation Margin'!$A$5:$C$13,3))</f>
        <v>39.995977985595083</v>
      </c>
      <c r="F61" s="46">
        <f>(1-VLOOKUP($A61+F$4-1,'Projection Scale G2 - M'!$A$25:$B$150,2,FALSE))^Assumptions!$F$6*'Base Rate'!F61*IF(Assumptions!$F$8="No Adjustment",1,IF(Assumptions!$F$8="Married",'Marital Status'!BQ60,IF(Assumptions!$F$8="Single",'Marital Status'!CX60,"ERROR")))*IF(Assumptions!$F$10="No Adjustment",1,IF(Assumptions!$F$10="Preferred",'Pref-Std'!BQ60,IF(Assumptions!$F$10="Standard",'Pref-Std'!CX60,"ERROR")))*IF(Assumptions!$F$12="No Adjustment",1,VLOOKUP($A61+F$4-1,'Valuation Margin'!$A$5:$C$13,3))</f>
        <v>55.392571038186219</v>
      </c>
      <c r="G61" s="45">
        <f>(1-VLOOKUP($A61+G$4-1,'Projection Scale G2 - M'!$A$25:$B$150,2,FALSE))^Assumptions!$F$6*'Base Rate'!G61*IF(Assumptions!$F$8="No Adjustment",1,IF(Assumptions!$F$8="Married",'Marital Status'!BR60,IF(Assumptions!$F$8="Single",'Marital Status'!CY60,"ERROR")))*IF(Assumptions!$F$10="No Adjustment",1,IF(Assumptions!$F$10="Preferred",'Pref-Std'!BR60,IF(Assumptions!$F$10="Standard",'Pref-Std'!CY60,"ERROR")))*IF(Assumptions!$F$12="No Adjustment",1,VLOOKUP($A61+G$4-1,'Valuation Margin'!$A$5:$C$13,3))</f>
        <v>73.36438272921167</v>
      </c>
      <c r="H61" s="45">
        <f>(1-VLOOKUP($A61+H$4-1,'Projection Scale G2 - M'!$A$25:$B$150,2,FALSE))^Assumptions!$F$6*'Base Rate'!H61*IF(Assumptions!$F$8="No Adjustment",1,IF(Assumptions!$F$8="Married",'Marital Status'!BS60,IF(Assumptions!$F$8="Single",'Marital Status'!CZ60,"ERROR")))*IF(Assumptions!$F$10="No Adjustment",1,IF(Assumptions!$F$10="Preferred",'Pref-Std'!BS60,IF(Assumptions!$F$10="Standard",'Pref-Std'!CZ60,"ERROR")))*IF(Assumptions!$F$12="No Adjustment",1,VLOOKUP($A61+H$4-1,'Valuation Margin'!$A$5:$C$13,3))</f>
        <v>91.38255782588547</v>
      </c>
      <c r="I61" s="45">
        <f>(1-VLOOKUP($A61+I$4-1,'Projection Scale G2 - M'!$A$25:$B$150,2,FALSE))^Assumptions!$F$6*'Base Rate'!I61*IF(Assumptions!$F$8="No Adjustment",1,IF(Assumptions!$F$8="Married",'Marital Status'!BT60,IF(Assumptions!$F$8="Single",'Marital Status'!DA60,"ERROR")))*IF(Assumptions!$F$10="No Adjustment",1,IF(Assumptions!$F$10="Preferred",'Pref-Std'!BT60,IF(Assumptions!$F$10="Standard",'Pref-Std'!DA60,"ERROR")))*IF(Assumptions!$F$12="No Adjustment",1,VLOOKUP($A61+I$4-1,'Valuation Margin'!$A$5:$C$13,3))</f>
        <v>112.07053793293534</v>
      </c>
      <c r="J61" s="45">
        <f>(1-VLOOKUP($A61+J$4-1,'Projection Scale G2 - M'!$A$25:$B$150,2,FALSE))^Assumptions!$F$6*'Base Rate'!J61*IF(Assumptions!$F$8="No Adjustment",1,IF(Assumptions!$F$8="Married",'Marital Status'!BU60,IF(Assumptions!$F$8="Single",'Marital Status'!DB60,"ERROR")))*IF(Assumptions!$F$10="No Adjustment",1,IF(Assumptions!$F$10="Preferred",'Pref-Std'!BU60,IF(Assumptions!$F$10="Standard",'Pref-Std'!DB60,"ERROR")))*IF(Assumptions!$F$12="No Adjustment",1,VLOOKUP($A61+J$4-1,'Valuation Margin'!$A$5:$C$13,3))</f>
        <v>134.03758890558601</v>
      </c>
      <c r="K61" s="46">
        <f>(1-VLOOKUP($A61+K$4-1,'Projection Scale G2 - M'!$A$25:$B$150,2,FALSE))^Assumptions!$F$6*'Base Rate'!K61*IF(Assumptions!$F$8="No Adjustment",1,IF(Assumptions!$F$8="Married",'Marital Status'!BV60,IF(Assumptions!$F$8="Single",'Marital Status'!DC60,"ERROR")))*IF(Assumptions!$F$10="No Adjustment",1,IF(Assumptions!$F$10="Preferred",'Pref-Std'!BV60,IF(Assumptions!$F$10="Standard",'Pref-Std'!DC60,"ERROR")))*IF(Assumptions!$F$12="No Adjustment",1,VLOOKUP($A61+K$4-1,'Valuation Margin'!$A$5:$C$13,3))</f>
        <v>159.92040931523053</v>
      </c>
      <c r="L61" s="45">
        <f>(1-VLOOKUP($A61+L$4-1,'Projection Scale G2 - M'!$A$25:$B$150,2,FALSE))^Assumptions!$F$6*'Base Rate'!L61*IF(Assumptions!$F$8="No Adjustment",1,IF(Assumptions!$F$8="Married",'Marital Status'!BW60,IF(Assumptions!$F$8="Single",'Marital Status'!DD60,"ERROR")))*IF(Assumptions!$F$10="No Adjustment",1,IF(Assumptions!$F$10="Preferred",'Pref-Std'!BW60,IF(Assumptions!$F$10="Standard",'Pref-Std'!DD60,"ERROR")))*IF(Assumptions!$F$12="No Adjustment",1,VLOOKUP($A61+L$4-1,'Valuation Margin'!$A$5:$C$13,3))</f>
        <v>186.2651784130768</v>
      </c>
      <c r="M61" s="45">
        <f>(1-VLOOKUP($A61+M$4-1,'Projection Scale G2 - M'!$A$25:$B$150,2,FALSE))^Assumptions!$F$6*'Base Rate'!M61*IF(Assumptions!$F$8="No Adjustment",1,IF(Assumptions!$F$8="Married",'Marital Status'!BX60,IF(Assumptions!$F$8="Single",'Marital Status'!DE60,"ERROR")))*IF(Assumptions!$F$10="No Adjustment",1,IF(Assumptions!$F$10="Preferred",'Pref-Std'!BX60,IF(Assumptions!$F$10="Standard",'Pref-Std'!DE60,"ERROR")))*IF(Assumptions!$F$12="No Adjustment",1,VLOOKUP($A61+M$4-1,'Valuation Margin'!$A$5:$C$13,3))</f>
        <v>203.86671077964488</v>
      </c>
      <c r="N61" s="45">
        <f>(1-VLOOKUP($A61+N$4-1,'Projection Scale G2 - M'!$A$25:$B$150,2,FALSE))^Assumptions!$F$6*'Base Rate'!N61*IF(Assumptions!$F$8="No Adjustment",1,IF(Assumptions!$F$8="Married",'Marital Status'!BY60,IF(Assumptions!$F$8="Single",'Marital Status'!DF60,"ERROR")))*IF(Assumptions!$F$10="No Adjustment",1,IF(Assumptions!$F$10="Preferred",'Pref-Std'!BY60,IF(Assumptions!$F$10="Standard",'Pref-Std'!DF60,"ERROR")))*IF(Assumptions!$F$12="No Adjustment",1,VLOOKUP($A61+N$4-1,'Valuation Margin'!$A$5:$C$13,3))</f>
        <v>219.1308095280632</v>
      </c>
      <c r="O61" s="45">
        <f>(1-VLOOKUP($A61+O$4-1,'Projection Scale G2 - M'!$A$25:$B$150,2,FALSE))^Assumptions!$F$6*'Base Rate'!O61*IF(Assumptions!$F$8="No Adjustment",1,IF(Assumptions!$F$8="Married",'Marital Status'!BZ60,IF(Assumptions!$F$8="Single",'Marital Status'!DG60,"ERROR")))*IF(Assumptions!$F$10="No Adjustment",1,IF(Assumptions!$F$10="Preferred",'Pref-Std'!BZ60,IF(Assumptions!$F$10="Standard",'Pref-Std'!DG60,"ERROR")))*IF(Assumptions!$F$12="No Adjustment",1,VLOOKUP($A61+O$4-1,'Valuation Margin'!$A$5:$C$13,3))</f>
        <v>236.71229211653991</v>
      </c>
      <c r="P61" s="46">
        <f>(1-VLOOKUP($A61+P$4-1,'Projection Scale G2 - M'!$A$25:$B$150,2,FALSE))^Assumptions!$F$6*'Base Rate'!P61*IF(Assumptions!$F$8="No Adjustment",1,IF(Assumptions!$F$8="Married",'Marital Status'!CA60,IF(Assumptions!$F$8="Single",'Marital Status'!DH60,"ERROR")))*IF(Assumptions!$F$10="No Adjustment",1,IF(Assumptions!$F$10="Preferred",'Pref-Std'!CA60,IF(Assumptions!$F$10="Standard",'Pref-Std'!DH60,"ERROR")))*IF(Assumptions!$F$12="No Adjustment",1,VLOOKUP($A61+P$4-1,'Valuation Margin'!$A$5:$C$13,3))</f>
        <v>251.86392133261333</v>
      </c>
      <c r="Q61" s="45">
        <f>(1-VLOOKUP($A61+Q$4-1,'Projection Scale G2 - M'!$A$25:$B$150,2,FALSE))^Assumptions!$F$6*'Base Rate'!Q61*IF(Assumptions!$F$8="No Adjustment",1,IF(Assumptions!$F$8="Married",'Marital Status'!CB60,IF(Assumptions!$F$8="Single",'Marital Status'!DI60,"ERROR")))*IF(Assumptions!$F$10="No Adjustment",1,IF(Assumptions!$F$10="Preferred",'Pref-Std'!CB60,IF(Assumptions!$F$10="Standard",'Pref-Std'!DI60,"ERROR")))*IF(Assumptions!$F$12="No Adjustment",1,VLOOKUP($A61+Q$4-1,'Valuation Margin'!$A$5:$C$13,3))</f>
        <v>267.52618070239515</v>
      </c>
      <c r="R61" s="45">
        <f>(1-VLOOKUP($A61+R$4-1,'Projection Scale G2 - M'!$A$25:$B$150,2,FALSE))^Assumptions!$F$6*'Base Rate'!R61*IF(Assumptions!$F$8="No Adjustment",1,IF(Assumptions!$F$8="Married",'Marital Status'!CC60,IF(Assumptions!$F$8="Single",'Marital Status'!DJ60,"ERROR")))*IF(Assumptions!$F$10="No Adjustment",1,IF(Assumptions!$F$10="Preferred",'Pref-Std'!CC60,IF(Assumptions!$F$10="Standard",'Pref-Std'!DJ60,"ERROR")))*IF(Assumptions!$F$12="No Adjustment",1,VLOOKUP($A61+R$4-1,'Valuation Margin'!$A$5:$C$13,3))</f>
        <v>290.77589054142175</v>
      </c>
      <c r="S61" s="45">
        <f>(1-VLOOKUP($A61+S$4-1,'Projection Scale G2 - M'!$A$25:$B$150,2,FALSE))^Assumptions!$F$6*'Base Rate'!S61*IF(Assumptions!$F$8="No Adjustment",1,IF(Assumptions!$F$8="Married",'Marital Status'!CD60,IF(Assumptions!$F$8="Single",'Marital Status'!DK60,"ERROR")))*IF(Assumptions!$F$10="No Adjustment",1,IF(Assumptions!$F$10="Preferred",'Pref-Std'!CD60,IF(Assumptions!$F$10="Standard",'Pref-Std'!DK60,"ERROR")))*IF(Assumptions!$F$12="No Adjustment",1,VLOOKUP($A61+S$4-1,'Valuation Margin'!$A$5:$C$13,3))</f>
        <v>313.33454994206846</v>
      </c>
      <c r="T61" s="45">
        <f>(1-VLOOKUP($A61+T$4-1,'Projection Scale G2 - M'!$A$25:$B$150,2,FALSE))^Assumptions!$F$6*'Base Rate'!T61*IF(Assumptions!$F$8="No Adjustment",1,IF(Assumptions!$F$8="Married",'Marital Status'!CE60,IF(Assumptions!$F$8="Single",'Marital Status'!DL60,"ERROR")))*IF(Assumptions!$F$10="No Adjustment",1,IF(Assumptions!$F$10="Preferred",'Pref-Std'!CE60,IF(Assumptions!$F$10="Standard",'Pref-Std'!DL60,"ERROR")))*IF(Assumptions!$F$12="No Adjustment",1,VLOOKUP($A61+T$4-1,'Valuation Margin'!$A$5:$C$13,3))</f>
        <v>340.95660000000004</v>
      </c>
      <c r="U61" s="46">
        <f>(1-VLOOKUP($A61+U$4-1,'Projection Scale G2 - M'!$A$25:$B$150,2,FALSE))^Assumptions!$F$6*'Base Rate'!U61*IF(Assumptions!$F$8="No Adjustment",1,IF(Assumptions!$F$8="Married",'Marital Status'!CF60,IF(Assumptions!$F$8="Single",'Marital Status'!DM60,"ERROR")))*IF(Assumptions!$F$10="No Adjustment",1,IF(Assumptions!$F$10="Preferred",'Pref-Std'!CF60,IF(Assumptions!$F$10="Standard",'Pref-Std'!DM60,"ERROR")))*IF(Assumptions!$F$12="No Adjustment",1,VLOOKUP($A61+U$4-1,'Valuation Margin'!$A$5:$C$13,3))</f>
        <v>368.68549999999993</v>
      </c>
      <c r="V61" s="45">
        <f>(1-VLOOKUP($A61+V$4-1,'Projection Scale G2 - M'!$A$25:$B$150,2,FALSE))^Assumptions!$F$6*'Base Rate'!V61*IF(Assumptions!$F$8="No Adjustment",1,IF(Assumptions!$F$8="Married",'Marital Status'!CG60,IF(Assumptions!$F$8="Single",'Marital Status'!DN60,"ERROR")))*IF(Assumptions!$F$10="No Adjustment",1,IF(Assumptions!$F$10="Preferred",'Pref-Std'!CG60,IF(Assumptions!$F$10="Standard",'Pref-Std'!DN60,"ERROR")))*IF(Assumptions!$F$12="No Adjustment",1,VLOOKUP($A61+V$4-1,'Valuation Margin'!$A$5:$C$13,3))</f>
        <v>406.67</v>
      </c>
      <c r="W61" s="45">
        <f>(1-VLOOKUP($A61+W$4-1,'Projection Scale G2 - M'!$A$25:$B$150,2,FALSE))^Assumptions!$F$6*'Base Rate'!W61*IF(Assumptions!$F$8="No Adjustment",1,IF(Assumptions!$F$8="Married",'Marital Status'!CH60,IF(Assumptions!$F$8="Single",'Marital Status'!DO60,"ERROR")))*IF(Assumptions!$F$10="No Adjustment",1,IF(Assumptions!$F$10="Preferred",'Pref-Std'!CH60,IF(Assumptions!$F$10="Standard",'Pref-Std'!DO60,"ERROR")))*IF(Assumptions!$F$12="No Adjustment",1,VLOOKUP($A61+W$4-1,'Valuation Margin'!$A$5:$C$13,3))</f>
        <v>420</v>
      </c>
      <c r="X61" s="45">
        <f>(1-VLOOKUP($A61+X$4-1,'Projection Scale G2 - M'!$A$25:$B$150,2,FALSE))^Assumptions!$F$6*'Base Rate'!X61*IF(Assumptions!$F$8="No Adjustment",1,IF(Assumptions!$F$8="Married",'Marital Status'!CI60,IF(Assumptions!$F$8="Single",'Marital Status'!DP60,"ERROR")))*IF(Assumptions!$F$10="No Adjustment",1,IF(Assumptions!$F$10="Preferred",'Pref-Std'!CI60,IF(Assumptions!$F$10="Standard",'Pref-Std'!DP60,"ERROR")))*IF(Assumptions!$F$12="No Adjustment",1,VLOOKUP($A61+X$4-1,'Valuation Margin'!$A$5:$C$13,3))</f>
        <v>420</v>
      </c>
      <c r="Y61" s="45">
        <f>(1-VLOOKUP($A61+Y$4-1,'Projection Scale G2 - M'!$A$25:$B$150,2,FALSE))^Assumptions!$F$6*'Base Rate'!Y61*IF(Assumptions!$F$8="No Adjustment",1,IF(Assumptions!$F$8="Married",'Marital Status'!CJ60,IF(Assumptions!$F$8="Single",'Marital Status'!DQ60,"ERROR")))*IF(Assumptions!$F$10="No Adjustment",1,IF(Assumptions!$F$10="Preferred",'Pref-Std'!CJ60,IF(Assumptions!$F$10="Standard",'Pref-Std'!DQ60,"ERROR")))*IF(Assumptions!$F$12="No Adjustment",1,VLOOKUP($A61+Y$4-1,'Valuation Margin'!$A$5:$C$13,3))</f>
        <v>420</v>
      </c>
      <c r="Z61" s="46">
        <f>(1-VLOOKUP($A61+Z$4-1,'Projection Scale G2 - M'!$A$25:$B$150,2,FALSE))^Assumptions!$F$6*'Base Rate'!Z61*IF(Assumptions!$F$8="No Adjustment",1,IF(Assumptions!$F$8="Married",'Marital Status'!CK60,IF(Assumptions!$F$8="Single",'Marital Status'!DR60,"ERROR")))*IF(Assumptions!$F$10="No Adjustment",1,IF(Assumptions!$F$10="Preferred",'Pref-Std'!CK60,IF(Assumptions!$F$10="Standard",'Pref-Std'!DR60,"ERROR")))*IF(Assumptions!$F$12="No Adjustment",1,VLOOKUP($A61+Z$4-1,'Valuation Margin'!$A$5:$C$13,3))</f>
        <v>420</v>
      </c>
      <c r="AA61" s="45">
        <f>(1-VLOOKUP($A61+AA$4-1,'Projection Scale G2 - M'!$A$25:$B$150,2,FALSE))^Assumptions!$F$6*'Base Rate'!AA61*IF(Assumptions!$F$8="No Adjustment",1,IF(Assumptions!$F$8="Married",'Marital Status'!CL60,IF(Assumptions!$F$8="Single",'Marital Status'!DS60,"ERROR")))*IF(Assumptions!$F$10="No Adjustment",1,IF(Assumptions!$F$10="Preferred",'Pref-Std'!CL60,IF(Assumptions!$F$10="Standard",'Pref-Std'!DS60,"ERROR")))*IF(Assumptions!$F$12="No Adjustment",1,VLOOKUP($A61+AA$4-1,'Valuation Margin'!$A$5:$C$13,3))</f>
        <v>420</v>
      </c>
      <c r="AB61" s="45">
        <f>(1-VLOOKUP($A61+AB$4-1,'Projection Scale G2 - M'!$A$25:$B$150,2,FALSE))^Assumptions!$F$6*'Base Rate'!AB61*IF(Assumptions!$F$8="No Adjustment",1,IF(Assumptions!$F$8="Married",'Marital Status'!CM60,IF(Assumptions!$F$8="Single",'Marital Status'!DT60,"ERROR")))*IF(Assumptions!$F$10="No Adjustment",1,IF(Assumptions!$F$10="Preferred",'Pref-Std'!CM60,IF(Assumptions!$F$10="Standard",'Pref-Std'!DT60,"ERROR")))*IF(Assumptions!$F$12="No Adjustment",1,VLOOKUP($A61+AB$4-1,'Valuation Margin'!$A$5:$C$13,3))</f>
        <v>420</v>
      </c>
      <c r="AC61" s="45">
        <f>(1-VLOOKUP($A61+AC$4-1,'Projection Scale G2 - M'!$A$25:$B$150,2,FALSE))^Assumptions!$F$6*'Base Rate'!AC61*IF(Assumptions!$F$8="No Adjustment",1,IF(Assumptions!$F$8="Married",'Marital Status'!CN60,IF(Assumptions!$F$8="Single",'Marital Status'!DU60,"ERROR")))*IF(Assumptions!$F$10="No Adjustment",1,IF(Assumptions!$F$10="Preferred",'Pref-Std'!CN60,IF(Assumptions!$F$10="Standard",'Pref-Std'!DU60,"ERROR")))*IF(Assumptions!$F$12="No Adjustment",1,VLOOKUP($A61+AC$4-1,'Valuation Margin'!$A$5:$C$13,3))</f>
        <v>420</v>
      </c>
      <c r="AD61" s="45">
        <f>(1-VLOOKUP($A61+AD$4-1,'Projection Scale G2 - M'!$A$25:$B$150,2,FALSE))^Assumptions!$F$6*'Base Rate'!AD61*IF(Assumptions!$F$8="No Adjustment",1,IF(Assumptions!$F$8="Married",'Marital Status'!CO60,IF(Assumptions!$F$8="Single",'Marital Status'!DV60,"ERROR")))*IF(Assumptions!$F$10="No Adjustment",1,IF(Assumptions!$F$10="Preferred",'Pref-Std'!CO60,IF(Assumptions!$F$10="Standard",'Pref-Std'!DV60,"ERROR")))*IF(Assumptions!$F$12="No Adjustment",1,VLOOKUP($A61+AD$4-1,'Valuation Margin'!$A$5:$C$13,3))</f>
        <v>420</v>
      </c>
      <c r="AE61" s="46">
        <f>(1-VLOOKUP($A61+AE$4-1,'Projection Scale G2 - M'!$A$25:$B$150,2,FALSE))^Assumptions!$F$6*'Base Rate'!AE61*IF(Assumptions!$F$8="No Adjustment",1,IF(Assumptions!$F$8="Married",'Marital Status'!CP60,IF(Assumptions!$F$8="Single",'Marital Status'!DW60,"ERROR")))*IF(Assumptions!$F$10="No Adjustment",1,IF(Assumptions!$F$10="Preferred",'Pref-Std'!CP60,IF(Assumptions!$F$10="Standard",'Pref-Std'!DW60,"ERROR")))*IF(Assumptions!$F$12="No Adjustment",1,VLOOKUP($A61+AE$4-1,'Valuation Margin'!$A$5:$C$13,3))</f>
        <v>420</v>
      </c>
      <c r="AF61" s="46">
        <f>(1-VLOOKUP($AG61,'Projection Scale G2 - M'!$A$25:$B$150,2,FALSE))^Assumptions!$F$6*'Base Rate'!AF61*IF(Assumptions!$F$8="No Adjustment",1,IF(Assumptions!$F$8="Married",'Marital Status'!CQ60,IF(Assumptions!$F$8="Single",'Marital Status'!DX60,"ERROR")))*IF(Assumptions!$F$10="No Adjustment",1,IF(Assumptions!$F$10="Preferred",'Pref-Std'!CQ60,IF(Assumptions!$F$10="Standard",'Pref-Std'!DX60,"ERROR")))*IF(Assumptions!$F$12="No Adjustment",1,VLOOKUP($AG61,'Valuation Margin'!$A$5:$C$13,3))</f>
        <v>420</v>
      </c>
      <c r="AG61" s="6">
        <f t="shared" si="3"/>
        <v>116</v>
      </c>
      <c r="AL61" s="6">
        <f t="shared" si="5"/>
        <v>86</v>
      </c>
      <c r="AM61" s="44">
        <f>(1-VLOOKUP($AL61+AM$4-1,'Projection Scale G2 - F'!$A$25:$B$150,2,FALSE))^Assumptions!$F$6*'Base Rate'!AL61*IF(Assumptions!$F$8="No Adjustment",1,IF(Assumptions!$F$8="Married",'Marital Status'!BM60,IF(Assumptions!$F$8="Single",'Marital Status'!CT60,"ERROR")))*IF(Assumptions!$F$10="No Adjustment",1,IF(Assumptions!$F$10="Preferred",'Pref-Std'!BM60,IF(Assumptions!$F$10="Standard",'Pref-Std'!CT60,"ERROR")))*IF(Assumptions!$F$12="No Adjustment",1,VLOOKUP($AL61+AM$4-1,'Valuation Margin'!$A$5:$D$13,4))</f>
        <v>6.4055751035337947</v>
      </c>
      <c r="AN61" s="45">
        <f>(1-VLOOKUP($AL61+AN$4-1,'Projection Scale G2 - F'!$A$25:$B$150,2,FALSE))^Assumptions!$F$6*'Base Rate'!AM61*IF(Assumptions!$F$8="No Adjustment",1,IF(Assumptions!$F$8="Married",'Marital Status'!BN60,IF(Assumptions!$F$8="Single",'Marital Status'!CU60,"ERROR")))*IF(Assumptions!$F$10="No Adjustment",1,IF(Assumptions!$F$10="Preferred",'Pref-Std'!BN60,IF(Assumptions!$F$10="Standard",'Pref-Std'!CU60,"ERROR")))*IF(Assumptions!$F$12="No Adjustment",1,VLOOKUP($AL61+AN$4-1,'Valuation Margin'!$A$5:$D$13,4))</f>
        <v>12.279187118441691</v>
      </c>
      <c r="AO61" s="45">
        <f>(1-VLOOKUP($AL61+AO$4-1,'Projection Scale G2 - F'!$A$25:$B$150,2,FALSE))^Assumptions!$F$6*'Base Rate'!AN61*IF(Assumptions!$F$8="No Adjustment",1,IF(Assumptions!$F$8="Married",'Marital Status'!BO60,IF(Assumptions!$F$8="Single",'Marital Status'!CV60,"ERROR")))*IF(Assumptions!$F$10="No Adjustment",1,IF(Assumptions!$F$10="Preferred",'Pref-Std'!BO60,IF(Assumptions!$F$10="Standard",'Pref-Std'!CV60,"ERROR")))*IF(Assumptions!$F$12="No Adjustment",1,VLOOKUP($AL61+AO$4-1,'Valuation Margin'!$A$5:$D$13,4))</f>
        <v>19.503401321700679</v>
      </c>
      <c r="AP61" s="45">
        <f>(1-VLOOKUP($AL61+AP$4-1,'Projection Scale G2 - F'!$A$25:$B$150,2,FALSE))^Assumptions!$F$6*'Base Rate'!AO61*IF(Assumptions!$F$8="No Adjustment",1,IF(Assumptions!$F$8="Married",'Marital Status'!BP60,IF(Assumptions!$F$8="Single",'Marital Status'!CW60,"ERROR")))*IF(Assumptions!$F$10="No Adjustment",1,IF(Assumptions!$F$10="Preferred",'Pref-Std'!BP60,IF(Assumptions!$F$10="Standard",'Pref-Std'!CW60,"ERROR")))*IF(Assumptions!$F$12="No Adjustment",1,VLOOKUP($AL61+AP$4-1,'Valuation Margin'!$A$5:$D$13,4))</f>
        <v>28.271888889781799</v>
      </c>
      <c r="AQ61" s="46">
        <f>(1-VLOOKUP($AL61+AQ$4-1,'Projection Scale G2 - F'!$A$25:$B$150,2,FALSE))^Assumptions!$F$6*'Base Rate'!AP61*IF(Assumptions!$F$8="No Adjustment",1,IF(Assumptions!$F$8="Married",'Marital Status'!BQ60,IF(Assumptions!$F$8="Single",'Marital Status'!CX60,"ERROR")))*IF(Assumptions!$F$10="No Adjustment",1,IF(Assumptions!$F$10="Preferred",'Pref-Std'!BQ60,IF(Assumptions!$F$10="Standard",'Pref-Std'!CX60,"ERROR")))*IF(Assumptions!$F$12="No Adjustment",1,VLOOKUP($AL61+AQ$4-1,'Valuation Margin'!$A$5:$D$13,4))</f>
        <v>39.560613435954181</v>
      </c>
      <c r="AR61" s="45">
        <f>(1-VLOOKUP($AL61+AR$4-1,'Projection Scale G2 - F'!$A$25:$B$150,2,FALSE))^Assumptions!$F$6*'Base Rate'!AQ61*IF(Assumptions!$F$8="No Adjustment",1,IF(Assumptions!$F$8="Married",'Marital Status'!BR60,IF(Assumptions!$F$8="Single",'Marital Status'!CY60,"ERROR")))*IF(Assumptions!$F$10="No Adjustment",1,IF(Assumptions!$F$10="Preferred",'Pref-Std'!BR60,IF(Assumptions!$F$10="Standard",'Pref-Std'!CY60,"ERROR")))*IF(Assumptions!$F$12="No Adjustment",1,VLOOKUP($AL61+AR$4-1,'Valuation Margin'!$A$5:$D$13,4))</f>
        <v>53.138752421975035</v>
      </c>
      <c r="AS61" s="45">
        <f>(1-VLOOKUP($AL61+AS$4-1,'Projection Scale G2 - F'!$A$25:$B$150,2,FALSE))^Assumptions!$F$6*'Base Rate'!AR61*IF(Assumptions!$F$8="No Adjustment",1,IF(Assumptions!$F$8="Married",'Marital Status'!BS60,IF(Assumptions!$F$8="Single",'Marital Status'!CZ60,"ERROR")))*IF(Assumptions!$F$10="No Adjustment",1,IF(Assumptions!$F$10="Preferred",'Pref-Std'!BS60,IF(Assumptions!$F$10="Standard",'Pref-Std'!CZ60,"ERROR")))*IF(Assumptions!$F$12="No Adjustment",1,VLOOKUP($AL61+AS$4-1,'Valuation Margin'!$A$5:$D$13,4))</f>
        <v>67.389062532930595</v>
      </c>
      <c r="AT61" s="45">
        <f>(1-VLOOKUP($AL61+AT$4-1,'Projection Scale G2 - F'!$A$25:$B$150,2,FALSE))^Assumptions!$F$6*'Base Rate'!AS61*IF(Assumptions!$F$8="No Adjustment",1,IF(Assumptions!$F$8="Married",'Marital Status'!BT60,IF(Assumptions!$F$8="Single",'Marital Status'!DA60,"ERROR")))*IF(Assumptions!$F$10="No Adjustment",1,IF(Assumptions!$F$10="Preferred",'Pref-Std'!BT60,IF(Assumptions!$F$10="Standard",'Pref-Std'!DA60,"ERROR")))*IF(Assumptions!$F$12="No Adjustment",1,VLOOKUP($AL61+AT$4-1,'Valuation Margin'!$A$5:$D$13,4))</f>
        <v>83.504026636420278</v>
      </c>
      <c r="AU61" s="45">
        <f>(1-VLOOKUP($AL61+AU$4-1,'Projection Scale G2 - F'!$A$25:$B$150,2,FALSE))^Assumptions!$F$6*'Base Rate'!AT61*IF(Assumptions!$F$8="No Adjustment",1,IF(Assumptions!$F$8="Married",'Marital Status'!BU60,IF(Assumptions!$F$8="Single",'Marital Status'!DB60,"ERROR")))*IF(Assumptions!$F$10="No Adjustment",1,IF(Assumptions!$F$10="Preferred",'Pref-Std'!BU60,IF(Assumptions!$F$10="Standard",'Pref-Std'!DB60,"ERROR")))*IF(Assumptions!$F$12="No Adjustment",1,VLOOKUP($AL61+AU$4-1,'Valuation Margin'!$A$5:$D$13,4))</f>
        <v>103.1996847317554</v>
      </c>
      <c r="AV61" s="46">
        <f>(1-VLOOKUP($AL61+AV$4-1,'Projection Scale G2 - F'!$A$25:$B$150,2,FALSE))^Assumptions!$F$6*'Base Rate'!AU61*IF(Assumptions!$F$8="No Adjustment",1,IF(Assumptions!$F$8="Married",'Marital Status'!BV60,IF(Assumptions!$F$8="Single",'Marital Status'!DC60,"ERROR")))*IF(Assumptions!$F$10="No Adjustment",1,IF(Assumptions!$F$10="Preferred",'Pref-Std'!BV60,IF(Assumptions!$F$10="Standard",'Pref-Std'!DC60,"ERROR")))*IF(Assumptions!$F$12="No Adjustment",1,VLOOKUP($AL61+AV$4-1,'Valuation Margin'!$A$5:$D$13,4))</f>
        <v>124.16780711019281</v>
      </c>
      <c r="AW61" s="45">
        <f>(1-VLOOKUP($AL61+AW$4-1,'Projection Scale G2 - F'!$A$25:$B$150,2,FALSE))^Assumptions!$F$6*'Base Rate'!AV61*IF(Assumptions!$F$8="No Adjustment",1,IF(Assumptions!$F$8="Married",'Marital Status'!BW60,IF(Assumptions!$F$8="Single",'Marital Status'!DD60,"ERROR")))*IF(Assumptions!$F$10="No Adjustment",1,IF(Assumptions!$F$10="Preferred",'Pref-Std'!BW60,IF(Assumptions!$F$10="Standard",'Pref-Std'!DD60,"ERROR")))*IF(Assumptions!$F$12="No Adjustment",1,VLOOKUP($AL61+AW$4-1,'Valuation Margin'!$A$5:$D$13,4))</f>
        <v>146.96941767060744</v>
      </c>
      <c r="AX61" s="45">
        <f>(1-VLOOKUP($AL61+AX$4-1,'Projection Scale G2 - F'!$A$25:$B$150,2,FALSE))^Assumptions!$F$6*'Base Rate'!AW61*IF(Assumptions!$F$8="No Adjustment",1,IF(Assumptions!$F$8="Married",'Marital Status'!BX60,IF(Assumptions!$F$8="Single",'Marital Status'!DE60,"ERROR")))*IF(Assumptions!$F$10="No Adjustment",1,IF(Assumptions!$F$10="Preferred",'Pref-Std'!BX60,IF(Assumptions!$F$10="Standard",'Pref-Std'!DE60,"ERROR")))*IF(Assumptions!$F$12="No Adjustment",1,VLOOKUP($AL61+AX$4-1,'Valuation Margin'!$A$5:$D$13,4))</f>
        <v>163.44688967858517</v>
      </c>
      <c r="AY61" s="45">
        <f>(1-VLOOKUP($AL61+AY$4-1,'Projection Scale G2 - F'!$A$25:$B$150,2,FALSE))^Assumptions!$F$6*'Base Rate'!AX61*IF(Assumptions!$F$8="No Adjustment",1,IF(Assumptions!$F$8="Married",'Marital Status'!BY60,IF(Assumptions!$F$8="Single",'Marital Status'!DF60,"ERROR")))*IF(Assumptions!$F$10="No Adjustment",1,IF(Assumptions!$F$10="Preferred",'Pref-Std'!BY60,IF(Assumptions!$F$10="Standard",'Pref-Std'!DF60,"ERROR")))*IF(Assumptions!$F$12="No Adjustment",1,VLOOKUP($AL61+AY$4-1,'Valuation Margin'!$A$5:$D$13,4))</f>
        <v>177.77058759139069</v>
      </c>
      <c r="AZ61" s="45">
        <f>(1-VLOOKUP($AL61+AZ$4-1,'Projection Scale G2 - F'!$A$25:$B$150,2,FALSE))^Assumptions!$F$6*'Base Rate'!AY61*IF(Assumptions!$F$8="No Adjustment",1,IF(Assumptions!$F$8="Married",'Marital Status'!BZ60,IF(Assumptions!$F$8="Single",'Marital Status'!DG60,"ERROR")))*IF(Assumptions!$F$10="No Adjustment",1,IF(Assumptions!$F$10="Preferred",'Pref-Std'!BZ60,IF(Assumptions!$F$10="Standard",'Pref-Std'!DG60,"ERROR")))*IF(Assumptions!$F$12="No Adjustment",1,VLOOKUP($AL61+AZ$4-1,'Valuation Margin'!$A$5:$D$13,4))</f>
        <v>193.78414333235992</v>
      </c>
      <c r="BA61" s="46">
        <f>(1-VLOOKUP($AL61+BA$4-1,'Projection Scale G2 - F'!$A$25:$B$150,2,FALSE))^Assumptions!$F$6*'Base Rate'!AZ61*IF(Assumptions!$F$8="No Adjustment",1,IF(Assumptions!$F$8="Married",'Marital Status'!CA60,IF(Assumptions!$F$8="Single",'Marital Status'!DH60,"ERROR")))*IF(Assumptions!$F$10="No Adjustment",1,IF(Assumptions!$F$10="Preferred",'Pref-Std'!CA60,IF(Assumptions!$F$10="Standard",'Pref-Std'!DH60,"ERROR")))*IF(Assumptions!$F$12="No Adjustment",1,VLOOKUP($AL61+BA$4-1,'Valuation Margin'!$A$5:$D$13,4))</f>
        <v>207.73843287766863</v>
      </c>
      <c r="BB61" s="45">
        <f>(1-VLOOKUP($AL61+BB$4-1,'Projection Scale G2 - F'!$A$25:$B$150,2,FALSE))^Assumptions!$F$6*'Base Rate'!BA61*IF(Assumptions!$F$8="No Adjustment",1,IF(Assumptions!$F$8="Married",'Marital Status'!CB60,IF(Assumptions!$F$8="Single",'Marital Status'!DI60,"ERROR")))*IF(Assumptions!$F$10="No Adjustment",1,IF(Assumptions!$F$10="Preferred",'Pref-Std'!CB60,IF(Assumptions!$F$10="Standard",'Pref-Std'!DI60,"ERROR")))*IF(Assumptions!$F$12="No Adjustment",1,VLOOKUP($AL61+BB$4-1,'Valuation Margin'!$A$5:$D$13,4))</f>
        <v>222.15933273584886</v>
      </c>
      <c r="BC61" s="45">
        <f>(1-VLOOKUP($AL61+BC$4-1,'Projection Scale G2 - F'!$A$25:$B$150,2,FALSE))^Assumptions!$F$6*'Base Rate'!BB61*IF(Assumptions!$F$8="No Adjustment",1,IF(Assumptions!$F$8="Married",'Marital Status'!CC60,IF(Assumptions!$F$8="Single",'Marital Status'!DJ60,"ERROR")))*IF(Assumptions!$F$10="No Adjustment",1,IF(Assumptions!$F$10="Preferred",'Pref-Std'!CC60,IF(Assumptions!$F$10="Standard",'Pref-Std'!DJ60,"ERROR")))*IF(Assumptions!$F$12="No Adjustment",1,VLOOKUP($AL61+BC$4-1,'Valuation Margin'!$A$5:$D$13,4))</f>
        <v>240.40263543970363</v>
      </c>
      <c r="BD61" s="45">
        <f>(1-VLOOKUP($AL61+BD$4-1,'Projection Scale G2 - F'!$A$25:$B$150,2,FALSE))^Assumptions!$F$6*'Base Rate'!BC61*IF(Assumptions!$F$8="No Adjustment",1,IF(Assumptions!$F$8="Married",'Marital Status'!CD60,IF(Assumptions!$F$8="Single",'Marital Status'!DK60,"ERROR")))*IF(Assumptions!$F$10="No Adjustment",1,IF(Assumptions!$F$10="Preferred",'Pref-Std'!CD60,IF(Assumptions!$F$10="Standard",'Pref-Std'!DK60,"ERROR")))*IF(Assumptions!$F$12="No Adjustment",1,VLOOKUP($AL61+BD$4-1,'Valuation Margin'!$A$5:$D$13,4))</f>
        <v>260.81356226543221</v>
      </c>
      <c r="BE61" s="45">
        <f>(1-VLOOKUP($AL61+BE$4-1,'Projection Scale G2 - F'!$A$25:$B$150,2,FALSE))^Assumptions!$F$6*'Base Rate'!BD61*IF(Assumptions!$F$8="No Adjustment",1,IF(Assumptions!$F$8="Married",'Marital Status'!CE60,IF(Assumptions!$F$8="Single",'Marital Status'!DL60,"ERROR")))*IF(Assumptions!$F$10="No Adjustment",1,IF(Assumptions!$F$10="Preferred",'Pref-Std'!CE60,IF(Assumptions!$F$10="Standard",'Pref-Std'!DL60,"ERROR")))*IF(Assumptions!$F$12="No Adjustment",1,VLOOKUP($AL61+BE$4-1,'Valuation Margin'!$A$5:$D$13,4))</f>
        <v>285.60480000000001</v>
      </c>
      <c r="BF61" s="46">
        <f>(1-VLOOKUP($AL61+BF$4-1,'Projection Scale G2 - F'!$A$25:$B$150,2,FALSE))^Assumptions!$F$6*'Base Rate'!BE61*IF(Assumptions!$F$8="No Adjustment",1,IF(Assumptions!$F$8="Married",'Marital Status'!CF60,IF(Assumptions!$F$8="Single",'Marital Status'!DM60,"ERROR")))*IF(Assumptions!$F$10="No Adjustment",1,IF(Assumptions!$F$10="Preferred",'Pref-Std'!CF60,IF(Assumptions!$F$10="Standard",'Pref-Std'!DM60,"ERROR")))*IF(Assumptions!$F$12="No Adjustment",1,VLOOKUP($AL61+BF$4-1,'Valuation Margin'!$A$5:$D$13,4))</f>
        <v>307.2534</v>
      </c>
      <c r="BG61" s="45">
        <f>(1-VLOOKUP($AL61+BG$4-1,'Projection Scale G2 - F'!$A$25:$B$150,2,FALSE))^Assumptions!$F$6*'Base Rate'!BF61*IF(Assumptions!$F$8="No Adjustment",1,IF(Assumptions!$F$8="Married",'Marital Status'!CG60,IF(Assumptions!$F$8="Single",'Marital Status'!DN60,"ERROR")))*IF(Assumptions!$F$10="No Adjustment",1,IF(Assumptions!$F$10="Preferred",'Pref-Std'!CG60,IF(Assumptions!$F$10="Standard",'Pref-Std'!DN60,"ERROR")))*IF(Assumptions!$F$12="No Adjustment",1,VLOOKUP($AL61+BG$4-1,'Valuation Margin'!$A$5:$D$13,4))</f>
        <v>326.7722</v>
      </c>
      <c r="BH61" s="45">
        <f>(1-VLOOKUP($AL61+BH$4-1,'Projection Scale G2 - F'!$A$25:$B$150,2,FALSE))^Assumptions!$F$6*'Base Rate'!BG61*IF(Assumptions!$F$8="No Adjustment",1,IF(Assumptions!$F$8="Married",'Marital Status'!CH60,IF(Assumptions!$F$8="Single",'Marital Status'!DO60,"ERROR")))*IF(Assumptions!$F$10="No Adjustment",1,IF(Assumptions!$F$10="Preferred",'Pref-Std'!CH60,IF(Assumptions!$F$10="Standard",'Pref-Std'!DO60,"ERROR")))*IF(Assumptions!$F$12="No Adjustment",1,VLOOKUP($AL61+BH$4-1,'Valuation Margin'!$A$5:$D$13,4))</f>
        <v>345.59999999999997</v>
      </c>
      <c r="BI61" s="45">
        <f>(1-VLOOKUP($AL61+BI$4-1,'Projection Scale G2 - F'!$A$25:$B$150,2,FALSE))^Assumptions!$F$6*'Base Rate'!BH61*IF(Assumptions!$F$8="No Adjustment",1,IF(Assumptions!$F$8="Married",'Marital Status'!CI60,IF(Assumptions!$F$8="Single",'Marital Status'!DP60,"ERROR")))*IF(Assumptions!$F$10="No Adjustment",1,IF(Assumptions!$F$10="Preferred",'Pref-Std'!CI60,IF(Assumptions!$F$10="Standard",'Pref-Std'!DP60,"ERROR")))*IF(Assumptions!$F$12="No Adjustment",1,VLOOKUP($AL61+BI$4-1,'Valuation Margin'!$A$5:$D$13,4))</f>
        <v>360</v>
      </c>
      <c r="BJ61" s="45">
        <f>(1-VLOOKUP($AL61+BJ$4-1,'Projection Scale G2 - F'!$A$25:$B$150,2,FALSE))^Assumptions!$F$6*'Base Rate'!BI61*IF(Assumptions!$F$8="No Adjustment",1,IF(Assumptions!$F$8="Married",'Marital Status'!CJ60,IF(Assumptions!$F$8="Single",'Marital Status'!DQ60,"ERROR")))*IF(Assumptions!$F$10="No Adjustment",1,IF(Assumptions!$F$10="Preferred",'Pref-Std'!CJ60,IF(Assumptions!$F$10="Standard",'Pref-Std'!DQ60,"ERROR")))*IF(Assumptions!$F$12="No Adjustment",1,VLOOKUP($AL61+BJ$4-1,'Valuation Margin'!$A$5:$D$13,4))</f>
        <v>360</v>
      </c>
      <c r="BK61" s="46">
        <f>(1-VLOOKUP($AL61+BK$4-1,'Projection Scale G2 - F'!$A$25:$B$150,2,FALSE))^Assumptions!$F$6*'Base Rate'!BJ61*IF(Assumptions!$F$8="No Adjustment",1,IF(Assumptions!$F$8="Married",'Marital Status'!CK60,IF(Assumptions!$F$8="Single",'Marital Status'!DR60,"ERROR")))*IF(Assumptions!$F$10="No Adjustment",1,IF(Assumptions!$F$10="Preferred",'Pref-Std'!CK60,IF(Assumptions!$F$10="Standard",'Pref-Std'!DR60,"ERROR")))*IF(Assumptions!$F$12="No Adjustment",1,VLOOKUP($AL61+BK$4-1,'Valuation Margin'!$A$5:$D$13,4))</f>
        <v>360</v>
      </c>
      <c r="BL61" s="45">
        <f>(1-VLOOKUP($AL61+BL$4-1,'Projection Scale G2 - F'!$A$25:$B$150,2,FALSE))^Assumptions!$F$6*'Base Rate'!BK61*IF(Assumptions!$F$8="No Adjustment",1,IF(Assumptions!$F$8="Married",'Marital Status'!CL60,IF(Assumptions!$F$8="Single",'Marital Status'!DS60,"ERROR")))*IF(Assumptions!$F$10="No Adjustment",1,IF(Assumptions!$F$10="Preferred",'Pref-Std'!CL60,IF(Assumptions!$F$10="Standard",'Pref-Std'!DS60,"ERROR")))*IF(Assumptions!$F$12="No Adjustment",1,VLOOKUP($AL61+BL$4-1,'Valuation Margin'!$A$5:$D$13,4))</f>
        <v>360</v>
      </c>
      <c r="BM61" s="45">
        <f>(1-VLOOKUP($AL61+BM$4-1,'Projection Scale G2 - F'!$A$25:$B$150,2,FALSE))^Assumptions!$F$6*'Base Rate'!BL61*IF(Assumptions!$F$8="No Adjustment",1,IF(Assumptions!$F$8="Married",'Marital Status'!CM60,IF(Assumptions!$F$8="Single",'Marital Status'!DT60,"ERROR")))*IF(Assumptions!$F$10="No Adjustment",1,IF(Assumptions!$F$10="Preferred",'Pref-Std'!CM60,IF(Assumptions!$F$10="Standard",'Pref-Std'!DT60,"ERROR")))*IF(Assumptions!$F$12="No Adjustment",1,VLOOKUP($AL61+BM$4-1,'Valuation Margin'!$A$5:$D$13,4))</f>
        <v>360</v>
      </c>
      <c r="BN61" s="45">
        <f>(1-VLOOKUP($AL61+BN$4-1,'Projection Scale G2 - F'!$A$25:$B$150,2,FALSE))^Assumptions!$F$6*'Base Rate'!BM61*IF(Assumptions!$F$8="No Adjustment",1,IF(Assumptions!$F$8="Married",'Marital Status'!CN60,IF(Assumptions!$F$8="Single",'Marital Status'!DU60,"ERROR")))*IF(Assumptions!$F$10="No Adjustment",1,IF(Assumptions!$F$10="Preferred",'Pref-Std'!CN60,IF(Assumptions!$F$10="Standard",'Pref-Std'!DU60,"ERROR")))*IF(Assumptions!$F$12="No Adjustment",1,VLOOKUP($AL61+BN$4-1,'Valuation Margin'!$A$5:$D$13,4))</f>
        <v>360</v>
      </c>
      <c r="BO61" s="45">
        <f>(1-VLOOKUP($AL61+BO$4-1,'Projection Scale G2 - F'!$A$25:$B$150,2,FALSE))^Assumptions!$F$6*'Base Rate'!BN61*IF(Assumptions!$F$8="No Adjustment",1,IF(Assumptions!$F$8="Married",'Marital Status'!CO60,IF(Assumptions!$F$8="Single",'Marital Status'!DV60,"ERROR")))*IF(Assumptions!$F$10="No Adjustment",1,IF(Assumptions!$F$10="Preferred",'Pref-Std'!CO60,IF(Assumptions!$F$10="Standard",'Pref-Std'!DV60,"ERROR")))*IF(Assumptions!$F$12="No Adjustment",1,VLOOKUP($AL61+BO$4-1,'Valuation Margin'!$A$5:$D$13,4))</f>
        <v>360</v>
      </c>
      <c r="BP61" s="46">
        <f>(1-VLOOKUP($AL61+BP$4-1,'Projection Scale G2 - F'!$A$25:$B$150,2,FALSE))^Assumptions!$F$6*'Base Rate'!BO61*IF(Assumptions!$F$8="No Adjustment",1,IF(Assumptions!$F$8="Married",'Marital Status'!CP60,IF(Assumptions!$F$8="Single",'Marital Status'!DW60,"ERROR")))*IF(Assumptions!$F$10="No Adjustment",1,IF(Assumptions!$F$10="Preferred",'Pref-Std'!CP60,IF(Assumptions!$F$10="Standard",'Pref-Std'!DW60,"ERROR")))*IF(Assumptions!$F$12="No Adjustment",1,VLOOKUP($AL61+BP$4-1,'Valuation Margin'!$A$5:$D$13,4))</f>
        <v>360</v>
      </c>
      <c r="BQ61" s="46">
        <f>(1-VLOOKUP($BR61,'Projection Scale G2 - F'!$A$25:$B$150,2,FALSE))^Assumptions!$F$6*'Base Rate'!BP61*IF(Assumptions!$F$8="No Adjustment",1,IF(Assumptions!$F$8="Married",'Marital Status'!CQ60,IF(Assumptions!$F$8="Single",'Marital Status'!DX60,"ERROR")))*IF(Assumptions!$F$10="No Adjustment",1,IF(Assumptions!$F$10="Preferred",'Pref-Std'!CQ60,IF(Assumptions!$F$10="Standard",'Pref-Std'!DX60,"ERROR")))*IF(Assumptions!$F$12="No Adjustment",1,VLOOKUP($BR61,'Valuation Margin'!$A$5:$D$13,4))</f>
        <v>360</v>
      </c>
      <c r="BR61" s="6">
        <f t="shared" si="6"/>
        <v>116</v>
      </c>
    </row>
    <row r="62" spans="1:75" x14ac:dyDescent="0.3">
      <c r="A62" s="6">
        <f t="shared" si="2"/>
        <v>87</v>
      </c>
      <c r="B62" s="44">
        <f>(1-VLOOKUP($A62+B$4-1,'Projection Scale G2 - M'!$A$25:$B$150,2,FALSE))^Assumptions!$F$6*'Base Rate'!B62*IF(Assumptions!$F$8="No Adjustment",1,IF(Assumptions!$F$8="Married",'Marital Status'!BM61,IF(Assumptions!$F$8="Single",'Marital Status'!CT61,"ERROR")))*IF(Assumptions!$F$10="No Adjustment",1,IF(Assumptions!$F$10="Preferred",'Pref-Std'!BM61,IF(Assumptions!$F$10="Standard",'Pref-Std'!CT61,"ERROR")))*IF(Assumptions!$F$12="No Adjustment",1,VLOOKUP($A62+B$4-1,'Valuation Margin'!$A$5:$C$13,3))</f>
        <v>10.06760609074294</v>
      </c>
      <c r="C62" s="45">
        <f>(1-VLOOKUP($A62+C$4-1,'Projection Scale G2 - M'!$A$25:$B$150,2,FALSE))^Assumptions!$F$6*'Base Rate'!C62*IF(Assumptions!$F$8="No Adjustment",1,IF(Assumptions!$F$8="Married",'Marital Status'!BN61,IF(Assumptions!$F$8="Single",'Marital Status'!CU61,"ERROR")))*IF(Assumptions!$F$10="No Adjustment",1,IF(Assumptions!$F$10="Preferred",'Pref-Std'!BN61,IF(Assumptions!$F$10="Standard",'Pref-Std'!CU61,"ERROR")))*IF(Assumptions!$F$12="No Adjustment",1,VLOOKUP($A62+C$4-1,'Valuation Margin'!$A$5:$C$13,3))</f>
        <v>19.44462957471481</v>
      </c>
      <c r="D62" s="45">
        <f>(1-VLOOKUP($A62+D$4-1,'Projection Scale G2 - M'!$A$25:$B$150,2,FALSE))^Assumptions!$F$6*'Base Rate'!D62*IF(Assumptions!$F$8="No Adjustment",1,IF(Assumptions!$F$8="Married",'Marital Status'!BO61,IF(Assumptions!$F$8="Single",'Marital Status'!CV61,"ERROR")))*IF(Assumptions!$F$10="No Adjustment",1,IF(Assumptions!$F$10="Preferred",'Pref-Std'!BO61,IF(Assumptions!$F$10="Standard",'Pref-Std'!CV61,"ERROR")))*IF(Assumptions!$F$12="No Adjustment",1,VLOOKUP($A62+D$4-1,'Valuation Margin'!$A$5:$C$13,3))</f>
        <v>30.877612443741675</v>
      </c>
      <c r="E62" s="45">
        <f>(1-VLOOKUP($A62+E$4-1,'Projection Scale G2 - M'!$A$25:$B$150,2,FALSE))^Assumptions!$F$6*'Base Rate'!E62*IF(Assumptions!$F$8="No Adjustment",1,IF(Assumptions!$F$8="Married",'Marital Status'!BP61,IF(Assumptions!$F$8="Single",'Marital Status'!CW61,"ERROR")))*IF(Assumptions!$F$10="No Adjustment",1,IF(Assumptions!$F$10="Preferred",'Pref-Std'!BP61,IF(Assumptions!$F$10="Standard",'Pref-Std'!CW61,"ERROR")))*IF(Assumptions!$F$12="No Adjustment",1,VLOOKUP($A62+E$4-1,'Valuation Margin'!$A$5:$C$13,3))</f>
        <v>44.880830378210682</v>
      </c>
      <c r="F62" s="46">
        <f>(1-VLOOKUP($A62+F$4-1,'Projection Scale G2 - M'!$A$25:$B$150,2,FALSE))^Assumptions!$F$6*'Base Rate'!F62*IF(Assumptions!$F$8="No Adjustment",1,IF(Assumptions!$F$8="Married",'Marital Status'!BQ61,IF(Assumptions!$F$8="Single",'Marital Status'!CX61,"ERROR")))*IF(Assumptions!$F$10="No Adjustment",1,IF(Assumptions!$F$10="Preferred",'Pref-Std'!BQ61,IF(Assumptions!$F$10="Standard",'Pref-Std'!CX61,"ERROR")))*IF(Assumptions!$F$12="No Adjustment",1,VLOOKUP($A62+F$4-1,'Valuation Margin'!$A$5:$C$13,3))</f>
        <v>61.338790703689625</v>
      </c>
      <c r="G62" s="45">
        <f>(1-VLOOKUP($A62+G$4-1,'Projection Scale G2 - M'!$A$25:$B$150,2,FALSE))^Assumptions!$F$6*'Base Rate'!G62*IF(Assumptions!$F$8="No Adjustment",1,IF(Assumptions!$F$8="Married",'Marital Status'!BR61,IF(Assumptions!$F$8="Single",'Marital Status'!CY61,"ERROR")))*IF(Assumptions!$F$10="No Adjustment",1,IF(Assumptions!$F$10="Preferred",'Pref-Std'!BR61,IF(Assumptions!$F$10="Standard",'Pref-Std'!CY61,"ERROR")))*IF(Assumptions!$F$12="No Adjustment",1,VLOOKUP($A62+G$4-1,'Valuation Margin'!$A$5:$C$13,3))</f>
        <v>82.031530021873678</v>
      </c>
      <c r="H62" s="45">
        <f>(1-VLOOKUP($A62+H$4-1,'Projection Scale G2 - M'!$A$25:$B$150,2,FALSE))^Assumptions!$F$6*'Base Rate'!H62*IF(Assumptions!$F$8="No Adjustment",1,IF(Assumptions!$F$8="Married",'Marital Status'!BS61,IF(Assumptions!$F$8="Single",'Marital Status'!CZ61,"ERROR")))*IF(Assumptions!$F$10="No Adjustment",1,IF(Assumptions!$F$10="Preferred",'Pref-Std'!BS61,IF(Assumptions!$F$10="Standard",'Pref-Std'!CZ61,"ERROR")))*IF(Assumptions!$F$12="No Adjustment",1,VLOOKUP($A62+H$4-1,'Valuation Margin'!$A$5:$C$13,3))</f>
        <v>102.07136577616829</v>
      </c>
      <c r="I62" s="45">
        <f>(1-VLOOKUP($A62+I$4-1,'Projection Scale G2 - M'!$A$25:$B$150,2,FALSE))^Assumptions!$F$6*'Base Rate'!I62*IF(Assumptions!$F$8="No Adjustment",1,IF(Assumptions!$F$8="Married",'Marital Status'!BT61,IF(Assumptions!$F$8="Single",'Marital Status'!DA61,"ERROR")))*IF(Assumptions!$F$10="No Adjustment",1,IF(Assumptions!$F$10="Preferred",'Pref-Std'!BT61,IF(Assumptions!$F$10="Standard",'Pref-Std'!DA61,"ERROR")))*IF(Assumptions!$F$12="No Adjustment",1,VLOOKUP($A62+I$4-1,'Valuation Margin'!$A$5:$C$13,3))</f>
        <v>123.43892955801229</v>
      </c>
      <c r="J62" s="45">
        <f>(1-VLOOKUP($A62+J$4-1,'Projection Scale G2 - M'!$A$25:$B$150,2,FALSE))^Assumptions!$F$6*'Base Rate'!J62*IF(Assumptions!$F$8="No Adjustment",1,IF(Assumptions!$F$8="Married",'Marital Status'!BU61,IF(Assumptions!$F$8="Single",'Marital Status'!DB61,"ERROR")))*IF(Assumptions!$F$10="No Adjustment",1,IF(Assumptions!$F$10="Preferred",'Pref-Std'!BU61,IF(Assumptions!$F$10="Standard",'Pref-Std'!DB61,"ERROR")))*IF(Assumptions!$F$12="No Adjustment",1,VLOOKUP($A62+J$4-1,'Valuation Margin'!$A$5:$C$13,3))</f>
        <v>148.56965926004037</v>
      </c>
      <c r="K62" s="46">
        <f>(1-VLOOKUP($A62+K$4-1,'Projection Scale G2 - M'!$A$25:$B$150,2,FALSE))^Assumptions!$F$6*'Base Rate'!K62*IF(Assumptions!$F$8="No Adjustment",1,IF(Assumptions!$F$8="Married",'Marital Status'!BV61,IF(Assumptions!$F$8="Single",'Marital Status'!DC61,"ERROR")))*IF(Assumptions!$F$10="No Adjustment",1,IF(Assumptions!$F$10="Preferred",'Pref-Std'!BV61,IF(Assumptions!$F$10="Standard",'Pref-Std'!DC61,"ERROR")))*IF(Assumptions!$F$12="No Adjustment",1,VLOOKUP($A62+K$4-1,'Valuation Margin'!$A$5:$C$13,3))</f>
        <v>174.27541514535625</v>
      </c>
      <c r="L62" s="45">
        <f>(1-VLOOKUP($A62+L$4-1,'Projection Scale G2 - M'!$A$25:$B$150,2,FALSE))^Assumptions!$F$6*'Base Rate'!L62*IF(Assumptions!$F$8="No Adjustment",1,IF(Assumptions!$F$8="Married",'Marital Status'!BW61,IF(Assumptions!$F$8="Single",'Marital Status'!DD61,"ERROR")))*IF(Assumptions!$F$10="No Adjustment",1,IF(Assumptions!$F$10="Preferred",'Pref-Std'!BW61,IF(Assumptions!$F$10="Standard",'Pref-Std'!DD61,"ERROR")))*IF(Assumptions!$F$12="No Adjustment",1,VLOOKUP($A62+L$4-1,'Valuation Margin'!$A$5:$C$13,3))</f>
        <v>203.86671077964488</v>
      </c>
      <c r="M62" s="45">
        <f>(1-VLOOKUP($A62+M$4-1,'Projection Scale G2 - M'!$A$25:$B$150,2,FALSE))^Assumptions!$F$6*'Base Rate'!M62*IF(Assumptions!$F$8="No Adjustment",1,IF(Assumptions!$F$8="Married",'Marital Status'!BX61,IF(Assumptions!$F$8="Single",'Marital Status'!DE61,"ERROR")))*IF(Assumptions!$F$10="No Adjustment",1,IF(Assumptions!$F$10="Preferred",'Pref-Std'!BX61,IF(Assumptions!$F$10="Standard",'Pref-Std'!DE61,"ERROR")))*IF(Assumptions!$F$12="No Adjustment",1,VLOOKUP($A62+M$4-1,'Valuation Margin'!$A$5:$C$13,3))</f>
        <v>219.1308095280632</v>
      </c>
      <c r="N62" s="45">
        <f>(1-VLOOKUP($A62+N$4-1,'Projection Scale G2 - M'!$A$25:$B$150,2,FALSE))^Assumptions!$F$6*'Base Rate'!N62*IF(Assumptions!$F$8="No Adjustment",1,IF(Assumptions!$F$8="Married",'Marital Status'!BY61,IF(Assumptions!$F$8="Single",'Marital Status'!DF61,"ERROR")))*IF(Assumptions!$F$10="No Adjustment",1,IF(Assumptions!$F$10="Preferred",'Pref-Std'!BY61,IF(Assumptions!$F$10="Standard",'Pref-Std'!DF61,"ERROR")))*IF(Assumptions!$F$12="No Adjustment",1,VLOOKUP($A62+N$4-1,'Valuation Margin'!$A$5:$C$13,3))</f>
        <v>236.71229211653991</v>
      </c>
      <c r="O62" s="45">
        <f>(1-VLOOKUP($A62+O$4-1,'Projection Scale G2 - M'!$A$25:$B$150,2,FALSE))^Assumptions!$F$6*'Base Rate'!O62*IF(Assumptions!$F$8="No Adjustment",1,IF(Assumptions!$F$8="Married",'Marital Status'!BZ61,IF(Assumptions!$F$8="Single",'Marital Status'!DG61,"ERROR")))*IF(Assumptions!$F$10="No Adjustment",1,IF(Assumptions!$F$10="Preferred",'Pref-Std'!BZ61,IF(Assumptions!$F$10="Standard",'Pref-Std'!DG61,"ERROR")))*IF(Assumptions!$F$12="No Adjustment",1,VLOOKUP($A62+O$4-1,'Valuation Margin'!$A$5:$C$13,3))</f>
        <v>251.86392133261333</v>
      </c>
      <c r="P62" s="46">
        <f>(1-VLOOKUP($A62+P$4-1,'Projection Scale G2 - M'!$A$25:$B$150,2,FALSE))^Assumptions!$F$6*'Base Rate'!P62*IF(Assumptions!$F$8="No Adjustment",1,IF(Assumptions!$F$8="Married",'Marital Status'!CA61,IF(Assumptions!$F$8="Single",'Marital Status'!DH61,"ERROR")))*IF(Assumptions!$F$10="No Adjustment",1,IF(Assumptions!$F$10="Preferred",'Pref-Std'!CA61,IF(Assumptions!$F$10="Standard",'Pref-Std'!DH61,"ERROR")))*IF(Assumptions!$F$12="No Adjustment",1,VLOOKUP($A62+P$4-1,'Valuation Margin'!$A$5:$C$13,3))</f>
        <v>267.52618070239515</v>
      </c>
      <c r="Q62" s="45">
        <f>(1-VLOOKUP($A62+Q$4-1,'Projection Scale G2 - M'!$A$25:$B$150,2,FALSE))^Assumptions!$F$6*'Base Rate'!Q62*IF(Assumptions!$F$8="No Adjustment",1,IF(Assumptions!$F$8="Married",'Marital Status'!CB61,IF(Assumptions!$F$8="Single",'Marital Status'!DI61,"ERROR")))*IF(Assumptions!$F$10="No Adjustment",1,IF(Assumptions!$F$10="Preferred",'Pref-Std'!CB61,IF(Assumptions!$F$10="Standard",'Pref-Std'!DI61,"ERROR")))*IF(Assumptions!$F$12="No Adjustment",1,VLOOKUP($A62+Q$4-1,'Valuation Margin'!$A$5:$C$13,3))</f>
        <v>290.77589054142175</v>
      </c>
      <c r="R62" s="45">
        <f>(1-VLOOKUP($A62+R$4-1,'Projection Scale G2 - M'!$A$25:$B$150,2,FALSE))^Assumptions!$F$6*'Base Rate'!R62*IF(Assumptions!$F$8="No Adjustment",1,IF(Assumptions!$F$8="Married",'Marital Status'!CC61,IF(Assumptions!$F$8="Single",'Marital Status'!DJ61,"ERROR")))*IF(Assumptions!$F$10="No Adjustment",1,IF(Assumptions!$F$10="Preferred",'Pref-Std'!CC61,IF(Assumptions!$F$10="Standard",'Pref-Std'!DJ61,"ERROR")))*IF(Assumptions!$F$12="No Adjustment",1,VLOOKUP($A62+R$4-1,'Valuation Margin'!$A$5:$C$13,3))</f>
        <v>313.33454994206846</v>
      </c>
      <c r="S62" s="45">
        <f>(1-VLOOKUP($A62+S$4-1,'Projection Scale G2 - M'!$A$25:$B$150,2,FALSE))^Assumptions!$F$6*'Base Rate'!S62*IF(Assumptions!$F$8="No Adjustment",1,IF(Assumptions!$F$8="Married",'Marital Status'!CD61,IF(Assumptions!$F$8="Single",'Marital Status'!DK61,"ERROR")))*IF(Assumptions!$F$10="No Adjustment",1,IF(Assumptions!$F$10="Preferred",'Pref-Std'!CD61,IF(Assumptions!$F$10="Standard",'Pref-Std'!DK61,"ERROR")))*IF(Assumptions!$F$12="No Adjustment",1,VLOOKUP($A62+S$4-1,'Valuation Margin'!$A$5:$C$13,3))</f>
        <v>340.95660000000004</v>
      </c>
      <c r="T62" s="45">
        <f>(1-VLOOKUP($A62+T$4-1,'Projection Scale G2 - M'!$A$25:$B$150,2,FALSE))^Assumptions!$F$6*'Base Rate'!T62*IF(Assumptions!$F$8="No Adjustment",1,IF(Assumptions!$F$8="Married",'Marital Status'!CE61,IF(Assumptions!$F$8="Single",'Marital Status'!DL61,"ERROR")))*IF(Assumptions!$F$10="No Adjustment",1,IF(Assumptions!$F$10="Preferred",'Pref-Std'!CE61,IF(Assumptions!$F$10="Standard",'Pref-Std'!DL61,"ERROR")))*IF(Assumptions!$F$12="No Adjustment",1,VLOOKUP($A62+T$4-1,'Valuation Margin'!$A$5:$C$13,3))</f>
        <v>368.68549999999993</v>
      </c>
      <c r="U62" s="46">
        <f>(1-VLOOKUP($A62+U$4-1,'Projection Scale G2 - M'!$A$25:$B$150,2,FALSE))^Assumptions!$F$6*'Base Rate'!U62*IF(Assumptions!$F$8="No Adjustment",1,IF(Assumptions!$F$8="Married",'Marital Status'!CF61,IF(Assumptions!$F$8="Single",'Marital Status'!DM61,"ERROR")))*IF(Assumptions!$F$10="No Adjustment",1,IF(Assumptions!$F$10="Preferred",'Pref-Std'!CF61,IF(Assumptions!$F$10="Standard",'Pref-Std'!DM61,"ERROR")))*IF(Assumptions!$F$12="No Adjustment",1,VLOOKUP($A62+U$4-1,'Valuation Margin'!$A$5:$C$13,3))</f>
        <v>406.67</v>
      </c>
      <c r="V62" s="45">
        <f>(1-VLOOKUP($A62+V$4-1,'Projection Scale G2 - M'!$A$25:$B$150,2,FALSE))^Assumptions!$F$6*'Base Rate'!V62*IF(Assumptions!$F$8="No Adjustment",1,IF(Assumptions!$F$8="Married",'Marital Status'!CG61,IF(Assumptions!$F$8="Single",'Marital Status'!DN61,"ERROR")))*IF(Assumptions!$F$10="No Adjustment",1,IF(Assumptions!$F$10="Preferred",'Pref-Std'!CG61,IF(Assumptions!$F$10="Standard",'Pref-Std'!DN61,"ERROR")))*IF(Assumptions!$F$12="No Adjustment",1,VLOOKUP($A62+V$4-1,'Valuation Margin'!$A$5:$C$13,3))</f>
        <v>420</v>
      </c>
      <c r="W62" s="45">
        <f>(1-VLOOKUP($A62+W$4-1,'Projection Scale G2 - M'!$A$25:$B$150,2,FALSE))^Assumptions!$F$6*'Base Rate'!W62*IF(Assumptions!$F$8="No Adjustment",1,IF(Assumptions!$F$8="Married",'Marital Status'!CH61,IF(Assumptions!$F$8="Single",'Marital Status'!DO61,"ERROR")))*IF(Assumptions!$F$10="No Adjustment",1,IF(Assumptions!$F$10="Preferred",'Pref-Std'!CH61,IF(Assumptions!$F$10="Standard",'Pref-Std'!DO61,"ERROR")))*IF(Assumptions!$F$12="No Adjustment",1,VLOOKUP($A62+W$4-1,'Valuation Margin'!$A$5:$C$13,3))</f>
        <v>420</v>
      </c>
      <c r="X62" s="45">
        <f>(1-VLOOKUP($A62+X$4-1,'Projection Scale G2 - M'!$A$25:$B$150,2,FALSE))^Assumptions!$F$6*'Base Rate'!X62*IF(Assumptions!$F$8="No Adjustment",1,IF(Assumptions!$F$8="Married",'Marital Status'!CI61,IF(Assumptions!$F$8="Single",'Marital Status'!DP61,"ERROR")))*IF(Assumptions!$F$10="No Adjustment",1,IF(Assumptions!$F$10="Preferred",'Pref-Std'!CI61,IF(Assumptions!$F$10="Standard",'Pref-Std'!DP61,"ERROR")))*IF(Assumptions!$F$12="No Adjustment",1,VLOOKUP($A62+X$4-1,'Valuation Margin'!$A$5:$C$13,3))</f>
        <v>420</v>
      </c>
      <c r="Y62" s="45">
        <f>(1-VLOOKUP($A62+Y$4-1,'Projection Scale G2 - M'!$A$25:$B$150,2,FALSE))^Assumptions!$F$6*'Base Rate'!Y62*IF(Assumptions!$F$8="No Adjustment",1,IF(Assumptions!$F$8="Married",'Marital Status'!CJ61,IF(Assumptions!$F$8="Single",'Marital Status'!DQ61,"ERROR")))*IF(Assumptions!$F$10="No Adjustment",1,IF(Assumptions!$F$10="Preferred",'Pref-Std'!CJ61,IF(Assumptions!$F$10="Standard",'Pref-Std'!DQ61,"ERROR")))*IF(Assumptions!$F$12="No Adjustment",1,VLOOKUP($A62+Y$4-1,'Valuation Margin'!$A$5:$C$13,3))</f>
        <v>420</v>
      </c>
      <c r="Z62" s="46">
        <f>(1-VLOOKUP($A62+Z$4-1,'Projection Scale G2 - M'!$A$25:$B$150,2,FALSE))^Assumptions!$F$6*'Base Rate'!Z62*IF(Assumptions!$F$8="No Adjustment",1,IF(Assumptions!$F$8="Married",'Marital Status'!CK61,IF(Assumptions!$F$8="Single",'Marital Status'!DR61,"ERROR")))*IF(Assumptions!$F$10="No Adjustment",1,IF(Assumptions!$F$10="Preferred",'Pref-Std'!CK61,IF(Assumptions!$F$10="Standard",'Pref-Std'!DR61,"ERROR")))*IF(Assumptions!$F$12="No Adjustment",1,VLOOKUP($A62+Z$4-1,'Valuation Margin'!$A$5:$C$13,3))</f>
        <v>420</v>
      </c>
      <c r="AA62" s="45">
        <f>(1-VLOOKUP($A62+AA$4-1,'Projection Scale G2 - M'!$A$25:$B$150,2,FALSE))^Assumptions!$F$6*'Base Rate'!AA62*IF(Assumptions!$F$8="No Adjustment",1,IF(Assumptions!$F$8="Married",'Marital Status'!CL61,IF(Assumptions!$F$8="Single",'Marital Status'!DS61,"ERROR")))*IF(Assumptions!$F$10="No Adjustment",1,IF(Assumptions!$F$10="Preferred",'Pref-Std'!CL61,IF(Assumptions!$F$10="Standard",'Pref-Std'!DS61,"ERROR")))*IF(Assumptions!$F$12="No Adjustment",1,VLOOKUP($A62+AA$4-1,'Valuation Margin'!$A$5:$C$13,3))</f>
        <v>420</v>
      </c>
      <c r="AB62" s="45">
        <f>(1-VLOOKUP($A62+AB$4-1,'Projection Scale G2 - M'!$A$25:$B$150,2,FALSE))^Assumptions!$F$6*'Base Rate'!AB62*IF(Assumptions!$F$8="No Adjustment",1,IF(Assumptions!$F$8="Married",'Marital Status'!CM61,IF(Assumptions!$F$8="Single",'Marital Status'!DT61,"ERROR")))*IF(Assumptions!$F$10="No Adjustment",1,IF(Assumptions!$F$10="Preferred",'Pref-Std'!CM61,IF(Assumptions!$F$10="Standard",'Pref-Std'!DT61,"ERROR")))*IF(Assumptions!$F$12="No Adjustment",1,VLOOKUP($A62+AB$4-1,'Valuation Margin'!$A$5:$C$13,3))</f>
        <v>420</v>
      </c>
      <c r="AC62" s="45">
        <f>(1-VLOOKUP($A62+AC$4-1,'Projection Scale G2 - M'!$A$25:$B$150,2,FALSE))^Assumptions!$F$6*'Base Rate'!AC62*IF(Assumptions!$F$8="No Adjustment",1,IF(Assumptions!$F$8="Married",'Marital Status'!CN61,IF(Assumptions!$F$8="Single",'Marital Status'!DU61,"ERROR")))*IF(Assumptions!$F$10="No Adjustment",1,IF(Assumptions!$F$10="Preferred",'Pref-Std'!CN61,IF(Assumptions!$F$10="Standard",'Pref-Std'!DU61,"ERROR")))*IF(Assumptions!$F$12="No Adjustment",1,VLOOKUP($A62+AC$4-1,'Valuation Margin'!$A$5:$C$13,3))</f>
        <v>420</v>
      </c>
      <c r="AD62" s="45">
        <f>(1-VLOOKUP($A62+AD$4-1,'Projection Scale G2 - M'!$A$25:$B$150,2,FALSE))^Assumptions!$F$6*'Base Rate'!AD62*IF(Assumptions!$F$8="No Adjustment",1,IF(Assumptions!$F$8="Married",'Marital Status'!CO61,IF(Assumptions!$F$8="Single",'Marital Status'!DV61,"ERROR")))*IF(Assumptions!$F$10="No Adjustment",1,IF(Assumptions!$F$10="Preferred",'Pref-Std'!CO61,IF(Assumptions!$F$10="Standard",'Pref-Std'!DV61,"ERROR")))*IF(Assumptions!$F$12="No Adjustment",1,VLOOKUP($A62+AD$4-1,'Valuation Margin'!$A$5:$C$13,3))</f>
        <v>420</v>
      </c>
      <c r="AE62" s="46">
        <f>(1-VLOOKUP($A62+AE$4-1,'Projection Scale G2 - M'!$A$25:$B$150,2,FALSE))^Assumptions!$F$6*'Base Rate'!AE62*IF(Assumptions!$F$8="No Adjustment",1,IF(Assumptions!$F$8="Married",'Marital Status'!CP61,IF(Assumptions!$F$8="Single",'Marital Status'!DW61,"ERROR")))*IF(Assumptions!$F$10="No Adjustment",1,IF(Assumptions!$F$10="Preferred",'Pref-Std'!CP61,IF(Assumptions!$F$10="Standard",'Pref-Std'!DW61,"ERROR")))*IF(Assumptions!$F$12="No Adjustment",1,VLOOKUP($A62+AE$4-1,'Valuation Margin'!$A$5:$C$13,3))</f>
        <v>420</v>
      </c>
      <c r="AF62" s="46">
        <f>(1-VLOOKUP($AG62,'Projection Scale G2 - M'!$A$25:$B$150,2,FALSE))^Assumptions!$F$6*'Base Rate'!AF62*IF(Assumptions!$F$8="No Adjustment",1,IF(Assumptions!$F$8="Married",'Marital Status'!CQ61,IF(Assumptions!$F$8="Single",'Marital Status'!DX61,"ERROR")))*IF(Assumptions!$F$10="No Adjustment",1,IF(Assumptions!$F$10="Preferred",'Pref-Std'!CQ61,IF(Assumptions!$F$10="Standard",'Pref-Std'!DX61,"ERROR")))*IF(Assumptions!$F$12="No Adjustment",1,VLOOKUP($AG62,'Valuation Margin'!$A$5:$C$13,3))</f>
        <v>420</v>
      </c>
      <c r="AG62" s="6">
        <f t="shared" si="3"/>
        <v>117</v>
      </c>
      <c r="AL62" s="6">
        <f t="shared" si="5"/>
        <v>87</v>
      </c>
      <c r="AM62" s="44">
        <f>(1-VLOOKUP($AL62+AM$4-1,'Projection Scale G2 - F'!$A$25:$B$150,2,FALSE))^Assumptions!$F$6*'Base Rate'!AL62*IF(Assumptions!$F$8="No Adjustment",1,IF(Assumptions!$F$8="Married",'Marital Status'!BM61,IF(Assumptions!$F$8="Single",'Marital Status'!CT61,"ERROR")))*IF(Assumptions!$F$10="No Adjustment",1,IF(Assumptions!$F$10="Preferred",'Pref-Std'!BM61,IF(Assumptions!$F$10="Standard",'Pref-Std'!CT61,"ERROR")))*IF(Assumptions!$F$12="No Adjustment",1,VLOOKUP($AL62+AM$4-1,'Valuation Margin'!$A$5:$D$13,4))</f>
        <v>7.2491270516497899</v>
      </c>
      <c r="AN62" s="45">
        <f>(1-VLOOKUP($AL62+AN$4-1,'Projection Scale G2 - F'!$A$25:$B$150,2,FALSE))^Assumptions!$F$6*'Base Rate'!AM62*IF(Assumptions!$F$8="No Adjustment",1,IF(Assumptions!$F$8="Married",'Marital Status'!BN61,IF(Assumptions!$F$8="Single",'Marital Status'!CU61,"ERROR")))*IF(Assumptions!$F$10="No Adjustment",1,IF(Assumptions!$F$10="Preferred",'Pref-Std'!BN61,IF(Assumptions!$F$10="Standard",'Pref-Std'!CU61,"ERROR")))*IF(Assumptions!$F$12="No Adjustment",1,VLOOKUP($AL62+AN$4-1,'Valuation Margin'!$A$5:$D$13,4))</f>
        <v>13.987656316521484</v>
      </c>
      <c r="AO62" s="45">
        <f>(1-VLOOKUP($AL62+AO$4-1,'Projection Scale G2 - F'!$A$25:$B$150,2,FALSE))^Assumptions!$F$6*'Base Rate'!AN62*IF(Assumptions!$F$8="No Adjustment",1,IF(Assumptions!$F$8="Married",'Marital Status'!BO61,IF(Assumptions!$F$8="Single",'Marital Status'!CV61,"ERROR")))*IF(Assumptions!$F$10="No Adjustment",1,IF(Assumptions!$F$10="Preferred",'Pref-Std'!BO61,IF(Assumptions!$F$10="Standard",'Pref-Std'!CV61,"ERROR")))*IF(Assumptions!$F$12="No Adjustment",1,VLOOKUP($AL62+AO$4-1,'Valuation Margin'!$A$5:$D$13,4))</f>
        <v>22.010073769101737</v>
      </c>
      <c r="AP62" s="45">
        <f>(1-VLOOKUP($AL62+AP$4-1,'Projection Scale G2 - F'!$A$25:$B$150,2,FALSE))^Assumptions!$F$6*'Base Rate'!AO62*IF(Assumptions!$F$8="No Adjustment",1,IF(Assumptions!$F$8="Married",'Marital Status'!BP61,IF(Assumptions!$F$8="Single",'Marital Status'!CW61,"ERROR")))*IF(Assumptions!$F$10="No Adjustment",1,IF(Assumptions!$F$10="Preferred",'Pref-Std'!BP61,IF(Assumptions!$F$10="Standard",'Pref-Std'!CW61,"ERROR")))*IF(Assumptions!$F$12="No Adjustment",1,VLOOKUP($AL62+AP$4-1,'Valuation Margin'!$A$5:$D$13,4))</f>
        <v>32.261876938907115</v>
      </c>
      <c r="AQ62" s="46">
        <f>(1-VLOOKUP($AL62+AQ$4-1,'Projection Scale G2 - F'!$A$25:$B$150,2,FALSE))^Assumptions!$F$6*'Base Rate'!AP62*IF(Assumptions!$F$8="No Adjustment",1,IF(Assumptions!$F$8="Married",'Marital Status'!BQ61,IF(Assumptions!$F$8="Single",'Marital Status'!CX61,"ERROR")))*IF(Assumptions!$F$10="No Adjustment",1,IF(Assumptions!$F$10="Preferred",'Pref-Std'!BQ61,IF(Assumptions!$F$10="Standard",'Pref-Std'!CX61,"ERROR")))*IF(Assumptions!$F$12="No Adjustment",1,VLOOKUP($AL62+AQ$4-1,'Valuation Margin'!$A$5:$D$13,4))</f>
        <v>44.670337028228417</v>
      </c>
      <c r="AR62" s="45">
        <f>(1-VLOOKUP($AL62+AR$4-1,'Projection Scale G2 - F'!$A$25:$B$150,2,FALSE))^Assumptions!$F$6*'Base Rate'!AQ62*IF(Assumptions!$F$8="No Adjustment",1,IF(Assumptions!$F$8="Married",'Marital Status'!BR61,IF(Assumptions!$F$8="Single",'Marital Status'!CY61,"ERROR")))*IF(Assumptions!$F$10="No Adjustment",1,IF(Assumptions!$F$10="Preferred",'Pref-Std'!BR61,IF(Assumptions!$F$10="Standard",'Pref-Std'!CY61,"ERROR")))*IF(Assumptions!$F$12="No Adjustment",1,VLOOKUP($AL62+AR$4-1,'Valuation Margin'!$A$5:$D$13,4))</f>
        <v>60.784044600870608</v>
      </c>
      <c r="AS62" s="45">
        <f>(1-VLOOKUP($AL62+AS$4-1,'Projection Scale G2 - F'!$A$25:$B$150,2,FALSE))^Assumptions!$F$6*'Base Rate'!AR62*IF(Assumptions!$F$8="No Adjustment",1,IF(Assumptions!$F$8="Married",'Marital Status'!BS61,IF(Assumptions!$F$8="Single",'Marital Status'!CZ61,"ERROR")))*IF(Assumptions!$F$10="No Adjustment",1,IF(Assumptions!$F$10="Preferred",'Pref-Std'!BS61,IF(Assumptions!$F$10="Standard",'Pref-Std'!CZ61,"ERROR")))*IF(Assumptions!$F$12="No Adjustment",1,VLOOKUP($AL62+AS$4-1,'Valuation Margin'!$A$5:$D$13,4))</f>
        <v>76.389132692326996</v>
      </c>
      <c r="AT62" s="45">
        <f>(1-VLOOKUP($AL62+AT$4-1,'Projection Scale G2 - F'!$A$25:$B$150,2,FALSE))^Assumptions!$F$6*'Base Rate'!AS62*IF(Assumptions!$F$8="No Adjustment",1,IF(Assumptions!$F$8="Married",'Marital Status'!BT61,IF(Assumptions!$F$8="Single",'Marital Status'!DA61,"ERROR")))*IF(Assumptions!$F$10="No Adjustment",1,IF(Assumptions!$F$10="Preferred",'Pref-Std'!BT61,IF(Assumptions!$F$10="Standard",'Pref-Std'!DA61,"ERROR")))*IF(Assumptions!$F$12="No Adjustment",1,VLOOKUP($AL62+AT$4-1,'Valuation Margin'!$A$5:$D$13,4))</f>
        <v>95.435129316861563</v>
      </c>
      <c r="AU62" s="45">
        <f>(1-VLOOKUP($AL62+AU$4-1,'Projection Scale G2 - F'!$A$25:$B$150,2,FALSE))^Assumptions!$F$6*'Base Rate'!AT62*IF(Assumptions!$F$8="No Adjustment",1,IF(Assumptions!$F$8="Married",'Marital Status'!BU61,IF(Assumptions!$F$8="Single",'Marital Status'!DB61,"ERROR")))*IF(Assumptions!$F$10="No Adjustment",1,IF(Assumptions!$F$10="Preferred",'Pref-Std'!BU61,IF(Assumptions!$F$10="Standard",'Pref-Std'!DB61,"ERROR")))*IF(Assumptions!$F$12="No Adjustment",1,VLOOKUP($AL62+AU$4-1,'Valuation Margin'!$A$5:$D$13,4))</f>
        <v>115.8172550534391</v>
      </c>
      <c r="AV62" s="46">
        <f>(1-VLOOKUP($AL62+AV$4-1,'Projection Scale G2 - F'!$A$25:$B$150,2,FALSE))^Assumptions!$F$6*'Base Rate'!AU62*IF(Assumptions!$F$8="No Adjustment",1,IF(Assumptions!$F$8="Married",'Marital Status'!BV61,IF(Assumptions!$F$8="Single",'Marital Status'!DC61,"ERROR")))*IF(Assumptions!$F$10="No Adjustment",1,IF(Assumptions!$F$10="Preferred",'Pref-Std'!BV61,IF(Assumptions!$F$10="Standard",'Pref-Std'!DC61,"ERROR")))*IF(Assumptions!$F$12="No Adjustment",1,VLOOKUP($AL62+AV$4-1,'Valuation Margin'!$A$5:$D$13,4))</f>
        <v>138.04815514722958</v>
      </c>
      <c r="AW62" s="45">
        <f>(1-VLOOKUP($AL62+AW$4-1,'Projection Scale G2 - F'!$A$25:$B$150,2,FALSE))^Assumptions!$F$6*'Base Rate'!AV62*IF(Assumptions!$F$8="No Adjustment",1,IF(Assumptions!$F$8="Married",'Marital Status'!BW61,IF(Assumptions!$F$8="Single",'Marital Status'!DD61,"ERROR")))*IF(Assumptions!$F$10="No Adjustment",1,IF(Assumptions!$F$10="Preferred",'Pref-Std'!BW61,IF(Assumptions!$F$10="Standard",'Pref-Std'!DD61,"ERROR")))*IF(Assumptions!$F$12="No Adjustment",1,VLOOKUP($AL62+AW$4-1,'Valuation Margin'!$A$5:$D$13,4))</f>
        <v>163.44688967858517</v>
      </c>
      <c r="AX62" s="45">
        <f>(1-VLOOKUP($AL62+AX$4-1,'Projection Scale G2 - F'!$A$25:$B$150,2,FALSE))^Assumptions!$F$6*'Base Rate'!AW62*IF(Assumptions!$F$8="No Adjustment",1,IF(Assumptions!$F$8="Married",'Marital Status'!BX61,IF(Assumptions!$F$8="Single",'Marital Status'!DE61,"ERROR")))*IF(Assumptions!$F$10="No Adjustment",1,IF(Assumptions!$F$10="Preferred",'Pref-Std'!BX61,IF(Assumptions!$F$10="Standard",'Pref-Std'!DE61,"ERROR")))*IF(Assumptions!$F$12="No Adjustment",1,VLOOKUP($AL62+AX$4-1,'Valuation Margin'!$A$5:$D$13,4))</f>
        <v>177.77058759139069</v>
      </c>
      <c r="AY62" s="45">
        <f>(1-VLOOKUP($AL62+AY$4-1,'Projection Scale G2 - F'!$A$25:$B$150,2,FALSE))^Assumptions!$F$6*'Base Rate'!AX62*IF(Assumptions!$F$8="No Adjustment",1,IF(Assumptions!$F$8="Married",'Marital Status'!BY61,IF(Assumptions!$F$8="Single",'Marital Status'!DF61,"ERROR")))*IF(Assumptions!$F$10="No Adjustment",1,IF(Assumptions!$F$10="Preferred",'Pref-Std'!BY61,IF(Assumptions!$F$10="Standard",'Pref-Std'!DF61,"ERROR")))*IF(Assumptions!$F$12="No Adjustment",1,VLOOKUP($AL62+AY$4-1,'Valuation Margin'!$A$5:$D$13,4))</f>
        <v>193.78414333235992</v>
      </c>
      <c r="AZ62" s="45">
        <f>(1-VLOOKUP($AL62+AZ$4-1,'Projection Scale G2 - F'!$A$25:$B$150,2,FALSE))^Assumptions!$F$6*'Base Rate'!AY62*IF(Assumptions!$F$8="No Adjustment",1,IF(Assumptions!$F$8="Married",'Marital Status'!BZ61,IF(Assumptions!$F$8="Single",'Marital Status'!DG61,"ERROR")))*IF(Assumptions!$F$10="No Adjustment",1,IF(Assumptions!$F$10="Preferred",'Pref-Std'!BZ61,IF(Assumptions!$F$10="Standard",'Pref-Std'!DG61,"ERROR")))*IF(Assumptions!$F$12="No Adjustment",1,VLOOKUP($AL62+AZ$4-1,'Valuation Margin'!$A$5:$D$13,4))</f>
        <v>207.73843287766863</v>
      </c>
      <c r="BA62" s="46">
        <f>(1-VLOOKUP($AL62+BA$4-1,'Projection Scale G2 - F'!$A$25:$B$150,2,FALSE))^Assumptions!$F$6*'Base Rate'!AZ62*IF(Assumptions!$F$8="No Adjustment",1,IF(Assumptions!$F$8="Married",'Marital Status'!CA61,IF(Assumptions!$F$8="Single",'Marital Status'!DH61,"ERROR")))*IF(Assumptions!$F$10="No Adjustment",1,IF(Assumptions!$F$10="Preferred",'Pref-Std'!CA61,IF(Assumptions!$F$10="Standard",'Pref-Std'!DH61,"ERROR")))*IF(Assumptions!$F$12="No Adjustment",1,VLOOKUP($AL62+BA$4-1,'Valuation Margin'!$A$5:$D$13,4))</f>
        <v>222.15933273584886</v>
      </c>
      <c r="BB62" s="45">
        <f>(1-VLOOKUP($AL62+BB$4-1,'Projection Scale G2 - F'!$A$25:$B$150,2,FALSE))^Assumptions!$F$6*'Base Rate'!BA62*IF(Assumptions!$F$8="No Adjustment",1,IF(Assumptions!$F$8="Married",'Marital Status'!CB61,IF(Assumptions!$F$8="Single",'Marital Status'!DI61,"ERROR")))*IF(Assumptions!$F$10="No Adjustment",1,IF(Assumptions!$F$10="Preferred",'Pref-Std'!CB61,IF(Assumptions!$F$10="Standard",'Pref-Std'!DI61,"ERROR")))*IF(Assumptions!$F$12="No Adjustment",1,VLOOKUP($AL62+BB$4-1,'Valuation Margin'!$A$5:$D$13,4))</f>
        <v>240.40263543970363</v>
      </c>
      <c r="BC62" s="45">
        <f>(1-VLOOKUP($AL62+BC$4-1,'Projection Scale G2 - F'!$A$25:$B$150,2,FALSE))^Assumptions!$F$6*'Base Rate'!BB62*IF(Assumptions!$F$8="No Adjustment",1,IF(Assumptions!$F$8="Married",'Marital Status'!CC61,IF(Assumptions!$F$8="Single",'Marital Status'!DJ61,"ERROR")))*IF(Assumptions!$F$10="No Adjustment",1,IF(Assumptions!$F$10="Preferred",'Pref-Std'!CC61,IF(Assumptions!$F$10="Standard",'Pref-Std'!DJ61,"ERROR")))*IF(Assumptions!$F$12="No Adjustment",1,VLOOKUP($AL62+BC$4-1,'Valuation Margin'!$A$5:$D$13,4))</f>
        <v>260.81356226543221</v>
      </c>
      <c r="BD62" s="45">
        <f>(1-VLOOKUP($AL62+BD$4-1,'Projection Scale G2 - F'!$A$25:$B$150,2,FALSE))^Assumptions!$F$6*'Base Rate'!BC62*IF(Assumptions!$F$8="No Adjustment",1,IF(Assumptions!$F$8="Married",'Marital Status'!CD61,IF(Assumptions!$F$8="Single",'Marital Status'!DK61,"ERROR")))*IF(Assumptions!$F$10="No Adjustment",1,IF(Assumptions!$F$10="Preferred",'Pref-Std'!CD61,IF(Assumptions!$F$10="Standard",'Pref-Std'!DK61,"ERROR")))*IF(Assumptions!$F$12="No Adjustment",1,VLOOKUP($AL62+BD$4-1,'Valuation Margin'!$A$5:$D$13,4))</f>
        <v>285.60480000000001</v>
      </c>
      <c r="BE62" s="45">
        <f>(1-VLOOKUP($AL62+BE$4-1,'Projection Scale G2 - F'!$A$25:$B$150,2,FALSE))^Assumptions!$F$6*'Base Rate'!BD62*IF(Assumptions!$F$8="No Adjustment",1,IF(Assumptions!$F$8="Married",'Marital Status'!CE61,IF(Assumptions!$F$8="Single",'Marital Status'!DL61,"ERROR")))*IF(Assumptions!$F$10="No Adjustment",1,IF(Assumptions!$F$10="Preferred",'Pref-Std'!CE61,IF(Assumptions!$F$10="Standard",'Pref-Std'!DL61,"ERROR")))*IF(Assumptions!$F$12="No Adjustment",1,VLOOKUP($AL62+BE$4-1,'Valuation Margin'!$A$5:$D$13,4))</f>
        <v>307.2534</v>
      </c>
      <c r="BF62" s="46">
        <f>(1-VLOOKUP($AL62+BF$4-1,'Projection Scale G2 - F'!$A$25:$B$150,2,FALSE))^Assumptions!$F$6*'Base Rate'!BE62*IF(Assumptions!$F$8="No Adjustment",1,IF(Assumptions!$F$8="Married",'Marital Status'!CF61,IF(Assumptions!$F$8="Single",'Marital Status'!DM61,"ERROR")))*IF(Assumptions!$F$10="No Adjustment",1,IF(Assumptions!$F$10="Preferred",'Pref-Std'!CF61,IF(Assumptions!$F$10="Standard",'Pref-Std'!DM61,"ERROR")))*IF(Assumptions!$F$12="No Adjustment",1,VLOOKUP($AL62+BF$4-1,'Valuation Margin'!$A$5:$D$13,4))</f>
        <v>326.7722</v>
      </c>
      <c r="BG62" s="45">
        <f>(1-VLOOKUP($AL62+BG$4-1,'Projection Scale G2 - F'!$A$25:$B$150,2,FALSE))^Assumptions!$F$6*'Base Rate'!BF62*IF(Assumptions!$F$8="No Adjustment",1,IF(Assumptions!$F$8="Married",'Marital Status'!CG61,IF(Assumptions!$F$8="Single",'Marital Status'!DN61,"ERROR")))*IF(Assumptions!$F$10="No Adjustment",1,IF(Assumptions!$F$10="Preferred",'Pref-Std'!CG61,IF(Assumptions!$F$10="Standard",'Pref-Std'!DN61,"ERROR")))*IF(Assumptions!$F$12="No Adjustment",1,VLOOKUP($AL62+BG$4-1,'Valuation Margin'!$A$5:$D$13,4))</f>
        <v>345.59999999999997</v>
      </c>
      <c r="BH62" s="45">
        <f>(1-VLOOKUP($AL62+BH$4-1,'Projection Scale G2 - F'!$A$25:$B$150,2,FALSE))^Assumptions!$F$6*'Base Rate'!BG62*IF(Assumptions!$F$8="No Adjustment",1,IF(Assumptions!$F$8="Married",'Marital Status'!CH61,IF(Assumptions!$F$8="Single",'Marital Status'!DO61,"ERROR")))*IF(Assumptions!$F$10="No Adjustment",1,IF(Assumptions!$F$10="Preferred",'Pref-Std'!CH61,IF(Assumptions!$F$10="Standard",'Pref-Std'!DO61,"ERROR")))*IF(Assumptions!$F$12="No Adjustment",1,VLOOKUP($AL62+BH$4-1,'Valuation Margin'!$A$5:$D$13,4))</f>
        <v>360</v>
      </c>
      <c r="BI62" s="45">
        <f>(1-VLOOKUP($AL62+BI$4-1,'Projection Scale G2 - F'!$A$25:$B$150,2,FALSE))^Assumptions!$F$6*'Base Rate'!BH62*IF(Assumptions!$F$8="No Adjustment",1,IF(Assumptions!$F$8="Married",'Marital Status'!CI61,IF(Assumptions!$F$8="Single",'Marital Status'!DP61,"ERROR")))*IF(Assumptions!$F$10="No Adjustment",1,IF(Assumptions!$F$10="Preferred",'Pref-Std'!CI61,IF(Assumptions!$F$10="Standard",'Pref-Std'!DP61,"ERROR")))*IF(Assumptions!$F$12="No Adjustment",1,VLOOKUP($AL62+BI$4-1,'Valuation Margin'!$A$5:$D$13,4))</f>
        <v>360</v>
      </c>
      <c r="BJ62" s="45">
        <f>(1-VLOOKUP($AL62+BJ$4-1,'Projection Scale G2 - F'!$A$25:$B$150,2,FALSE))^Assumptions!$F$6*'Base Rate'!BI62*IF(Assumptions!$F$8="No Adjustment",1,IF(Assumptions!$F$8="Married",'Marital Status'!CJ61,IF(Assumptions!$F$8="Single",'Marital Status'!DQ61,"ERROR")))*IF(Assumptions!$F$10="No Adjustment",1,IF(Assumptions!$F$10="Preferred",'Pref-Std'!CJ61,IF(Assumptions!$F$10="Standard",'Pref-Std'!DQ61,"ERROR")))*IF(Assumptions!$F$12="No Adjustment",1,VLOOKUP($AL62+BJ$4-1,'Valuation Margin'!$A$5:$D$13,4))</f>
        <v>360</v>
      </c>
      <c r="BK62" s="46">
        <f>(1-VLOOKUP($AL62+BK$4-1,'Projection Scale G2 - F'!$A$25:$B$150,2,FALSE))^Assumptions!$F$6*'Base Rate'!BJ62*IF(Assumptions!$F$8="No Adjustment",1,IF(Assumptions!$F$8="Married",'Marital Status'!CK61,IF(Assumptions!$F$8="Single",'Marital Status'!DR61,"ERROR")))*IF(Assumptions!$F$10="No Adjustment",1,IF(Assumptions!$F$10="Preferred",'Pref-Std'!CK61,IF(Assumptions!$F$10="Standard",'Pref-Std'!DR61,"ERROR")))*IF(Assumptions!$F$12="No Adjustment",1,VLOOKUP($AL62+BK$4-1,'Valuation Margin'!$A$5:$D$13,4))</f>
        <v>360</v>
      </c>
      <c r="BL62" s="45">
        <f>(1-VLOOKUP($AL62+BL$4-1,'Projection Scale G2 - F'!$A$25:$B$150,2,FALSE))^Assumptions!$F$6*'Base Rate'!BK62*IF(Assumptions!$F$8="No Adjustment",1,IF(Assumptions!$F$8="Married",'Marital Status'!CL61,IF(Assumptions!$F$8="Single",'Marital Status'!DS61,"ERROR")))*IF(Assumptions!$F$10="No Adjustment",1,IF(Assumptions!$F$10="Preferred",'Pref-Std'!CL61,IF(Assumptions!$F$10="Standard",'Pref-Std'!DS61,"ERROR")))*IF(Assumptions!$F$12="No Adjustment",1,VLOOKUP($AL62+BL$4-1,'Valuation Margin'!$A$5:$D$13,4))</f>
        <v>360</v>
      </c>
      <c r="BM62" s="45">
        <f>(1-VLOOKUP($AL62+BM$4-1,'Projection Scale G2 - F'!$A$25:$B$150,2,FALSE))^Assumptions!$F$6*'Base Rate'!BL62*IF(Assumptions!$F$8="No Adjustment",1,IF(Assumptions!$F$8="Married",'Marital Status'!CM61,IF(Assumptions!$F$8="Single",'Marital Status'!DT61,"ERROR")))*IF(Assumptions!$F$10="No Adjustment",1,IF(Assumptions!$F$10="Preferred",'Pref-Std'!CM61,IF(Assumptions!$F$10="Standard",'Pref-Std'!DT61,"ERROR")))*IF(Assumptions!$F$12="No Adjustment",1,VLOOKUP($AL62+BM$4-1,'Valuation Margin'!$A$5:$D$13,4))</f>
        <v>360</v>
      </c>
      <c r="BN62" s="45">
        <f>(1-VLOOKUP($AL62+BN$4-1,'Projection Scale G2 - F'!$A$25:$B$150,2,FALSE))^Assumptions!$F$6*'Base Rate'!BM62*IF(Assumptions!$F$8="No Adjustment",1,IF(Assumptions!$F$8="Married",'Marital Status'!CN61,IF(Assumptions!$F$8="Single",'Marital Status'!DU61,"ERROR")))*IF(Assumptions!$F$10="No Adjustment",1,IF(Assumptions!$F$10="Preferred",'Pref-Std'!CN61,IF(Assumptions!$F$10="Standard",'Pref-Std'!DU61,"ERROR")))*IF(Assumptions!$F$12="No Adjustment",1,VLOOKUP($AL62+BN$4-1,'Valuation Margin'!$A$5:$D$13,4))</f>
        <v>360</v>
      </c>
      <c r="BO62" s="45">
        <f>(1-VLOOKUP($AL62+BO$4-1,'Projection Scale G2 - F'!$A$25:$B$150,2,FALSE))^Assumptions!$F$6*'Base Rate'!BN62*IF(Assumptions!$F$8="No Adjustment",1,IF(Assumptions!$F$8="Married",'Marital Status'!CO61,IF(Assumptions!$F$8="Single",'Marital Status'!DV61,"ERROR")))*IF(Assumptions!$F$10="No Adjustment",1,IF(Assumptions!$F$10="Preferred",'Pref-Std'!CO61,IF(Assumptions!$F$10="Standard",'Pref-Std'!DV61,"ERROR")))*IF(Assumptions!$F$12="No Adjustment",1,VLOOKUP($AL62+BO$4-1,'Valuation Margin'!$A$5:$D$13,4))</f>
        <v>360</v>
      </c>
      <c r="BP62" s="46">
        <f>(1-VLOOKUP($AL62+BP$4-1,'Projection Scale G2 - F'!$A$25:$B$150,2,FALSE))^Assumptions!$F$6*'Base Rate'!BO62*IF(Assumptions!$F$8="No Adjustment",1,IF(Assumptions!$F$8="Married",'Marital Status'!CP61,IF(Assumptions!$F$8="Single",'Marital Status'!DW61,"ERROR")))*IF(Assumptions!$F$10="No Adjustment",1,IF(Assumptions!$F$10="Preferred",'Pref-Std'!CP61,IF(Assumptions!$F$10="Standard",'Pref-Std'!DW61,"ERROR")))*IF(Assumptions!$F$12="No Adjustment",1,VLOOKUP($AL62+BP$4-1,'Valuation Margin'!$A$5:$D$13,4))</f>
        <v>360</v>
      </c>
      <c r="BQ62" s="46">
        <f>(1-VLOOKUP($BR62,'Projection Scale G2 - F'!$A$25:$B$150,2,FALSE))^Assumptions!$F$6*'Base Rate'!BP62*IF(Assumptions!$F$8="No Adjustment",1,IF(Assumptions!$F$8="Married",'Marital Status'!CQ61,IF(Assumptions!$F$8="Single",'Marital Status'!DX61,"ERROR")))*IF(Assumptions!$F$10="No Adjustment",1,IF(Assumptions!$F$10="Preferred",'Pref-Std'!CQ61,IF(Assumptions!$F$10="Standard",'Pref-Std'!DX61,"ERROR")))*IF(Assumptions!$F$12="No Adjustment",1,VLOOKUP($BR62,'Valuation Margin'!$A$5:$D$13,4))</f>
        <v>360</v>
      </c>
      <c r="BR62" s="6">
        <f t="shared" si="6"/>
        <v>117</v>
      </c>
    </row>
    <row r="63" spans="1:75" x14ac:dyDescent="0.3">
      <c r="A63" s="6">
        <f t="shared" si="2"/>
        <v>88</v>
      </c>
      <c r="B63" s="44">
        <f>(1-VLOOKUP($A63+B$4-1,'Projection Scale G2 - M'!$A$25:$B$150,2,FALSE))^Assumptions!$F$6*'Base Rate'!B63*IF(Assumptions!$F$8="No Adjustment",1,IF(Assumptions!$F$8="Married",'Marital Status'!BM62,IF(Assumptions!$F$8="Single",'Marital Status'!CT62,"ERROR")))*IF(Assumptions!$F$10="No Adjustment",1,IF(Assumptions!$F$10="Preferred",'Pref-Std'!BM62,IF(Assumptions!$F$10="Standard",'Pref-Std'!CT62,"ERROR")))*IF(Assumptions!$F$12="No Adjustment",1,VLOOKUP($A63+B$4-1,'Valuation Margin'!$A$5:$C$13,3))</f>
        <v>11.213423045439169</v>
      </c>
      <c r="C63" s="45">
        <f>(1-VLOOKUP($A63+C$4-1,'Projection Scale G2 - M'!$A$25:$B$150,2,FALSE))^Assumptions!$F$6*'Base Rate'!C63*IF(Assumptions!$F$8="No Adjustment",1,IF(Assumptions!$F$8="Married",'Marital Status'!BN62,IF(Assumptions!$F$8="Single",'Marital Status'!CU62,"ERROR")))*IF(Assumptions!$F$10="No Adjustment",1,IF(Assumptions!$F$10="Preferred",'Pref-Std'!BN62,IF(Assumptions!$F$10="Standard",'Pref-Std'!CU62,"ERROR")))*IF(Assumptions!$F$12="No Adjustment",1,VLOOKUP($A63+C$4-1,'Valuation Margin'!$A$5:$C$13,3))</f>
        <v>21.865357381722283</v>
      </c>
      <c r="D63" s="45">
        <f>(1-VLOOKUP($A63+D$4-1,'Projection Scale G2 - M'!$A$25:$B$150,2,FALSE))^Assumptions!$F$6*'Base Rate'!D63*IF(Assumptions!$F$8="No Adjustment",1,IF(Assumptions!$F$8="Married",'Marital Status'!BO62,IF(Assumptions!$F$8="Single",'Marital Status'!CV62,"ERROR")))*IF(Assumptions!$F$10="No Adjustment",1,IF(Assumptions!$F$10="Preferred",'Pref-Std'!BO62,IF(Assumptions!$F$10="Standard",'Pref-Std'!CV62,"ERROR")))*IF(Assumptions!$F$12="No Adjustment",1,VLOOKUP($A63+D$4-1,'Valuation Margin'!$A$5:$C$13,3))</f>
        <v>34.636827429125717</v>
      </c>
      <c r="E63" s="45">
        <f>(1-VLOOKUP($A63+E$4-1,'Projection Scale G2 - M'!$A$25:$B$150,2,FALSE))^Assumptions!$F$6*'Base Rate'!E63*IF(Assumptions!$F$8="No Adjustment",1,IF(Assumptions!$F$8="Married",'Marital Status'!BP62,IF(Assumptions!$F$8="Single",'Marital Status'!CW62,"ERROR")))*IF(Assumptions!$F$10="No Adjustment",1,IF(Assumptions!$F$10="Preferred",'Pref-Std'!BP62,IF(Assumptions!$F$10="Standard",'Pref-Std'!CW62,"ERROR")))*IF(Assumptions!$F$12="No Adjustment",1,VLOOKUP($A63+E$4-1,'Valuation Margin'!$A$5:$C$13,3))</f>
        <v>49.68530111561315</v>
      </c>
      <c r="F63" s="46">
        <f>(1-VLOOKUP($A63+F$4-1,'Projection Scale G2 - M'!$A$25:$B$150,2,FALSE))^Assumptions!$F$6*'Base Rate'!F63*IF(Assumptions!$F$8="No Adjustment",1,IF(Assumptions!$F$8="Married",'Marital Status'!BQ62,IF(Assumptions!$F$8="Single",'Marital Status'!CX62,"ERROR")))*IF(Assumptions!$F$10="No Adjustment",1,IF(Assumptions!$F$10="Preferred",'Pref-Std'!BQ62,IF(Assumptions!$F$10="Standard",'Pref-Std'!CX62,"ERROR")))*IF(Assumptions!$F$12="No Adjustment",1,VLOOKUP($A63+F$4-1,'Valuation Margin'!$A$5:$C$13,3))</f>
        <v>68.570464002889764</v>
      </c>
      <c r="G63" s="45">
        <f>(1-VLOOKUP($A63+G$4-1,'Projection Scale G2 - M'!$A$25:$B$150,2,FALSE))^Assumptions!$F$6*'Base Rate'!G63*IF(Assumptions!$F$8="No Adjustment",1,IF(Assumptions!$F$8="Married",'Marital Status'!BR62,IF(Assumptions!$F$8="Single",'Marital Status'!CY62,"ERROR")))*IF(Assumptions!$F$10="No Adjustment",1,IF(Assumptions!$F$10="Preferred",'Pref-Std'!BR62,IF(Assumptions!$F$10="Standard",'Pref-Std'!CY62,"ERROR")))*IF(Assumptions!$F$12="No Adjustment",1,VLOOKUP($A63+G$4-1,'Valuation Margin'!$A$5:$C$13,3))</f>
        <v>91.610412626796801</v>
      </c>
      <c r="H63" s="45">
        <f>(1-VLOOKUP($A63+H$4-1,'Projection Scale G2 - M'!$A$25:$B$150,2,FALSE))^Assumptions!$F$6*'Base Rate'!H63*IF(Assumptions!$F$8="No Adjustment",1,IF(Assumptions!$F$8="Married",'Marital Status'!BS62,IF(Assumptions!$F$8="Single",'Marital Status'!CZ62,"ERROR")))*IF(Assumptions!$F$10="No Adjustment",1,IF(Assumptions!$F$10="Preferred",'Pref-Std'!BS62,IF(Assumptions!$F$10="Standard",'Pref-Std'!CZ62,"ERROR")))*IF(Assumptions!$F$12="No Adjustment",1,VLOOKUP($A63+H$4-1,'Valuation Margin'!$A$5:$C$13,3))</f>
        <v>112.40908638216169</v>
      </c>
      <c r="I63" s="45">
        <f>(1-VLOOKUP($A63+I$4-1,'Projection Scale G2 - M'!$A$25:$B$150,2,FALSE))^Assumptions!$F$6*'Base Rate'!I63*IF(Assumptions!$F$8="No Adjustment",1,IF(Assumptions!$F$8="Married",'Marital Status'!BT62,IF(Assumptions!$F$8="Single",'Marital Status'!DA62,"ERROR")))*IF(Assumptions!$F$10="No Adjustment",1,IF(Assumptions!$F$10="Preferred",'Pref-Std'!BT62,IF(Assumptions!$F$10="Standard",'Pref-Std'!DA62,"ERROR")))*IF(Assumptions!$F$12="No Adjustment",1,VLOOKUP($A63+I$4-1,'Valuation Margin'!$A$5:$C$13,3))</f>
        <v>136.80544278168904</v>
      </c>
      <c r="J63" s="45">
        <f>(1-VLOOKUP($A63+J$4-1,'Projection Scale G2 - M'!$A$25:$B$150,2,FALSE))^Assumptions!$F$6*'Base Rate'!J63*IF(Assumptions!$F$8="No Adjustment",1,IF(Assumptions!$F$8="Married",'Marital Status'!BU62,IF(Assumptions!$F$8="Single",'Marital Status'!DB62,"ERROR")))*IF(Assumptions!$F$10="No Adjustment",1,IF(Assumptions!$F$10="Preferred",'Pref-Std'!BU62,IF(Assumptions!$F$10="Standard",'Pref-Std'!DB62,"ERROR")))*IF(Assumptions!$F$12="No Adjustment",1,VLOOKUP($A63+J$4-1,'Valuation Margin'!$A$5:$C$13,3))</f>
        <v>161.88969662098438</v>
      </c>
      <c r="K63" s="46">
        <f>(1-VLOOKUP($A63+K$4-1,'Projection Scale G2 - M'!$A$25:$B$150,2,FALSE))^Assumptions!$F$6*'Base Rate'!K63*IF(Assumptions!$F$8="No Adjustment",1,IF(Assumptions!$F$8="Married",'Marital Status'!BV62,IF(Assumptions!$F$8="Single",'Marital Status'!DC62,"ERROR")))*IF(Assumptions!$F$10="No Adjustment",1,IF(Assumptions!$F$10="Preferred",'Pref-Std'!BV62,IF(Assumptions!$F$10="Standard",'Pref-Std'!DC62,"ERROR")))*IF(Assumptions!$F$12="No Adjustment",1,VLOOKUP($A63+K$4-1,'Valuation Margin'!$A$5:$C$13,3))</f>
        <v>190.72843522631803</v>
      </c>
      <c r="L63" s="45">
        <f>(1-VLOOKUP($A63+L$4-1,'Projection Scale G2 - M'!$A$25:$B$150,2,FALSE))^Assumptions!$F$6*'Base Rate'!L63*IF(Assumptions!$F$8="No Adjustment",1,IF(Assumptions!$F$8="Married",'Marital Status'!BW62,IF(Assumptions!$F$8="Single",'Marital Status'!DD62,"ERROR")))*IF(Assumptions!$F$10="No Adjustment",1,IF(Assumptions!$F$10="Preferred",'Pref-Std'!BW62,IF(Assumptions!$F$10="Standard",'Pref-Std'!DD62,"ERROR")))*IF(Assumptions!$F$12="No Adjustment",1,VLOOKUP($A63+L$4-1,'Valuation Margin'!$A$5:$C$13,3))</f>
        <v>219.13080952806314</v>
      </c>
      <c r="M63" s="45">
        <f>(1-VLOOKUP($A63+M$4-1,'Projection Scale G2 - M'!$A$25:$B$150,2,FALSE))^Assumptions!$F$6*'Base Rate'!M63*IF(Assumptions!$F$8="No Adjustment",1,IF(Assumptions!$F$8="Married",'Marital Status'!BX62,IF(Assumptions!$F$8="Single",'Marital Status'!DE62,"ERROR")))*IF(Assumptions!$F$10="No Adjustment",1,IF(Assumptions!$F$10="Preferred",'Pref-Std'!BX62,IF(Assumptions!$F$10="Standard",'Pref-Std'!DE62,"ERROR")))*IF(Assumptions!$F$12="No Adjustment",1,VLOOKUP($A63+M$4-1,'Valuation Margin'!$A$5:$C$13,3))</f>
        <v>236.71229211653991</v>
      </c>
      <c r="N63" s="45">
        <f>(1-VLOOKUP($A63+N$4-1,'Projection Scale G2 - M'!$A$25:$B$150,2,FALSE))^Assumptions!$F$6*'Base Rate'!N63*IF(Assumptions!$F$8="No Adjustment",1,IF(Assumptions!$F$8="Married",'Marital Status'!BY62,IF(Assumptions!$F$8="Single",'Marital Status'!DF62,"ERROR")))*IF(Assumptions!$F$10="No Adjustment",1,IF(Assumptions!$F$10="Preferred",'Pref-Std'!BY62,IF(Assumptions!$F$10="Standard",'Pref-Std'!DF62,"ERROR")))*IF(Assumptions!$F$12="No Adjustment",1,VLOOKUP($A63+N$4-1,'Valuation Margin'!$A$5:$C$13,3))</f>
        <v>251.86392133261333</v>
      </c>
      <c r="O63" s="45">
        <f>(1-VLOOKUP($A63+O$4-1,'Projection Scale G2 - M'!$A$25:$B$150,2,FALSE))^Assumptions!$F$6*'Base Rate'!O63*IF(Assumptions!$F$8="No Adjustment",1,IF(Assumptions!$F$8="Married",'Marital Status'!BZ62,IF(Assumptions!$F$8="Single",'Marital Status'!DG62,"ERROR")))*IF(Assumptions!$F$10="No Adjustment",1,IF(Assumptions!$F$10="Preferred",'Pref-Std'!BZ62,IF(Assumptions!$F$10="Standard",'Pref-Std'!DG62,"ERROR")))*IF(Assumptions!$F$12="No Adjustment",1,VLOOKUP($A63+O$4-1,'Valuation Margin'!$A$5:$C$13,3))</f>
        <v>267.52618070239515</v>
      </c>
      <c r="P63" s="46">
        <f>(1-VLOOKUP($A63+P$4-1,'Projection Scale G2 - M'!$A$25:$B$150,2,FALSE))^Assumptions!$F$6*'Base Rate'!P63*IF(Assumptions!$F$8="No Adjustment",1,IF(Assumptions!$F$8="Married",'Marital Status'!CA62,IF(Assumptions!$F$8="Single",'Marital Status'!DH62,"ERROR")))*IF(Assumptions!$F$10="No Adjustment",1,IF(Assumptions!$F$10="Preferred",'Pref-Std'!CA62,IF(Assumptions!$F$10="Standard",'Pref-Std'!DH62,"ERROR")))*IF(Assumptions!$F$12="No Adjustment",1,VLOOKUP($A63+P$4-1,'Valuation Margin'!$A$5:$C$13,3))</f>
        <v>290.77589054142175</v>
      </c>
      <c r="Q63" s="45">
        <f>(1-VLOOKUP($A63+Q$4-1,'Projection Scale G2 - M'!$A$25:$B$150,2,FALSE))^Assumptions!$F$6*'Base Rate'!Q63*IF(Assumptions!$F$8="No Adjustment",1,IF(Assumptions!$F$8="Married",'Marital Status'!CB62,IF(Assumptions!$F$8="Single",'Marital Status'!DI62,"ERROR")))*IF(Assumptions!$F$10="No Adjustment",1,IF(Assumptions!$F$10="Preferred",'Pref-Std'!CB62,IF(Assumptions!$F$10="Standard",'Pref-Std'!DI62,"ERROR")))*IF(Assumptions!$F$12="No Adjustment",1,VLOOKUP($A63+Q$4-1,'Valuation Margin'!$A$5:$C$13,3))</f>
        <v>313.33454994206846</v>
      </c>
      <c r="R63" s="45">
        <f>(1-VLOOKUP($A63+R$4-1,'Projection Scale G2 - M'!$A$25:$B$150,2,FALSE))^Assumptions!$F$6*'Base Rate'!R63*IF(Assumptions!$F$8="No Adjustment",1,IF(Assumptions!$F$8="Married",'Marital Status'!CC62,IF(Assumptions!$F$8="Single",'Marital Status'!DJ62,"ERROR")))*IF(Assumptions!$F$10="No Adjustment",1,IF(Assumptions!$F$10="Preferred",'Pref-Std'!CC62,IF(Assumptions!$F$10="Standard",'Pref-Std'!DJ62,"ERROR")))*IF(Assumptions!$F$12="No Adjustment",1,VLOOKUP($A63+R$4-1,'Valuation Margin'!$A$5:$C$13,3))</f>
        <v>340.95660000000004</v>
      </c>
      <c r="S63" s="45">
        <f>(1-VLOOKUP($A63+S$4-1,'Projection Scale G2 - M'!$A$25:$B$150,2,FALSE))^Assumptions!$F$6*'Base Rate'!S63*IF(Assumptions!$F$8="No Adjustment",1,IF(Assumptions!$F$8="Married",'Marital Status'!CD62,IF(Assumptions!$F$8="Single",'Marital Status'!DK62,"ERROR")))*IF(Assumptions!$F$10="No Adjustment",1,IF(Assumptions!$F$10="Preferred",'Pref-Std'!CD62,IF(Assumptions!$F$10="Standard",'Pref-Std'!DK62,"ERROR")))*IF(Assumptions!$F$12="No Adjustment",1,VLOOKUP($A63+S$4-1,'Valuation Margin'!$A$5:$C$13,3))</f>
        <v>368.68549999999993</v>
      </c>
      <c r="T63" s="45">
        <f>(1-VLOOKUP($A63+T$4-1,'Projection Scale G2 - M'!$A$25:$B$150,2,FALSE))^Assumptions!$F$6*'Base Rate'!T63*IF(Assumptions!$F$8="No Adjustment",1,IF(Assumptions!$F$8="Married",'Marital Status'!CE62,IF(Assumptions!$F$8="Single",'Marital Status'!DL62,"ERROR")))*IF(Assumptions!$F$10="No Adjustment",1,IF(Assumptions!$F$10="Preferred",'Pref-Std'!CE62,IF(Assumptions!$F$10="Standard",'Pref-Std'!DL62,"ERROR")))*IF(Assumptions!$F$12="No Adjustment",1,VLOOKUP($A63+T$4-1,'Valuation Margin'!$A$5:$C$13,3))</f>
        <v>406.67</v>
      </c>
      <c r="U63" s="46">
        <f>(1-VLOOKUP($A63+U$4-1,'Projection Scale G2 - M'!$A$25:$B$150,2,FALSE))^Assumptions!$F$6*'Base Rate'!U63*IF(Assumptions!$F$8="No Adjustment",1,IF(Assumptions!$F$8="Married",'Marital Status'!CF62,IF(Assumptions!$F$8="Single",'Marital Status'!DM62,"ERROR")))*IF(Assumptions!$F$10="No Adjustment",1,IF(Assumptions!$F$10="Preferred",'Pref-Std'!CF62,IF(Assumptions!$F$10="Standard",'Pref-Std'!DM62,"ERROR")))*IF(Assumptions!$F$12="No Adjustment",1,VLOOKUP($A63+U$4-1,'Valuation Margin'!$A$5:$C$13,3))</f>
        <v>420</v>
      </c>
      <c r="V63" s="45">
        <f>(1-VLOOKUP($A63+V$4-1,'Projection Scale G2 - M'!$A$25:$B$150,2,FALSE))^Assumptions!$F$6*'Base Rate'!V63*IF(Assumptions!$F$8="No Adjustment",1,IF(Assumptions!$F$8="Married",'Marital Status'!CG62,IF(Assumptions!$F$8="Single",'Marital Status'!DN62,"ERROR")))*IF(Assumptions!$F$10="No Adjustment",1,IF(Assumptions!$F$10="Preferred",'Pref-Std'!CG62,IF(Assumptions!$F$10="Standard",'Pref-Std'!DN62,"ERROR")))*IF(Assumptions!$F$12="No Adjustment",1,VLOOKUP($A63+V$4-1,'Valuation Margin'!$A$5:$C$13,3))</f>
        <v>420</v>
      </c>
      <c r="W63" s="45">
        <f>(1-VLOOKUP($A63+W$4-1,'Projection Scale G2 - M'!$A$25:$B$150,2,FALSE))^Assumptions!$F$6*'Base Rate'!W63*IF(Assumptions!$F$8="No Adjustment",1,IF(Assumptions!$F$8="Married",'Marital Status'!CH62,IF(Assumptions!$F$8="Single",'Marital Status'!DO62,"ERROR")))*IF(Assumptions!$F$10="No Adjustment",1,IF(Assumptions!$F$10="Preferred",'Pref-Std'!CH62,IF(Assumptions!$F$10="Standard",'Pref-Std'!DO62,"ERROR")))*IF(Assumptions!$F$12="No Adjustment",1,VLOOKUP($A63+W$4-1,'Valuation Margin'!$A$5:$C$13,3))</f>
        <v>420</v>
      </c>
      <c r="X63" s="45">
        <f>(1-VLOOKUP($A63+X$4-1,'Projection Scale G2 - M'!$A$25:$B$150,2,FALSE))^Assumptions!$F$6*'Base Rate'!X63*IF(Assumptions!$F$8="No Adjustment",1,IF(Assumptions!$F$8="Married",'Marital Status'!CI62,IF(Assumptions!$F$8="Single",'Marital Status'!DP62,"ERROR")))*IF(Assumptions!$F$10="No Adjustment",1,IF(Assumptions!$F$10="Preferred",'Pref-Std'!CI62,IF(Assumptions!$F$10="Standard",'Pref-Std'!DP62,"ERROR")))*IF(Assumptions!$F$12="No Adjustment",1,VLOOKUP($A63+X$4-1,'Valuation Margin'!$A$5:$C$13,3))</f>
        <v>420</v>
      </c>
      <c r="Y63" s="45">
        <f>(1-VLOOKUP($A63+Y$4-1,'Projection Scale G2 - M'!$A$25:$B$150,2,FALSE))^Assumptions!$F$6*'Base Rate'!Y63*IF(Assumptions!$F$8="No Adjustment",1,IF(Assumptions!$F$8="Married",'Marital Status'!CJ62,IF(Assumptions!$F$8="Single",'Marital Status'!DQ62,"ERROR")))*IF(Assumptions!$F$10="No Adjustment",1,IF(Assumptions!$F$10="Preferred",'Pref-Std'!CJ62,IF(Assumptions!$F$10="Standard",'Pref-Std'!DQ62,"ERROR")))*IF(Assumptions!$F$12="No Adjustment",1,VLOOKUP($A63+Y$4-1,'Valuation Margin'!$A$5:$C$13,3))</f>
        <v>420</v>
      </c>
      <c r="Z63" s="46">
        <f>(1-VLOOKUP($A63+Z$4-1,'Projection Scale G2 - M'!$A$25:$B$150,2,FALSE))^Assumptions!$F$6*'Base Rate'!Z63*IF(Assumptions!$F$8="No Adjustment",1,IF(Assumptions!$F$8="Married",'Marital Status'!CK62,IF(Assumptions!$F$8="Single",'Marital Status'!DR62,"ERROR")))*IF(Assumptions!$F$10="No Adjustment",1,IF(Assumptions!$F$10="Preferred",'Pref-Std'!CK62,IF(Assumptions!$F$10="Standard",'Pref-Std'!DR62,"ERROR")))*IF(Assumptions!$F$12="No Adjustment",1,VLOOKUP($A63+Z$4-1,'Valuation Margin'!$A$5:$C$13,3))</f>
        <v>420</v>
      </c>
      <c r="AA63" s="45">
        <f>(1-VLOOKUP($A63+AA$4-1,'Projection Scale G2 - M'!$A$25:$B$150,2,FALSE))^Assumptions!$F$6*'Base Rate'!AA63*IF(Assumptions!$F$8="No Adjustment",1,IF(Assumptions!$F$8="Married",'Marital Status'!CL62,IF(Assumptions!$F$8="Single",'Marital Status'!DS62,"ERROR")))*IF(Assumptions!$F$10="No Adjustment",1,IF(Assumptions!$F$10="Preferred",'Pref-Std'!CL62,IF(Assumptions!$F$10="Standard",'Pref-Std'!DS62,"ERROR")))*IF(Assumptions!$F$12="No Adjustment",1,VLOOKUP($A63+AA$4-1,'Valuation Margin'!$A$5:$C$13,3))</f>
        <v>420</v>
      </c>
      <c r="AB63" s="45">
        <f>(1-VLOOKUP($A63+AB$4-1,'Projection Scale G2 - M'!$A$25:$B$150,2,FALSE))^Assumptions!$F$6*'Base Rate'!AB63*IF(Assumptions!$F$8="No Adjustment",1,IF(Assumptions!$F$8="Married",'Marital Status'!CM62,IF(Assumptions!$F$8="Single",'Marital Status'!DT62,"ERROR")))*IF(Assumptions!$F$10="No Adjustment",1,IF(Assumptions!$F$10="Preferred",'Pref-Std'!CM62,IF(Assumptions!$F$10="Standard",'Pref-Std'!DT62,"ERROR")))*IF(Assumptions!$F$12="No Adjustment",1,VLOOKUP($A63+AB$4-1,'Valuation Margin'!$A$5:$C$13,3))</f>
        <v>420</v>
      </c>
      <c r="AC63" s="45">
        <f>(1-VLOOKUP($A63+AC$4-1,'Projection Scale G2 - M'!$A$25:$B$150,2,FALSE))^Assumptions!$F$6*'Base Rate'!AC63*IF(Assumptions!$F$8="No Adjustment",1,IF(Assumptions!$F$8="Married",'Marital Status'!CN62,IF(Assumptions!$F$8="Single",'Marital Status'!DU62,"ERROR")))*IF(Assumptions!$F$10="No Adjustment",1,IF(Assumptions!$F$10="Preferred",'Pref-Std'!CN62,IF(Assumptions!$F$10="Standard",'Pref-Std'!DU62,"ERROR")))*IF(Assumptions!$F$12="No Adjustment",1,VLOOKUP($A63+AC$4-1,'Valuation Margin'!$A$5:$C$13,3))</f>
        <v>420</v>
      </c>
      <c r="AD63" s="45">
        <f>(1-VLOOKUP($A63+AD$4-1,'Projection Scale G2 - M'!$A$25:$B$150,2,FALSE))^Assumptions!$F$6*'Base Rate'!AD63*IF(Assumptions!$F$8="No Adjustment",1,IF(Assumptions!$F$8="Married",'Marital Status'!CO62,IF(Assumptions!$F$8="Single",'Marital Status'!DV62,"ERROR")))*IF(Assumptions!$F$10="No Adjustment",1,IF(Assumptions!$F$10="Preferred",'Pref-Std'!CO62,IF(Assumptions!$F$10="Standard",'Pref-Std'!DV62,"ERROR")))*IF(Assumptions!$F$12="No Adjustment",1,VLOOKUP($A63+AD$4-1,'Valuation Margin'!$A$5:$C$13,3))</f>
        <v>420</v>
      </c>
      <c r="AE63" s="46">
        <f>(1-VLOOKUP($A63+AE$4-1,'Projection Scale G2 - M'!$A$25:$B$150,2,FALSE))^Assumptions!$F$6*'Base Rate'!AE63*IF(Assumptions!$F$8="No Adjustment",1,IF(Assumptions!$F$8="Married",'Marital Status'!CP62,IF(Assumptions!$F$8="Single",'Marital Status'!DW62,"ERROR")))*IF(Assumptions!$F$10="No Adjustment",1,IF(Assumptions!$F$10="Preferred",'Pref-Std'!CP62,IF(Assumptions!$F$10="Standard",'Pref-Std'!DW62,"ERROR")))*IF(Assumptions!$F$12="No Adjustment",1,VLOOKUP($A63+AE$4-1,'Valuation Margin'!$A$5:$C$13,3))</f>
        <v>420</v>
      </c>
      <c r="AF63" s="46">
        <f>(1-VLOOKUP($AG63,'Projection Scale G2 - M'!$A$25:$B$150,2,FALSE))^Assumptions!$F$6*'Base Rate'!AF63*IF(Assumptions!$F$8="No Adjustment",1,IF(Assumptions!$F$8="Married",'Marital Status'!CQ62,IF(Assumptions!$F$8="Single",'Marital Status'!DX62,"ERROR")))*IF(Assumptions!$F$10="No Adjustment",1,IF(Assumptions!$F$10="Preferred",'Pref-Std'!CQ62,IF(Assumptions!$F$10="Standard",'Pref-Std'!DX62,"ERROR")))*IF(Assumptions!$F$12="No Adjustment",1,VLOOKUP($AG63,'Valuation Margin'!$A$5:$C$13,3))</f>
        <v>420</v>
      </c>
      <c r="AG63" s="6">
        <f t="shared" si="3"/>
        <v>118</v>
      </c>
      <c r="AL63" s="6">
        <f t="shared" si="5"/>
        <v>88</v>
      </c>
      <c r="AM63" s="44">
        <f>(1-VLOOKUP($AL63+AM$4-1,'Projection Scale G2 - F'!$A$25:$B$150,2,FALSE))^Assumptions!$F$6*'Base Rate'!AL63*IF(Assumptions!$F$8="No Adjustment",1,IF(Assumptions!$F$8="Married",'Marital Status'!BM62,IF(Assumptions!$F$8="Single",'Marital Status'!CT62,"ERROR")))*IF(Assumptions!$F$10="No Adjustment",1,IF(Assumptions!$F$10="Preferred",'Pref-Std'!BM62,IF(Assumptions!$F$10="Standard",'Pref-Std'!CT62,"ERROR")))*IF(Assumptions!$F$12="No Adjustment",1,VLOOKUP($AL63+AM$4-1,'Valuation Margin'!$A$5:$D$13,4))</f>
        <v>8.1930870180971151</v>
      </c>
      <c r="AN63" s="45">
        <f>(1-VLOOKUP($AL63+AN$4-1,'Projection Scale G2 - F'!$A$25:$B$150,2,FALSE))^Assumptions!$F$6*'Base Rate'!AM63*IF(Assumptions!$F$8="No Adjustment",1,IF(Assumptions!$F$8="Married",'Marital Status'!BN62,IF(Assumptions!$F$8="Single",'Marital Status'!CU62,"ERROR")))*IF(Assumptions!$F$10="No Adjustment",1,IF(Assumptions!$F$10="Preferred",'Pref-Std'!BN62,IF(Assumptions!$F$10="Standard",'Pref-Std'!CU62,"ERROR")))*IF(Assumptions!$F$12="No Adjustment",1,VLOOKUP($AL63+AN$4-1,'Valuation Margin'!$A$5:$D$13,4))</f>
        <v>15.703139915638483</v>
      </c>
      <c r="AO63" s="45">
        <f>(1-VLOOKUP($AL63+AO$4-1,'Projection Scale G2 - F'!$A$25:$B$150,2,FALSE))^Assumptions!$F$6*'Base Rate'!AN63*IF(Assumptions!$F$8="No Adjustment",1,IF(Assumptions!$F$8="Married",'Marital Status'!BO62,IF(Assumptions!$F$8="Single",'Marital Status'!CV62,"ERROR")))*IF(Assumptions!$F$10="No Adjustment",1,IF(Assumptions!$F$10="Preferred",'Pref-Std'!BO62,IF(Assumptions!$F$10="Standard",'Pref-Std'!CV62,"ERROR")))*IF(Assumptions!$F$12="No Adjustment",1,VLOOKUP($AL63+AO$4-1,'Valuation Margin'!$A$5:$D$13,4))</f>
        <v>25.018711614519365</v>
      </c>
      <c r="AP63" s="45">
        <f>(1-VLOOKUP($AL63+AP$4-1,'Projection Scale G2 - F'!$A$25:$B$150,2,FALSE))^Assumptions!$F$6*'Base Rate'!AO63*IF(Assumptions!$F$8="No Adjustment",1,IF(Assumptions!$F$8="Married",'Marital Status'!BP62,IF(Assumptions!$F$8="Single",'Marital Status'!CW62,"ERROR")))*IF(Assumptions!$F$10="No Adjustment",1,IF(Assumptions!$F$10="Preferred",'Pref-Std'!BP62,IF(Assumptions!$F$10="Standard",'Pref-Std'!CW62,"ERROR")))*IF(Assumptions!$F$12="No Adjustment",1,VLOOKUP($AL63+AP$4-1,'Valuation Margin'!$A$5:$D$13,4))</f>
        <v>36.318716218884205</v>
      </c>
      <c r="AQ63" s="46">
        <f>(1-VLOOKUP($AL63+AQ$4-1,'Projection Scale G2 - F'!$A$25:$B$150,2,FALSE))^Assumptions!$F$6*'Base Rate'!AP63*IF(Assumptions!$F$8="No Adjustment",1,IF(Assumptions!$F$8="Married",'Marital Status'!BQ62,IF(Assumptions!$F$8="Single",'Marital Status'!CX62,"ERROR")))*IF(Assumptions!$F$10="No Adjustment",1,IF(Assumptions!$F$10="Preferred",'Pref-Std'!BQ62,IF(Assumptions!$F$10="Standard",'Pref-Std'!CX62,"ERROR")))*IF(Assumptions!$F$12="No Adjustment",1,VLOOKUP($AL63+AQ$4-1,'Valuation Margin'!$A$5:$D$13,4))</f>
        <v>50.974989335107928</v>
      </c>
      <c r="AR63" s="45">
        <f>(1-VLOOKUP($AL63+AR$4-1,'Projection Scale G2 - F'!$A$25:$B$150,2,FALSE))^Assumptions!$F$6*'Base Rate'!AQ63*IF(Assumptions!$F$8="No Adjustment",1,IF(Assumptions!$F$8="Married",'Marital Status'!BR62,IF(Assumptions!$F$8="Single",'Marital Status'!CY62,"ERROR")))*IF(Assumptions!$F$10="No Adjustment",1,IF(Assumptions!$F$10="Preferred",'Pref-Std'!BR62,IF(Assumptions!$F$10="Standard",'Pref-Std'!CY62,"ERROR")))*IF(Assumptions!$F$12="No Adjustment",1,VLOOKUP($AL63+AR$4-1,'Valuation Margin'!$A$5:$D$13,4))</f>
        <v>68.771233895753028</v>
      </c>
      <c r="AS63" s="45">
        <f>(1-VLOOKUP($AL63+AS$4-1,'Projection Scale G2 - F'!$A$25:$B$150,2,FALSE))^Assumptions!$F$6*'Base Rate'!AR63*IF(Assumptions!$F$8="No Adjustment",1,IF(Assumptions!$F$8="Married",'Marital Status'!BS62,IF(Assumptions!$F$8="Single",'Marital Status'!CZ62,"ERROR")))*IF(Assumptions!$F$10="No Adjustment",1,IF(Assumptions!$F$10="Preferred",'Pref-Std'!BS62,IF(Assumptions!$F$10="Standard",'Pref-Std'!CZ62,"ERROR")))*IF(Assumptions!$F$12="No Adjustment",1,VLOOKUP($AL63+AS$4-1,'Valuation Margin'!$A$5:$D$13,4))</f>
        <v>87.173369163286523</v>
      </c>
      <c r="AT63" s="45">
        <f>(1-VLOOKUP($AL63+AT$4-1,'Projection Scale G2 - F'!$A$25:$B$150,2,FALSE))^Assumptions!$F$6*'Base Rate'!AS63*IF(Assumptions!$F$8="No Adjustment",1,IF(Assumptions!$F$8="Married",'Marital Status'!BT62,IF(Assumptions!$F$8="Single",'Marital Status'!DA62,"ERROR")))*IF(Assumptions!$F$10="No Adjustment",1,IF(Assumptions!$F$10="Preferred",'Pref-Std'!BT62,IF(Assumptions!$F$10="Standard",'Pref-Std'!DA62,"ERROR")))*IF(Assumptions!$F$12="No Adjustment",1,VLOOKUP($AL63+AT$4-1,'Valuation Margin'!$A$5:$D$13,4))</f>
        <v>106.98022884627667</v>
      </c>
      <c r="AU63" s="45">
        <f>(1-VLOOKUP($AL63+AU$4-1,'Projection Scale G2 - F'!$A$25:$B$150,2,FALSE))^Assumptions!$F$6*'Base Rate'!AT63*IF(Assumptions!$F$8="No Adjustment",1,IF(Assumptions!$F$8="Married",'Marital Status'!BU62,IF(Assumptions!$F$8="Single",'Marital Status'!DB62,"ERROR")))*IF(Assumptions!$F$10="No Adjustment",1,IF(Assumptions!$F$10="Preferred",'Pref-Std'!BU62,IF(Assumptions!$F$10="Standard",'Pref-Std'!DB62,"ERROR")))*IF(Assumptions!$F$12="No Adjustment",1,VLOOKUP($AL63+AU$4-1,'Valuation Margin'!$A$5:$D$13,4))</f>
        <v>128.65419961043412</v>
      </c>
      <c r="AV63" s="46">
        <f>(1-VLOOKUP($AL63+AV$4-1,'Projection Scale G2 - F'!$A$25:$B$150,2,FALSE))^Assumptions!$F$6*'Base Rate'!AU63*IF(Assumptions!$F$8="No Adjustment",1,IF(Assumptions!$F$8="Married",'Marital Status'!BV62,IF(Assumptions!$F$8="Single",'Marital Status'!DC62,"ERROR")))*IF(Assumptions!$F$10="No Adjustment",1,IF(Assumptions!$F$10="Preferred",'Pref-Std'!BV62,IF(Assumptions!$F$10="Standard",'Pref-Std'!DC62,"ERROR")))*IF(Assumptions!$F$12="No Adjustment",1,VLOOKUP($AL63+AV$4-1,'Valuation Margin'!$A$5:$D$13,4))</f>
        <v>153.43436928351926</v>
      </c>
      <c r="AW63" s="45">
        <f>(1-VLOOKUP($AL63+AW$4-1,'Projection Scale G2 - F'!$A$25:$B$150,2,FALSE))^Assumptions!$F$6*'Base Rate'!AV63*IF(Assumptions!$F$8="No Adjustment",1,IF(Assumptions!$F$8="Married",'Marital Status'!BW62,IF(Assumptions!$F$8="Single",'Marital Status'!DD62,"ERROR")))*IF(Assumptions!$F$10="No Adjustment",1,IF(Assumptions!$F$10="Preferred",'Pref-Std'!BW62,IF(Assumptions!$F$10="Standard",'Pref-Std'!DD62,"ERROR")))*IF(Assumptions!$F$12="No Adjustment",1,VLOOKUP($AL63+AW$4-1,'Valuation Margin'!$A$5:$D$13,4))</f>
        <v>177.77058759139069</v>
      </c>
      <c r="AX63" s="45">
        <f>(1-VLOOKUP($AL63+AX$4-1,'Projection Scale G2 - F'!$A$25:$B$150,2,FALSE))^Assumptions!$F$6*'Base Rate'!AW63*IF(Assumptions!$F$8="No Adjustment",1,IF(Assumptions!$F$8="Married",'Marital Status'!BX62,IF(Assumptions!$F$8="Single",'Marital Status'!DE62,"ERROR")))*IF(Assumptions!$F$10="No Adjustment",1,IF(Assumptions!$F$10="Preferred",'Pref-Std'!BX62,IF(Assumptions!$F$10="Standard",'Pref-Std'!DE62,"ERROR")))*IF(Assumptions!$F$12="No Adjustment",1,VLOOKUP($AL63+AX$4-1,'Valuation Margin'!$A$5:$D$13,4))</f>
        <v>193.78414333235992</v>
      </c>
      <c r="AY63" s="45">
        <f>(1-VLOOKUP($AL63+AY$4-1,'Projection Scale G2 - F'!$A$25:$B$150,2,FALSE))^Assumptions!$F$6*'Base Rate'!AX63*IF(Assumptions!$F$8="No Adjustment",1,IF(Assumptions!$F$8="Married",'Marital Status'!BY62,IF(Assumptions!$F$8="Single",'Marital Status'!DF62,"ERROR")))*IF(Assumptions!$F$10="No Adjustment",1,IF(Assumptions!$F$10="Preferred",'Pref-Std'!BY62,IF(Assumptions!$F$10="Standard",'Pref-Std'!DF62,"ERROR")))*IF(Assumptions!$F$12="No Adjustment",1,VLOOKUP($AL63+AY$4-1,'Valuation Margin'!$A$5:$D$13,4))</f>
        <v>207.73843287766863</v>
      </c>
      <c r="AZ63" s="45">
        <f>(1-VLOOKUP($AL63+AZ$4-1,'Projection Scale G2 - F'!$A$25:$B$150,2,FALSE))^Assumptions!$F$6*'Base Rate'!AY63*IF(Assumptions!$F$8="No Adjustment",1,IF(Assumptions!$F$8="Married",'Marital Status'!BZ62,IF(Assumptions!$F$8="Single",'Marital Status'!DG62,"ERROR")))*IF(Assumptions!$F$10="No Adjustment",1,IF(Assumptions!$F$10="Preferred",'Pref-Std'!BZ62,IF(Assumptions!$F$10="Standard",'Pref-Std'!DG62,"ERROR")))*IF(Assumptions!$F$12="No Adjustment",1,VLOOKUP($AL63+AZ$4-1,'Valuation Margin'!$A$5:$D$13,4))</f>
        <v>222.15933273584886</v>
      </c>
      <c r="BA63" s="46">
        <f>(1-VLOOKUP($AL63+BA$4-1,'Projection Scale G2 - F'!$A$25:$B$150,2,FALSE))^Assumptions!$F$6*'Base Rate'!AZ63*IF(Assumptions!$F$8="No Adjustment",1,IF(Assumptions!$F$8="Married",'Marital Status'!CA62,IF(Assumptions!$F$8="Single",'Marital Status'!DH62,"ERROR")))*IF(Assumptions!$F$10="No Adjustment",1,IF(Assumptions!$F$10="Preferred",'Pref-Std'!CA62,IF(Assumptions!$F$10="Standard",'Pref-Std'!DH62,"ERROR")))*IF(Assumptions!$F$12="No Adjustment",1,VLOOKUP($AL63+BA$4-1,'Valuation Margin'!$A$5:$D$13,4))</f>
        <v>240.40263543970363</v>
      </c>
      <c r="BB63" s="45">
        <f>(1-VLOOKUP($AL63+BB$4-1,'Projection Scale G2 - F'!$A$25:$B$150,2,FALSE))^Assumptions!$F$6*'Base Rate'!BA63*IF(Assumptions!$F$8="No Adjustment",1,IF(Assumptions!$F$8="Married",'Marital Status'!CB62,IF(Assumptions!$F$8="Single",'Marital Status'!DI62,"ERROR")))*IF(Assumptions!$F$10="No Adjustment",1,IF(Assumptions!$F$10="Preferred",'Pref-Std'!CB62,IF(Assumptions!$F$10="Standard",'Pref-Std'!DI62,"ERROR")))*IF(Assumptions!$F$12="No Adjustment",1,VLOOKUP($AL63+BB$4-1,'Valuation Margin'!$A$5:$D$13,4))</f>
        <v>260.81356226543221</v>
      </c>
      <c r="BC63" s="45">
        <f>(1-VLOOKUP($AL63+BC$4-1,'Projection Scale G2 - F'!$A$25:$B$150,2,FALSE))^Assumptions!$F$6*'Base Rate'!BB63*IF(Assumptions!$F$8="No Adjustment",1,IF(Assumptions!$F$8="Married",'Marital Status'!CC62,IF(Assumptions!$F$8="Single",'Marital Status'!DJ62,"ERROR")))*IF(Assumptions!$F$10="No Adjustment",1,IF(Assumptions!$F$10="Preferred",'Pref-Std'!CC62,IF(Assumptions!$F$10="Standard",'Pref-Std'!DJ62,"ERROR")))*IF(Assumptions!$F$12="No Adjustment",1,VLOOKUP($AL63+BC$4-1,'Valuation Margin'!$A$5:$D$13,4))</f>
        <v>285.60480000000001</v>
      </c>
      <c r="BD63" s="45">
        <f>(1-VLOOKUP($AL63+BD$4-1,'Projection Scale G2 - F'!$A$25:$B$150,2,FALSE))^Assumptions!$F$6*'Base Rate'!BC63*IF(Assumptions!$F$8="No Adjustment",1,IF(Assumptions!$F$8="Married",'Marital Status'!CD62,IF(Assumptions!$F$8="Single",'Marital Status'!DK62,"ERROR")))*IF(Assumptions!$F$10="No Adjustment",1,IF(Assumptions!$F$10="Preferred",'Pref-Std'!CD62,IF(Assumptions!$F$10="Standard",'Pref-Std'!DK62,"ERROR")))*IF(Assumptions!$F$12="No Adjustment",1,VLOOKUP($AL63+BD$4-1,'Valuation Margin'!$A$5:$D$13,4))</f>
        <v>307.2534</v>
      </c>
      <c r="BE63" s="45">
        <f>(1-VLOOKUP($AL63+BE$4-1,'Projection Scale G2 - F'!$A$25:$B$150,2,FALSE))^Assumptions!$F$6*'Base Rate'!BD63*IF(Assumptions!$F$8="No Adjustment",1,IF(Assumptions!$F$8="Married",'Marital Status'!CE62,IF(Assumptions!$F$8="Single",'Marital Status'!DL62,"ERROR")))*IF(Assumptions!$F$10="No Adjustment",1,IF(Assumptions!$F$10="Preferred",'Pref-Std'!CE62,IF(Assumptions!$F$10="Standard",'Pref-Std'!DL62,"ERROR")))*IF(Assumptions!$F$12="No Adjustment",1,VLOOKUP($AL63+BE$4-1,'Valuation Margin'!$A$5:$D$13,4))</f>
        <v>326.7722</v>
      </c>
      <c r="BF63" s="46">
        <f>(1-VLOOKUP($AL63+BF$4-1,'Projection Scale G2 - F'!$A$25:$B$150,2,FALSE))^Assumptions!$F$6*'Base Rate'!BE63*IF(Assumptions!$F$8="No Adjustment",1,IF(Assumptions!$F$8="Married",'Marital Status'!CF62,IF(Assumptions!$F$8="Single",'Marital Status'!DM62,"ERROR")))*IF(Assumptions!$F$10="No Adjustment",1,IF(Assumptions!$F$10="Preferred",'Pref-Std'!CF62,IF(Assumptions!$F$10="Standard",'Pref-Std'!DM62,"ERROR")))*IF(Assumptions!$F$12="No Adjustment",1,VLOOKUP($AL63+BF$4-1,'Valuation Margin'!$A$5:$D$13,4))</f>
        <v>345.59999999999997</v>
      </c>
      <c r="BG63" s="45">
        <f>(1-VLOOKUP($AL63+BG$4-1,'Projection Scale G2 - F'!$A$25:$B$150,2,FALSE))^Assumptions!$F$6*'Base Rate'!BF63*IF(Assumptions!$F$8="No Adjustment",1,IF(Assumptions!$F$8="Married",'Marital Status'!CG62,IF(Assumptions!$F$8="Single",'Marital Status'!DN62,"ERROR")))*IF(Assumptions!$F$10="No Adjustment",1,IF(Assumptions!$F$10="Preferred",'Pref-Std'!CG62,IF(Assumptions!$F$10="Standard",'Pref-Std'!DN62,"ERROR")))*IF(Assumptions!$F$12="No Adjustment",1,VLOOKUP($AL63+BG$4-1,'Valuation Margin'!$A$5:$D$13,4))</f>
        <v>360</v>
      </c>
      <c r="BH63" s="45">
        <f>(1-VLOOKUP($AL63+BH$4-1,'Projection Scale G2 - F'!$A$25:$B$150,2,FALSE))^Assumptions!$F$6*'Base Rate'!BG63*IF(Assumptions!$F$8="No Adjustment",1,IF(Assumptions!$F$8="Married",'Marital Status'!CH62,IF(Assumptions!$F$8="Single",'Marital Status'!DO62,"ERROR")))*IF(Assumptions!$F$10="No Adjustment",1,IF(Assumptions!$F$10="Preferred",'Pref-Std'!CH62,IF(Assumptions!$F$10="Standard",'Pref-Std'!DO62,"ERROR")))*IF(Assumptions!$F$12="No Adjustment",1,VLOOKUP($AL63+BH$4-1,'Valuation Margin'!$A$5:$D$13,4))</f>
        <v>360</v>
      </c>
      <c r="BI63" s="45">
        <f>(1-VLOOKUP($AL63+BI$4-1,'Projection Scale G2 - F'!$A$25:$B$150,2,FALSE))^Assumptions!$F$6*'Base Rate'!BH63*IF(Assumptions!$F$8="No Adjustment",1,IF(Assumptions!$F$8="Married",'Marital Status'!CI62,IF(Assumptions!$F$8="Single",'Marital Status'!DP62,"ERROR")))*IF(Assumptions!$F$10="No Adjustment",1,IF(Assumptions!$F$10="Preferred",'Pref-Std'!CI62,IF(Assumptions!$F$10="Standard",'Pref-Std'!DP62,"ERROR")))*IF(Assumptions!$F$12="No Adjustment",1,VLOOKUP($AL63+BI$4-1,'Valuation Margin'!$A$5:$D$13,4))</f>
        <v>360</v>
      </c>
      <c r="BJ63" s="45">
        <f>(1-VLOOKUP($AL63+BJ$4-1,'Projection Scale G2 - F'!$A$25:$B$150,2,FALSE))^Assumptions!$F$6*'Base Rate'!BI63*IF(Assumptions!$F$8="No Adjustment",1,IF(Assumptions!$F$8="Married",'Marital Status'!CJ62,IF(Assumptions!$F$8="Single",'Marital Status'!DQ62,"ERROR")))*IF(Assumptions!$F$10="No Adjustment",1,IF(Assumptions!$F$10="Preferred",'Pref-Std'!CJ62,IF(Assumptions!$F$10="Standard",'Pref-Std'!DQ62,"ERROR")))*IF(Assumptions!$F$12="No Adjustment",1,VLOOKUP($AL63+BJ$4-1,'Valuation Margin'!$A$5:$D$13,4))</f>
        <v>360</v>
      </c>
      <c r="BK63" s="46">
        <f>(1-VLOOKUP($AL63+BK$4-1,'Projection Scale G2 - F'!$A$25:$B$150,2,FALSE))^Assumptions!$F$6*'Base Rate'!BJ63*IF(Assumptions!$F$8="No Adjustment",1,IF(Assumptions!$F$8="Married",'Marital Status'!CK62,IF(Assumptions!$F$8="Single",'Marital Status'!DR62,"ERROR")))*IF(Assumptions!$F$10="No Adjustment",1,IF(Assumptions!$F$10="Preferred",'Pref-Std'!CK62,IF(Assumptions!$F$10="Standard",'Pref-Std'!DR62,"ERROR")))*IF(Assumptions!$F$12="No Adjustment",1,VLOOKUP($AL63+BK$4-1,'Valuation Margin'!$A$5:$D$13,4))</f>
        <v>360</v>
      </c>
      <c r="BL63" s="45">
        <f>(1-VLOOKUP($AL63+BL$4-1,'Projection Scale G2 - F'!$A$25:$B$150,2,FALSE))^Assumptions!$F$6*'Base Rate'!BK63*IF(Assumptions!$F$8="No Adjustment",1,IF(Assumptions!$F$8="Married",'Marital Status'!CL62,IF(Assumptions!$F$8="Single",'Marital Status'!DS62,"ERROR")))*IF(Assumptions!$F$10="No Adjustment",1,IF(Assumptions!$F$10="Preferred",'Pref-Std'!CL62,IF(Assumptions!$F$10="Standard",'Pref-Std'!DS62,"ERROR")))*IF(Assumptions!$F$12="No Adjustment",1,VLOOKUP($AL63+BL$4-1,'Valuation Margin'!$A$5:$D$13,4))</f>
        <v>360</v>
      </c>
      <c r="BM63" s="45">
        <f>(1-VLOOKUP($AL63+BM$4-1,'Projection Scale G2 - F'!$A$25:$B$150,2,FALSE))^Assumptions!$F$6*'Base Rate'!BL63*IF(Assumptions!$F$8="No Adjustment",1,IF(Assumptions!$F$8="Married",'Marital Status'!CM62,IF(Assumptions!$F$8="Single",'Marital Status'!DT62,"ERROR")))*IF(Assumptions!$F$10="No Adjustment",1,IF(Assumptions!$F$10="Preferred",'Pref-Std'!CM62,IF(Assumptions!$F$10="Standard",'Pref-Std'!DT62,"ERROR")))*IF(Assumptions!$F$12="No Adjustment",1,VLOOKUP($AL63+BM$4-1,'Valuation Margin'!$A$5:$D$13,4))</f>
        <v>360</v>
      </c>
      <c r="BN63" s="45">
        <f>(1-VLOOKUP($AL63+BN$4-1,'Projection Scale G2 - F'!$A$25:$B$150,2,FALSE))^Assumptions!$F$6*'Base Rate'!BM63*IF(Assumptions!$F$8="No Adjustment",1,IF(Assumptions!$F$8="Married",'Marital Status'!CN62,IF(Assumptions!$F$8="Single",'Marital Status'!DU62,"ERROR")))*IF(Assumptions!$F$10="No Adjustment",1,IF(Assumptions!$F$10="Preferred",'Pref-Std'!CN62,IF(Assumptions!$F$10="Standard",'Pref-Std'!DU62,"ERROR")))*IF(Assumptions!$F$12="No Adjustment",1,VLOOKUP($AL63+BN$4-1,'Valuation Margin'!$A$5:$D$13,4))</f>
        <v>360</v>
      </c>
      <c r="BO63" s="45">
        <f>(1-VLOOKUP($AL63+BO$4-1,'Projection Scale G2 - F'!$A$25:$B$150,2,FALSE))^Assumptions!$F$6*'Base Rate'!BN63*IF(Assumptions!$F$8="No Adjustment",1,IF(Assumptions!$F$8="Married",'Marital Status'!CO62,IF(Assumptions!$F$8="Single",'Marital Status'!DV62,"ERROR")))*IF(Assumptions!$F$10="No Adjustment",1,IF(Assumptions!$F$10="Preferred",'Pref-Std'!CO62,IF(Assumptions!$F$10="Standard",'Pref-Std'!DV62,"ERROR")))*IF(Assumptions!$F$12="No Adjustment",1,VLOOKUP($AL63+BO$4-1,'Valuation Margin'!$A$5:$D$13,4))</f>
        <v>360</v>
      </c>
      <c r="BP63" s="46">
        <f>(1-VLOOKUP($AL63+BP$4-1,'Projection Scale G2 - F'!$A$25:$B$150,2,FALSE))^Assumptions!$F$6*'Base Rate'!BO63*IF(Assumptions!$F$8="No Adjustment",1,IF(Assumptions!$F$8="Married",'Marital Status'!CP62,IF(Assumptions!$F$8="Single",'Marital Status'!DW62,"ERROR")))*IF(Assumptions!$F$10="No Adjustment",1,IF(Assumptions!$F$10="Preferred",'Pref-Std'!CP62,IF(Assumptions!$F$10="Standard",'Pref-Std'!DW62,"ERROR")))*IF(Assumptions!$F$12="No Adjustment",1,VLOOKUP($AL63+BP$4-1,'Valuation Margin'!$A$5:$D$13,4))</f>
        <v>360</v>
      </c>
      <c r="BQ63" s="46">
        <f>(1-VLOOKUP($BR63,'Projection Scale G2 - F'!$A$25:$B$150,2,FALSE))^Assumptions!$F$6*'Base Rate'!BP63*IF(Assumptions!$F$8="No Adjustment",1,IF(Assumptions!$F$8="Married",'Marital Status'!CQ62,IF(Assumptions!$F$8="Single",'Marital Status'!DX62,"ERROR")))*IF(Assumptions!$F$10="No Adjustment",1,IF(Assumptions!$F$10="Preferred",'Pref-Std'!CQ62,IF(Assumptions!$F$10="Standard",'Pref-Std'!DX62,"ERROR")))*IF(Assumptions!$F$12="No Adjustment",1,VLOOKUP($BR63,'Valuation Margin'!$A$5:$D$13,4))</f>
        <v>360</v>
      </c>
      <c r="BR63" s="6">
        <f t="shared" si="6"/>
        <v>118</v>
      </c>
    </row>
    <row r="64" spans="1:75" x14ac:dyDescent="0.3">
      <c r="A64" s="11">
        <f t="shared" si="2"/>
        <v>89</v>
      </c>
      <c r="B64" s="48">
        <f>(1-VLOOKUP($A64+B$4-1,'Projection Scale G2 - M'!$A$25:$B$150,2,FALSE))^Assumptions!$F$6*'Base Rate'!B64*IF(Assumptions!$F$8="No Adjustment",1,IF(Assumptions!$F$8="Married",'Marital Status'!BM63,IF(Assumptions!$F$8="Single",'Marital Status'!CT63,"ERROR")))*IF(Assumptions!$F$10="No Adjustment",1,IF(Assumptions!$F$10="Preferred",'Pref-Std'!BM63,IF(Assumptions!$F$10="Standard",'Pref-Std'!CT63,"ERROR")))*IF(Assumptions!$F$12="No Adjustment",1,VLOOKUP($A64+B$4-1,'Valuation Margin'!$A$5:$C$13,3))</f>
        <v>12.590735439152381</v>
      </c>
      <c r="C64" s="49">
        <f>(1-VLOOKUP($A64+C$4-1,'Projection Scale G2 - M'!$A$25:$B$150,2,FALSE))^Assumptions!$F$6*'Base Rate'!C64*IF(Assumptions!$F$8="No Adjustment",1,IF(Assumptions!$F$8="Married",'Marital Status'!BN63,IF(Assumptions!$F$8="Single",'Marital Status'!CU63,"ERROR")))*IF(Assumptions!$F$10="No Adjustment",1,IF(Assumptions!$F$10="Preferred",'Pref-Std'!BN63,IF(Assumptions!$F$10="Standard",'Pref-Std'!CU63,"ERROR")))*IF(Assumptions!$F$12="No Adjustment",1,VLOOKUP($A64+C$4-1,'Valuation Margin'!$A$5:$C$13,3))</f>
        <v>24.503351092386723</v>
      </c>
      <c r="D64" s="49">
        <f>(1-VLOOKUP($A64+D$4-1,'Projection Scale G2 - M'!$A$25:$B$150,2,FALSE))^Assumptions!$F$6*'Base Rate'!D64*IF(Assumptions!$F$8="No Adjustment",1,IF(Assumptions!$F$8="Married",'Marital Status'!BO63,IF(Assumptions!$F$8="Single",'Marital Status'!CV63,"ERROR")))*IF(Assumptions!$F$10="No Adjustment",1,IF(Assumptions!$F$10="Preferred",'Pref-Std'!BO63,IF(Assumptions!$F$10="Standard",'Pref-Std'!CV63,"ERROR")))*IF(Assumptions!$F$12="No Adjustment",1,VLOOKUP($A64+D$4-1,'Valuation Margin'!$A$5:$C$13,3))</f>
        <v>38.31675913090789</v>
      </c>
      <c r="E64" s="49">
        <f>(1-VLOOKUP($A64+E$4-1,'Projection Scale G2 - M'!$A$25:$B$150,2,FALSE))^Assumptions!$F$6*'Base Rate'!E64*IF(Assumptions!$F$8="No Adjustment",1,IF(Assumptions!$F$8="Married",'Marital Status'!BP63,IF(Assumptions!$F$8="Single",'Marital Status'!CW63,"ERROR")))*IF(Assumptions!$F$10="No Adjustment",1,IF(Assumptions!$F$10="Preferred",'Pref-Std'!BP63,IF(Assumptions!$F$10="Standard",'Pref-Std'!CW63,"ERROR")))*IF(Assumptions!$F$12="No Adjustment",1,VLOOKUP($A64+E$4-1,'Valuation Margin'!$A$5:$C$13,3))</f>
        <v>55.51160555199403</v>
      </c>
      <c r="F64" s="50">
        <f>(1-VLOOKUP($A64+F$4-1,'Projection Scale G2 - M'!$A$25:$B$150,2,FALSE))^Assumptions!$F$6*'Base Rate'!F64*IF(Assumptions!$F$8="No Adjustment",1,IF(Assumptions!$F$8="Married",'Marital Status'!BQ63,IF(Assumptions!$F$8="Single",'Marital Status'!CX63,"ERROR")))*IF(Assumptions!$F$10="No Adjustment",1,IF(Assumptions!$F$10="Preferred",'Pref-Std'!BQ63,IF(Assumptions!$F$10="Standard",'Pref-Std'!CX63,"ERROR")))*IF(Assumptions!$F$12="No Adjustment",1,VLOOKUP($A64+F$4-1,'Valuation Margin'!$A$5:$C$13,3))</f>
        <v>76.543136362312751</v>
      </c>
      <c r="G64" s="49">
        <f>(1-VLOOKUP($A64+G$4-1,'Projection Scale G2 - M'!$A$25:$B$150,2,FALSE))^Assumptions!$F$6*'Base Rate'!G64*IF(Assumptions!$F$8="No Adjustment",1,IF(Assumptions!$F$8="Married",'Marital Status'!BR63,IF(Assumptions!$F$8="Single",'Marital Status'!CY63,"ERROR")))*IF(Assumptions!$F$10="No Adjustment",1,IF(Assumptions!$F$10="Preferred",'Pref-Std'!BR63,IF(Assumptions!$F$10="Standard",'Pref-Std'!CY63,"ERROR")))*IF(Assumptions!$F$12="No Adjustment",1,VLOOKUP($A64+G$4-1,'Valuation Margin'!$A$5:$C$13,3))</f>
        <v>100.85265701007516</v>
      </c>
      <c r="H64" s="49">
        <f>(1-VLOOKUP($A64+H$4-1,'Projection Scale G2 - M'!$A$25:$B$150,2,FALSE))^Assumptions!$F$6*'Base Rate'!H64*IF(Assumptions!$F$8="No Adjustment",1,IF(Assumptions!$F$8="Married",'Marital Status'!BS63,IF(Assumptions!$F$8="Single",'Marital Status'!CZ63,"ERROR")))*IF(Assumptions!$F$10="No Adjustment",1,IF(Assumptions!$F$10="Preferred",'Pref-Std'!BS63,IF(Assumptions!$F$10="Standard",'Pref-Std'!CZ63,"ERROR")))*IF(Assumptions!$F$12="No Adjustment",1,VLOOKUP($A64+H$4-1,'Valuation Margin'!$A$5:$C$13,3))</f>
        <v>124.54611600771614</v>
      </c>
      <c r="I64" s="49">
        <f>(1-VLOOKUP($A64+I$4-1,'Projection Scale G2 - M'!$A$25:$B$150,2,FALSE))^Assumptions!$F$6*'Base Rate'!I64*IF(Assumptions!$F$8="No Adjustment",1,IF(Assumptions!$F$8="Married",'Marital Status'!BT63,IF(Assumptions!$F$8="Single",'Marital Status'!DA63,"ERROR")))*IF(Assumptions!$F$10="No Adjustment",1,IF(Assumptions!$F$10="Preferred",'Pref-Std'!BT63,IF(Assumptions!$F$10="Standard",'Pref-Std'!DA63,"ERROR")))*IF(Assumptions!$F$12="No Adjustment",1,VLOOKUP($A64+I$4-1,'Valuation Margin'!$A$5:$C$13,3))</f>
        <v>149.03813028326815</v>
      </c>
      <c r="J64" s="49">
        <f>(1-VLOOKUP($A64+J$4-1,'Projection Scale G2 - M'!$A$25:$B$150,2,FALSE))^Assumptions!$F$6*'Base Rate'!J64*IF(Assumptions!$F$8="No Adjustment",1,IF(Assumptions!$F$8="Married",'Marital Status'!BU63,IF(Assumptions!$F$8="Single",'Marital Status'!DB63,"ERROR")))*IF(Assumptions!$F$10="No Adjustment",1,IF(Assumptions!$F$10="Preferred",'Pref-Std'!BU63,IF(Assumptions!$F$10="Standard",'Pref-Std'!DB63,"ERROR")))*IF(Assumptions!$F$12="No Adjustment",1,VLOOKUP($A64+J$4-1,'Valuation Margin'!$A$5:$C$13,3))</f>
        <v>177.14425975837796</v>
      </c>
      <c r="K64" s="50">
        <f>(1-VLOOKUP($A64+K$4-1,'Projection Scale G2 - M'!$A$25:$B$150,2,FALSE))^Assumptions!$F$6*'Base Rate'!K64*IF(Assumptions!$F$8="No Adjustment",1,IF(Assumptions!$F$8="Married",'Marital Status'!BV63,IF(Assumptions!$F$8="Single",'Marital Status'!DC63,"ERROR")))*IF(Assumptions!$F$10="No Adjustment",1,IF(Assumptions!$F$10="Preferred",'Pref-Std'!BV63,IF(Assumptions!$F$10="Standard",'Pref-Std'!DC63,"ERROR")))*IF(Assumptions!$F$12="No Adjustment",1,VLOOKUP($A64+K$4-1,'Valuation Margin'!$A$5:$C$13,3))</f>
        <v>204.98489617827414</v>
      </c>
      <c r="L64" s="49">
        <f>(1-VLOOKUP($A64+L$4-1,'Projection Scale G2 - M'!$A$25:$B$150,2,FALSE))^Assumptions!$F$6*'Base Rate'!L64*IF(Assumptions!$F$8="No Adjustment",1,IF(Assumptions!$F$8="Married",'Marital Status'!BW63,IF(Assumptions!$F$8="Single",'Marital Status'!DD63,"ERROR")))*IF(Assumptions!$F$10="No Adjustment",1,IF(Assumptions!$F$10="Preferred",'Pref-Std'!BW63,IF(Assumptions!$F$10="Standard",'Pref-Std'!DD63,"ERROR")))*IF(Assumptions!$F$12="No Adjustment",1,VLOOKUP($A64+L$4-1,'Valuation Margin'!$A$5:$C$13,3))</f>
        <v>236.71229211653991</v>
      </c>
      <c r="M64" s="49">
        <f>(1-VLOOKUP($A64+M$4-1,'Projection Scale G2 - M'!$A$25:$B$150,2,FALSE))^Assumptions!$F$6*'Base Rate'!M64*IF(Assumptions!$F$8="No Adjustment",1,IF(Assumptions!$F$8="Married",'Marital Status'!BX63,IF(Assumptions!$F$8="Single",'Marital Status'!DE63,"ERROR")))*IF(Assumptions!$F$10="No Adjustment",1,IF(Assumptions!$F$10="Preferred",'Pref-Std'!BX63,IF(Assumptions!$F$10="Standard",'Pref-Std'!DE63,"ERROR")))*IF(Assumptions!$F$12="No Adjustment",1,VLOOKUP($A64+M$4-1,'Valuation Margin'!$A$5:$C$13,3))</f>
        <v>251.86392133261333</v>
      </c>
      <c r="N64" s="49">
        <f>(1-VLOOKUP($A64+N$4-1,'Projection Scale G2 - M'!$A$25:$B$150,2,FALSE))^Assumptions!$F$6*'Base Rate'!N64*IF(Assumptions!$F$8="No Adjustment",1,IF(Assumptions!$F$8="Married",'Marital Status'!BY63,IF(Assumptions!$F$8="Single",'Marital Status'!DF63,"ERROR")))*IF(Assumptions!$F$10="No Adjustment",1,IF(Assumptions!$F$10="Preferred",'Pref-Std'!BY63,IF(Assumptions!$F$10="Standard",'Pref-Std'!DF63,"ERROR")))*IF(Assumptions!$F$12="No Adjustment",1,VLOOKUP($A64+N$4-1,'Valuation Margin'!$A$5:$C$13,3))</f>
        <v>267.52618070239515</v>
      </c>
      <c r="O64" s="49">
        <f>(1-VLOOKUP($A64+O$4-1,'Projection Scale G2 - M'!$A$25:$B$150,2,FALSE))^Assumptions!$F$6*'Base Rate'!O64*IF(Assumptions!$F$8="No Adjustment",1,IF(Assumptions!$F$8="Married",'Marital Status'!BZ63,IF(Assumptions!$F$8="Single",'Marital Status'!DG63,"ERROR")))*IF(Assumptions!$F$10="No Adjustment",1,IF(Assumptions!$F$10="Preferred",'Pref-Std'!BZ63,IF(Assumptions!$F$10="Standard",'Pref-Std'!DG63,"ERROR")))*IF(Assumptions!$F$12="No Adjustment",1,VLOOKUP($A64+O$4-1,'Valuation Margin'!$A$5:$C$13,3))</f>
        <v>290.77589054142175</v>
      </c>
      <c r="P64" s="50">
        <f>(1-VLOOKUP($A64+P$4-1,'Projection Scale G2 - M'!$A$25:$B$150,2,FALSE))^Assumptions!$F$6*'Base Rate'!P64*IF(Assumptions!$F$8="No Adjustment",1,IF(Assumptions!$F$8="Married",'Marital Status'!CA63,IF(Assumptions!$F$8="Single",'Marital Status'!DH63,"ERROR")))*IF(Assumptions!$F$10="No Adjustment",1,IF(Assumptions!$F$10="Preferred",'Pref-Std'!CA63,IF(Assumptions!$F$10="Standard",'Pref-Std'!DH63,"ERROR")))*IF(Assumptions!$F$12="No Adjustment",1,VLOOKUP($A64+P$4-1,'Valuation Margin'!$A$5:$C$13,3))</f>
        <v>313.33454994206846</v>
      </c>
      <c r="Q64" s="49">
        <f>(1-VLOOKUP($A64+Q$4-1,'Projection Scale G2 - M'!$A$25:$B$150,2,FALSE))^Assumptions!$F$6*'Base Rate'!Q64*IF(Assumptions!$F$8="No Adjustment",1,IF(Assumptions!$F$8="Married",'Marital Status'!CB63,IF(Assumptions!$F$8="Single",'Marital Status'!DI63,"ERROR")))*IF(Assumptions!$F$10="No Adjustment",1,IF(Assumptions!$F$10="Preferred",'Pref-Std'!CB63,IF(Assumptions!$F$10="Standard",'Pref-Std'!DI63,"ERROR")))*IF(Assumptions!$F$12="No Adjustment",1,VLOOKUP($A64+Q$4-1,'Valuation Margin'!$A$5:$C$13,3))</f>
        <v>340.95660000000004</v>
      </c>
      <c r="R64" s="49">
        <f>(1-VLOOKUP($A64+R$4-1,'Projection Scale G2 - M'!$A$25:$B$150,2,FALSE))^Assumptions!$F$6*'Base Rate'!R64*IF(Assumptions!$F$8="No Adjustment",1,IF(Assumptions!$F$8="Married",'Marital Status'!CC63,IF(Assumptions!$F$8="Single",'Marital Status'!DJ63,"ERROR")))*IF(Assumptions!$F$10="No Adjustment",1,IF(Assumptions!$F$10="Preferred",'Pref-Std'!CC63,IF(Assumptions!$F$10="Standard",'Pref-Std'!DJ63,"ERROR")))*IF(Assumptions!$F$12="No Adjustment",1,VLOOKUP($A64+R$4-1,'Valuation Margin'!$A$5:$C$13,3))</f>
        <v>368.68549999999993</v>
      </c>
      <c r="S64" s="49">
        <f>(1-VLOOKUP($A64+S$4-1,'Projection Scale G2 - M'!$A$25:$B$150,2,FALSE))^Assumptions!$F$6*'Base Rate'!S64*IF(Assumptions!$F$8="No Adjustment",1,IF(Assumptions!$F$8="Married",'Marital Status'!CD63,IF(Assumptions!$F$8="Single",'Marital Status'!DK63,"ERROR")))*IF(Assumptions!$F$10="No Adjustment",1,IF(Assumptions!$F$10="Preferred",'Pref-Std'!CD63,IF(Assumptions!$F$10="Standard",'Pref-Std'!DK63,"ERROR")))*IF(Assumptions!$F$12="No Adjustment",1,VLOOKUP($A64+S$4-1,'Valuation Margin'!$A$5:$C$13,3))</f>
        <v>406.67</v>
      </c>
      <c r="T64" s="49">
        <f>(1-VLOOKUP($A64+T$4-1,'Projection Scale G2 - M'!$A$25:$B$150,2,FALSE))^Assumptions!$F$6*'Base Rate'!T64*IF(Assumptions!$F$8="No Adjustment",1,IF(Assumptions!$F$8="Married",'Marital Status'!CE63,IF(Assumptions!$F$8="Single",'Marital Status'!DL63,"ERROR")))*IF(Assumptions!$F$10="No Adjustment",1,IF(Assumptions!$F$10="Preferred",'Pref-Std'!CE63,IF(Assumptions!$F$10="Standard",'Pref-Std'!DL63,"ERROR")))*IF(Assumptions!$F$12="No Adjustment",1,VLOOKUP($A64+T$4-1,'Valuation Margin'!$A$5:$C$13,3))</f>
        <v>420</v>
      </c>
      <c r="U64" s="50">
        <f>(1-VLOOKUP($A64+U$4-1,'Projection Scale G2 - M'!$A$25:$B$150,2,FALSE))^Assumptions!$F$6*'Base Rate'!U64*IF(Assumptions!$F$8="No Adjustment",1,IF(Assumptions!$F$8="Married",'Marital Status'!CF63,IF(Assumptions!$F$8="Single",'Marital Status'!DM63,"ERROR")))*IF(Assumptions!$F$10="No Adjustment",1,IF(Assumptions!$F$10="Preferred",'Pref-Std'!CF63,IF(Assumptions!$F$10="Standard",'Pref-Std'!DM63,"ERROR")))*IF(Assumptions!$F$12="No Adjustment",1,VLOOKUP($A64+U$4-1,'Valuation Margin'!$A$5:$C$13,3))</f>
        <v>420</v>
      </c>
      <c r="V64" s="49">
        <f>(1-VLOOKUP($A64+V$4-1,'Projection Scale G2 - M'!$A$25:$B$150,2,FALSE))^Assumptions!$F$6*'Base Rate'!V64*IF(Assumptions!$F$8="No Adjustment",1,IF(Assumptions!$F$8="Married",'Marital Status'!CG63,IF(Assumptions!$F$8="Single",'Marital Status'!DN63,"ERROR")))*IF(Assumptions!$F$10="No Adjustment",1,IF(Assumptions!$F$10="Preferred",'Pref-Std'!CG63,IF(Assumptions!$F$10="Standard",'Pref-Std'!DN63,"ERROR")))*IF(Assumptions!$F$12="No Adjustment",1,VLOOKUP($A64+V$4-1,'Valuation Margin'!$A$5:$C$13,3))</f>
        <v>420</v>
      </c>
      <c r="W64" s="49">
        <f>(1-VLOOKUP($A64+W$4-1,'Projection Scale G2 - M'!$A$25:$B$150,2,FALSE))^Assumptions!$F$6*'Base Rate'!W64*IF(Assumptions!$F$8="No Adjustment",1,IF(Assumptions!$F$8="Married",'Marital Status'!CH63,IF(Assumptions!$F$8="Single",'Marital Status'!DO63,"ERROR")))*IF(Assumptions!$F$10="No Adjustment",1,IF(Assumptions!$F$10="Preferred",'Pref-Std'!CH63,IF(Assumptions!$F$10="Standard",'Pref-Std'!DO63,"ERROR")))*IF(Assumptions!$F$12="No Adjustment",1,VLOOKUP($A64+W$4-1,'Valuation Margin'!$A$5:$C$13,3))</f>
        <v>420</v>
      </c>
      <c r="X64" s="49">
        <f>(1-VLOOKUP($A64+X$4-1,'Projection Scale G2 - M'!$A$25:$B$150,2,FALSE))^Assumptions!$F$6*'Base Rate'!X64*IF(Assumptions!$F$8="No Adjustment",1,IF(Assumptions!$F$8="Married",'Marital Status'!CI63,IF(Assumptions!$F$8="Single",'Marital Status'!DP63,"ERROR")))*IF(Assumptions!$F$10="No Adjustment",1,IF(Assumptions!$F$10="Preferred",'Pref-Std'!CI63,IF(Assumptions!$F$10="Standard",'Pref-Std'!DP63,"ERROR")))*IF(Assumptions!$F$12="No Adjustment",1,VLOOKUP($A64+X$4-1,'Valuation Margin'!$A$5:$C$13,3))</f>
        <v>420</v>
      </c>
      <c r="Y64" s="49">
        <f>(1-VLOOKUP($A64+Y$4-1,'Projection Scale G2 - M'!$A$25:$B$150,2,FALSE))^Assumptions!$F$6*'Base Rate'!Y64*IF(Assumptions!$F$8="No Adjustment",1,IF(Assumptions!$F$8="Married",'Marital Status'!CJ63,IF(Assumptions!$F$8="Single",'Marital Status'!DQ63,"ERROR")))*IF(Assumptions!$F$10="No Adjustment",1,IF(Assumptions!$F$10="Preferred",'Pref-Std'!CJ63,IF(Assumptions!$F$10="Standard",'Pref-Std'!DQ63,"ERROR")))*IF(Assumptions!$F$12="No Adjustment",1,VLOOKUP($A64+Y$4-1,'Valuation Margin'!$A$5:$C$13,3))</f>
        <v>420</v>
      </c>
      <c r="Z64" s="50">
        <f>(1-VLOOKUP($A64+Z$4-1,'Projection Scale G2 - M'!$A$25:$B$150,2,FALSE))^Assumptions!$F$6*'Base Rate'!Z64*IF(Assumptions!$F$8="No Adjustment",1,IF(Assumptions!$F$8="Married",'Marital Status'!CK63,IF(Assumptions!$F$8="Single",'Marital Status'!DR63,"ERROR")))*IF(Assumptions!$F$10="No Adjustment",1,IF(Assumptions!$F$10="Preferred",'Pref-Std'!CK63,IF(Assumptions!$F$10="Standard",'Pref-Std'!DR63,"ERROR")))*IF(Assumptions!$F$12="No Adjustment",1,VLOOKUP($A64+Z$4-1,'Valuation Margin'!$A$5:$C$13,3))</f>
        <v>420</v>
      </c>
      <c r="AA64" s="49">
        <f>(1-VLOOKUP($A64+AA$4-1,'Projection Scale G2 - M'!$A$25:$B$150,2,FALSE))^Assumptions!$F$6*'Base Rate'!AA64*IF(Assumptions!$F$8="No Adjustment",1,IF(Assumptions!$F$8="Married",'Marital Status'!CL63,IF(Assumptions!$F$8="Single",'Marital Status'!DS63,"ERROR")))*IF(Assumptions!$F$10="No Adjustment",1,IF(Assumptions!$F$10="Preferred",'Pref-Std'!CL63,IF(Assumptions!$F$10="Standard",'Pref-Std'!DS63,"ERROR")))*IF(Assumptions!$F$12="No Adjustment",1,VLOOKUP($A64+AA$4-1,'Valuation Margin'!$A$5:$C$13,3))</f>
        <v>420</v>
      </c>
      <c r="AB64" s="49">
        <f>(1-VLOOKUP($A64+AB$4-1,'Projection Scale G2 - M'!$A$25:$B$150,2,FALSE))^Assumptions!$F$6*'Base Rate'!AB64*IF(Assumptions!$F$8="No Adjustment",1,IF(Assumptions!$F$8="Married",'Marital Status'!CM63,IF(Assumptions!$F$8="Single",'Marital Status'!DT63,"ERROR")))*IF(Assumptions!$F$10="No Adjustment",1,IF(Assumptions!$F$10="Preferred",'Pref-Std'!CM63,IF(Assumptions!$F$10="Standard",'Pref-Std'!DT63,"ERROR")))*IF(Assumptions!$F$12="No Adjustment",1,VLOOKUP($A64+AB$4-1,'Valuation Margin'!$A$5:$C$13,3))</f>
        <v>420</v>
      </c>
      <c r="AC64" s="49">
        <f>(1-VLOOKUP($A64+AC$4-1,'Projection Scale G2 - M'!$A$25:$B$150,2,FALSE))^Assumptions!$F$6*'Base Rate'!AC64*IF(Assumptions!$F$8="No Adjustment",1,IF(Assumptions!$F$8="Married",'Marital Status'!CN63,IF(Assumptions!$F$8="Single",'Marital Status'!DU63,"ERROR")))*IF(Assumptions!$F$10="No Adjustment",1,IF(Assumptions!$F$10="Preferred",'Pref-Std'!CN63,IF(Assumptions!$F$10="Standard",'Pref-Std'!DU63,"ERROR")))*IF(Assumptions!$F$12="No Adjustment",1,VLOOKUP($A64+AC$4-1,'Valuation Margin'!$A$5:$C$13,3))</f>
        <v>420</v>
      </c>
      <c r="AD64" s="49">
        <f>(1-VLOOKUP($A64+AD$4-1,'Projection Scale G2 - M'!$A$25:$B$150,2,FALSE))^Assumptions!$F$6*'Base Rate'!AD64*IF(Assumptions!$F$8="No Adjustment",1,IF(Assumptions!$F$8="Married",'Marital Status'!CO63,IF(Assumptions!$F$8="Single",'Marital Status'!DV63,"ERROR")))*IF(Assumptions!$F$10="No Adjustment",1,IF(Assumptions!$F$10="Preferred",'Pref-Std'!CO63,IF(Assumptions!$F$10="Standard",'Pref-Std'!DV63,"ERROR")))*IF(Assumptions!$F$12="No Adjustment",1,VLOOKUP($A64+AD$4-1,'Valuation Margin'!$A$5:$C$13,3))</f>
        <v>420</v>
      </c>
      <c r="AE64" s="50">
        <f>(1-VLOOKUP($A64+AE$4-1,'Projection Scale G2 - M'!$A$25:$B$150,2,FALSE))^Assumptions!$F$6*'Base Rate'!AE64*IF(Assumptions!$F$8="No Adjustment",1,IF(Assumptions!$F$8="Married",'Marital Status'!CP63,IF(Assumptions!$F$8="Single",'Marital Status'!DW63,"ERROR")))*IF(Assumptions!$F$10="No Adjustment",1,IF(Assumptions!$F$10="Preferred",'Pref-Std'!CP63,IF(Assumptions!$F$10="Standard",'Pref-Std'!DW63,"ERROR")))*IF(Assumptions!$F$12="No Adjustment",1,VLOOKUP($A64+AE$4-1,'Valuation Margin'!$A$5:$C$13,3))</f>
        <v>420</v>
      </c>
      <c r="AF64" s="50">
        <f>(1-VLOOKUP($AG64,'Projection Scale G2 - M'!$A$25:$B$150,2,FALSE))^Assumptions!$F$6*'Base Rate'!AF64*IF(Assumptions!$F$8="No Adjustment",1,IF(Assumptions!$F$8="Married",'Marital Status'!CQ63,IF(Assumptions!$F$8="Single",'Marital Status'!DX63,"ERROR")))*IF(Assumptions!$F$10="No Adjustment",1,IF(Assumptions!$F$10="Preferred",'Pref-Std'!CQ63,IF(Assumptions!$F$10="Standard",'Pref-Std'!DX63,"ERROR")))*IF(Assumptions!$F$12="No Adjustment",1,VLOOKUP($AG64,'Valuation Margin'!$A$5:$C$13,3))</f>
        <v>420</v>
      </c>
      <c r="AG64" s="11">
        <f t="shared" si="3"/>
        <v>119</v>
      </c>
      <c r="AL64" s="11">
        <f t="shared" si="5"/>
        <v>89</v>
      </c>
      <c r="AM64" s="48">
        <f>(1-VLOOKUP($AL64+AM$4-1,'Projection Scale G2 - F'!$A$25:$B$150,2,FALSE))^Assumptions!$F$6*'Base Rate'!AL64*IF(Assumptions!$F$8="No Adjustment",1,IF(Assumptions!$F$8="Married",'Marital Status'!BM63,IF(Assumptions!$F$8="Single",'Marital Status'!CT63,"ERROR")))*IF(Assumptions!$F$10="No Adjustment",1,IF(Assumptions!$F$10="Preferred",'Pref-Std'!BM63,IF(Assumptions!$F$10="Standard",'Pref-Std'!CT63,"ERROR")))*IF(Assumptions!$F$12="No Adjustment",1,VLOOKUP($AL64+AM$4-1,'Valuation Margin'!$A$5:$D$13,4))</f>
        <v>9.1349827459840522</v>
      </c>
      <c r="AN64" s="49">
        <f>(1-VLOOKUP($AL64+AN$4-1,'Projection Scale G2 - F'!$A$25:$B$150,2,FALSE))^Assumptions!$F$6*'Base Rate'!AM64*IF(Assumptions!$F$8="No Adjustment",1,IF(Assumptions!$F$8="Married",'Marital Status'!BN63,IF(Assumptions!$F$8="Single",'Marital Status'!CU63,"ERROR")))*IF(Assumptions!$F$10="No Adjustment",1,IF(Assumptions!$F$10="Preferred",'Pref-Std'!BN63,IF(Assumptions!$F$10="Standard",'Pref-Std'!CU63,"ERROR")))*IF(Assumptions!$F$12="No Adjustment",1,VLOOKUP($AL64+AN$4-1,'Valuation Margin'!$A$5:$D$13,4))</f>
        <v>17.772413507967798</v>
      </c>
      <c r="AO64" s="49">
        <f>(1-VLOOKUP($AL64+AO$4-1,'Projection Scale G2 - F'!$A$25:$B$150,2,FALSE))^Assumptions!$F$6*'Base Rate'!AN64*IF(Assumptions!$F$8="No Adjustment",1,IF(Assumptions!$F$8="Married",'Marital Status'!BO63,IF(Assumptions!$F$8="Single",'Marital Status'!CV63,"ERROR")))*IF(Assumptions!$F$10="No Adjustment",1,IF(Assumptions!$F$10="Preferred",'Pref-Std'!BO63,IF(Assumptions!$F$10="Standard",'Pref-Std'!CV63,"ERROR")))*IF(Assumptions!$F$12="No Adjustment",1,VLOOKUP($AL64+AO$4-1,'Valuation Margin'!$A$5:$D$13,4))</f>
        <v>28.075529436010537</v>
      </c>
      <c r="AP64" s="49">
        <f>(1-VLOOKUP($AL64+AP$4-1,'Projection Scale G2 - F'!$A$25:$B$150,2,FALSE))^Assumptions!$F$6*'Base Rate'!AO64*IF(Assumptions!$F$8="No Adjustment",1,IF(Assumptions!$F$8="Married",'Marital Status'!BP63,IF(Assumptions!$F$8="Single",'Marital Status'!CW63,"ERROR")))*IF(Assumptions!$F$10="No Adjustment",1,IF(Assumptions!$F$10="Preferred",'Pref-Std'!BP63,IF(Assumptions!$F$10="Standard",'Pref-Std'!CW63,"ERROR")))*IF(Assumptions!$F$12="No Adjustment",1,VLOOKUP($AL64+AP$4-1,'Valuation Margin'!$A$5:$D$13,4))</f>
        <v>41.342611746341362</v>
      </c>
      <c r="AQ64" s="50">
        <f>(1-VLOOKUP($AL64+AQ$4-1,'Projection Scale G2 - F'!$A$25:$B$150,2,FALSE))^Assumptions!$F$6*'Base Rate'!AP64*IF(Assumptions!$F$8="No Adjustment",1,IF(Assumptions!$F$8="Married",'Marital Status'!BQ63,IF(Assumptions!$F$8="Single",'Marital Status'!CX63,"ERROR")))*IF(Assumptions!$F$10="No Adjustment",1,IF(Assumptions!$F$10="Preferred",'Pref-Std'!BQ63,IF(Assumptions!$F$10="Standard",'Pref-Std'!CX63,"ERROR")))*IF(Assumptions!$F$12="No Adjustment",1,VLOOKUP($AL64+AQ$4-1,'Valuation Margin'!$A$5:$D$13,4))</f>
        <v>57.559537881908959</v>
      </c>
      <c r="AR64" s="49">
        <f>(1-VLOOKUP($AL64+AR$4-1,'Projection Scale G2 - F'!$A$25:$B$150,2,FALSE))^Assumptions!$F$6*'Base Rate'!AQ64*IF(Assumptions!$F$8="No Adjustment",1,IF(Assumptions!$F$8="Married",'Marital Status'!BR63,IF(Assumptions!$F$8="Single",'Marital Status'!CY63,"ERROR")))*IF(Assumptions!$F$10="No Adjustment",1,IF(Assumptions!$F$10="Preferred",'Pref-Std'!BR63,IF(Assumptions!$F$10="Standard",'Pref-Std'!CY63,"ERROR")))*IF(Assumptions!$F$12="No Adjustment",1,VLOOKUP($AL64+AR$4-1,'Valuation Margin'!$A$5:$D$13,4))</f>
        <v>78.354216833103408</v>
      </c>
      <c r="AS64" s="49">
        <f>(1-VLOOKUP($AL64+AS$4-1,'Projection Scale G2 - F'!$A$25:$B$150,2,FALSE))^Assumptions!$F$6*'Base Rate'!AR64*IF(Assumptions!$F$8="No Adjustment",1,IF(Assumptions!$F$8="Married",'Marital Status'!BS63,IF(Assumptions!$F$8="Single",'Marital Status'!CZ63,"ERROR")))*IF(Assumptions!$F$10="No Adjustment",1,IF(Assumptions!$F$10="Preferred",'Pref-Std'!BS63,IF(Assumptions!$F$10="Standard",'Pref-Std'!CZ63,"ERROR")))*IF(Assumptions!$F$12="No Adjustment",1,VLOOKUP($AL64+AS$4-1,'Valuation Margin'!$A$5:$D$13,4))</f>
        <v>97.590903455435722</v>
      </c>
      <c r="AT64" s="49">
        <f>(1-VLOOKUP($AL64+AT$4-1,'Projection Scale G2 - F'!$A$25:$B$150,2,FALSE))^Assumptions!$F$6*'Base Rate'!AS64*IF(Assumptions!$F$8="No Adjustment",1,IF(Assumptions!$F$8="Married",'Marital Status'!BT63,IF(Assumptions!$F$8="Single",'Marital Status'!DA63,"ERROR")))*IF(Assumptions!$F$10="No Adjustment",1,IF(Assumptions!$F$10="Preferred",'Pref-Std'!BT63,IF(Assumptions!$F$10="Standard",'Pref-Std'!DA63,"ERROR")))*IF(Assumptions!$F$12="No Adjustment",1,VLOOKUP($AL64+AT$4-1,'Valuation Margin'!$A$5:$D$13,4))</f>
        <v>118.71038865199907</v>
      </c>
      <c r="AU64" s="49">
        <f>(1-VLOOKUP($AL64+AU$4-1,'Projection Scale G2 - F'!$A$25:$B$150,2,FALSE))^Assumptions!$F$6*'Base Rate'!AT64*IF(Assumptions!$F$8="No Adjustment",1,IF(Assumptions!$F$8="Married",'Marital Status'!BU63,IF(Assumptions!$F$8="Single",'Marital Status'!DB63,"ERROR")))*IF(Assumptions!$F$10="No Adjustment",1,IF(Assumptions!$F$10="Preferred",'Pref-Std'!BU63,IF(Assumptions!$F$10="Standard",'Pref-Std'!DB63,"ERROR")))*IF(Assumptions!$F$12="No Adjustment",1,VLOOKUP($AL64+AU$4-1,'Valuation Margin'!$A$5:$D$13,4))</f>
        <v>142.86916476290097</v>
      </c>
      <c r="AV64" s="50">
        <f>(1-VLOOKUP($AL64+AV$4-1,'Projection Scale G2 - F'!$A$25:$B$150,2,FALSE))^Assumptions!$F$6*'Base Rate'!AU64*IF(Assumptions!$F$8="No Adjustment",1,IF(Assumptions!$F$8="Married",'Marital Status'!BV63,IF(Assumptions!$F$8="Single",'Marital Status'!DC63,"ERROR")))*IF(Assumptions!$F$10="No Adjustment",1,IF(Assumptions!$F$10="Preferred",'Pref-Std'!BV63,IF(Assumptions!$F$10="Standard",'Pref-Std'!DC63,"ERROR")))*IF(Assumptions!$F$12="No Adjustment",1,VLOOKUP($AL64+AV$4-1,'Valuation Margin'!$A$5:$D$13,4))</f>
        <v>166.76474001577861</v>
      </c>
      <c r="AW64" s="49">
        <f>(1-VLOOKUP($AL64+AW$4-1,'Projection Scale G2 - F'!$A$25:$B$150,2,FALSE))^Assumptions!$F$6*'Base Rate'!AV64*IF(Assumptions!$F$8="No Adjustment",1,IF(Assumptions!$F$8="Married",'Marital Status'!BW63,IF(Assumptions!$F$8="Single",'Marital Status'!DD63,"ERROR")))*IF(Assumptions!$F$10="No Adjustment",1,IF(Assumptions!$F$10="Preferred",'Pref-Std'!BW63,IF(Assumptions!$F$10="Standard",'Pref-Std'!DD63,"ERROR")))*IF(Assumptions!$F$12="No Adjustment",1,VLOOKUP($AL64+AW$4-1,'Valuation Margin'!$A$5:$D$13,4))</f>
        <v>193.78414333235989</v>
      </c>
      <c r="AX64" s="49">
        <f>(1-VLOOKUP($AL64+AX$4-1,'Projection Scale G2 - F'!$A$25:$B$150,2,FALSE))^Assumptions!$F$6*'Base Rate'!AW64*IF(Assumptions!$F$8="No Adjustment",1,IF(Assumptions!$F$8="Married",'Marital Status'!BX63,IF(Assumptions!$F$8="Single",'Marital Status'!DE63,"ERROR")))*IF(Assumptions!$F$10="No Adjustment",1,IF(Assumptions!$F$10="Preferred",'Pref-Std'!BX63,IF(Assumptions!$F$10="Standard",'Pref-Std'!DE63,"ERROR")))*IF(Assumptions!$F$12="No Adjustment",1,VLOOKUP($AL64+AX$4-1,'Valuation Margin'!$A$5:$D$13,4))</f>
        <v>207.73843287766863</v>
      </c>
      <c r="AY64" s="49">
        <f>(1-VLOOKUP($AL64+AY$4-1,'Projection Scale G2 - F'!$A$25:$B$150,2,FALSE))^Assumptions!$F$6*'Base Rate'!AX64*IF(Assumptions!$F$8="No Adjustment",1,IF(Assumptions!$F$8="Married",'Marital Status'!BY63,IF(Assumptions!$F$8="Single",'Marital Status'!DF63,"ERROR")))*IF(Assumptions!$F$10="No Adjustment",1,IF(Assumptions!$F$10="Preferred",'Pref-Std'!BY63,IF(Assumptions!$F$10="Standard",'Pref-Std'!DF63,"ERROR")))*IF(Assumptions!$F$12="No Adjustment",1,VLOOKUP($AL64+AY$4-1,'Valuation Margin'!$A$5:$D$13,4))</f>
        <v>222.15933273584886</v>
      </c>
      <c r="AZ64" s="49">
        <f>(1-VLOOKUP($AL64+AZ$4-1,'Projection Scale G2 - F'!$A$25:$B$150,2,FALSE))^Assumptions!$F$6*'Base Rate'!AY64*IF(Assumptions!$F$8="No Adjustment",1,IF(Assumptions!$F$8="Married",'Marital Status'!BZ63,IF(Assumptions!$F$8="Single",'Marital Status'!DG63,"ERROR")))*IF(Assumptions!$F$10="No Adjustment",1,IF(Assumptions!$F$10="Preferred",'Pref-Std'!BZ63,IF(Assumptions!$F$10="Standard",'Pref-Std'!DG63,"ERROR")))*IF(Assumptions!$F$12="No Adjustment",1,VLOOKUP($AL64+AZ$4-1,'Valuation Margin'!$A$5:$D$13,4))</f>
        <v>240.40263543970363</v>
      </c>
      <c r="BA64" s="50">
        <f>(1-VLOOKUP($AL64+BA$4-1,'Projection Scale G2 - F'!$A$25:$B$150,2,FALSE))^Assumptions!$F$6*'Base Rate'!AZ64*IF(Assumptions!$F$8="No Adjustment",1,IF(Assumptions!$F$8="Married",'Marital Status'!CA63,IF(Assumptions!$F$8="Single",'Marital Status'!DH63,"ERROR")))*IF(Assumptions!$F$10="No Adjustment",1,IF(Assumptions!$F$10="Preferred",'Pref-Std'!CA63,IF(Assumptions!$F$10="Standard",'Pref-Std'!DH63,"ERROR")))*IF(Assumptions!$F$12="No Adjustment",1,VLOOKUP($AL64+BA$4-1,'Valuation Margin'!$A$5:$D$13,4))</f>
        <v>260.81356226543221</v>
      </c>
      <c r="BB64" s="49">
        <f>(1-VLOOKUP($AL64+BB$4-1,'Projection Scale G2 - F'!$A$25:$B$150,2,FALSE))^Assumptions!$F$6*'Base Rate'!BA64*IF(Assumptions!$F$8="No Adjustment",1,IF(Assumptions!$F$8="Married",'Marital Status'!CB63,IF(Assumptions!$F$8="Single",'Marital Status'!DI63,"ERROR")))*IF(Assumptions!$F$10="No Adjustment",1,IF(Assumptions!$F$10="Preferred",'Pref-Std'!CB63,IF(Assumptions!$F$10="Standard",'Pref-Std'!DI63,"ERROR")))*IF(Assumptions!$F$12="No Adjustment",1,VLOOKUP($AL64+BB$4-1,'Valuation Margin'!$A$5:$D$13,4))</f>
        <v>285.60480000000001</v>
      </c>
      <c r="BC64" s="49">
        <f>(1-VLOOKUP($AL64+BC$4-1,'Projection Scale G2 - F'!$A$25:$B$150,2,FALSE))^Assumptions!$F$6*'Base Rate'!BB64*IF(Assumptions!$F$8="No Adjustment",1,IF(Assumptions!$F$8="Married",'Marital Status'!CC63,IF(Assumptions!$F$8="Single",'Marital Status'!DJ63,"ERROR")))*IF(Assumptions!$F$10="No Adjustment",1,IF(Assumptions!$F$10="Preferred",'Pref-Std'!CC63,IF(Assumptions!$F$10="Standard",'Pref-Std'!DJ63,"ERROR")))*IF(Assumptions!$F$12="No Adjustment",1,VLOOKUP($AL64+BC$4-1,'Valuation Margin'!$A$5:$D$13,4))</f>
        <v>307.2534</v>
      </c>
      <c r="BD64" s="49">
        <f>(1-VLOOKUP($AL64+BD$4-1,'Projection Scale G2 - F'!$A$25:$B$150,2,FALSE))^Assumptions!$F$6*'Base Rate'!BC64*IF(Assumptions!$F$8="No Adjustment",1,IF(Assumptions!$F$8="Married",'Marital Status'!CD63,IF(Assumptions!$F$8="Single",'Marital Status'!DK63,"ERROR")))*IF(Assumptions!$F$10="No Adjustment",1,IF(Assumptions!$F$10="Preferred",'Pref-Std'!CD63,IF(Assumptions!$F$10="Standard",'Pref-Std'!DK63,"ERROR")))*IF(Assumptions!$F$12="No Adjustment",1,VLOOKUP($AL64+BD$4-1,'Valuation Margin'!$A$5:$D$13,4))</f>
        <v>326.7722</v>
      </c>
      <c r="BE64" s="49">
        <f>(1-VLOOKUP($AL64+BE$4-1,'Projection Scale G2 - F'!$A$25:$B$150,2,FALSE))^Assumptions!$F$6*'Base Rate'!BD64*IF(Assumptions!$F$8="No Adjustment",1,IF(Assumptions!$F$8="Married",'Marital Status'!CE63,IF(Assumptions!$F$8="Single",'Marital Status'!DL63,"ERROR")))*IF(Assumptions!$F$10="No Adjustment",1,IF(Assumptions!$F$10="Preferred",'Pref-Std'!CE63,IF(Assumptions!$F$10="Standard",'Pref-Std'!DL63,"ERROR")))*IF(Assumptions!$F$12="No Adjustment",1,VLOOKUP($AL64+BE$4-1,'Valuation Margin'!$A$5:$D$13,4))</f>
        <v>345.59999999999997</v>
      </c>
      <c r="BF64" s="50">
        <f>(1-VLOOKUP($AL64+BF$4-1,'Projection Scale G2 - F'!$A$25:$B$150,2,FALSE))^Assumptions!$F$6*'Base Rate'!BE64*IF(Assumptions!$F$8="No Adjustment",1,IF(Assumptions!$F$8="Married",'Marital Status'!CF63,IF(Assumptions!$F$8="Single",'Marital Status'!DM63,"ERROR")))*IF(Assumptions!$F$10="No Adjustment",1,IF(Assumptions!$F$10="Preferred",'Pref-Std'!CF63,IF(Assumptions!$F$10="Standard",'Pref-Std'!DM63,"ERROR")))*IF(Assumptions!$F$12="No Adjustment",1,VLOOKUP($AL64+BF$4-1,'Valuation Margin'!$A$5:$D$13,4))</f>
        <v>360</v>
      </c>
      <c r="BG64" s="49">
        <f>(1-VLOOKUP($AL64+BG$4-1,'Projection Scale G2 - F'!$A$25:$B$150,2,FALSE))^Assumptions!$F$6*'Base Rate'!BF64*IF(Assumptions!$F$8="No Adjustment",1,IF(Assumptions!$F$8="Married",'Marital Status'!CG63,IF(Assumptions!$F$8="Single",'Marital Status'!DN63,"ERROR")))*IF(Assumptions!$F$10="No Adjustment",1,IF(Assumptions!$F$10="Preferred",'Pref-Std'!CG63,IF(Assumptions!$F$10="Standard",'Pref-Std'!DN63,"ERROR")))*IF(Assumptions!$F$12="No Adjustment",1,VLOOKUP($AL64+BG$4-1,'Valuation Margin'!$A$5:$D$13,4))</f>
        <v>360</v>
      </c>
      <c r="BH64" s="49">
        <f>(1-VLOOKUP($AL64+BH$4-1,'Projection Scale G2 - F'!$A$25:$B$150,2,FALSE))^Assumptions!$F$6*'Base Rate'!BG64*IF(Assumptions!$F$8="No Adjustment",1,IF(Assumptions!$F$8="Married",'Marital Status'!CH63,IF(Assumptions!$F$8="Single",'Marital Status'!DO63,"ERROR")))*IF(Assumptions!$F$10="No Adjustment",1,IF(Assumptions!$F$10="Preferred",'Pref-Std'!CH63,IF(Assumptions!$F$10="Standard",'Pref-Std'!DO63,"ERROR")))*IF(Assumptions!$F$12="No Adjustment",1,VLOOKUP($AL64+BH$4-1,'Valuation Margin'!$A$5:$D$13,4))</f>
        <v>360</v>
      </c>
      <c r="BI64" s="49">
        <f>(1-VLOOKUP($AL64+BI$4-1,'Projection Scale G2 - F'!$A$25:$B$150,2,FALSE))^Assumptions!$F$6*'Base Rate'!BH64*IF(Assumptions!$F$8="No Adjustment",1,IF(Assumptions!$F$8="Married",'Marital Status'!CI63,IF(Assumptions!$F$8="Single",'Marital Status'!DP63,"ERROR")))*IF(Assumptions!$F$10="No Adjustment",1,IF(Assumptions!$F$10="Preferred",'Pref-Std'!CI63,IF(Assumptions!$F$10="Standard",'Pref-Std'!DP63,"ERROR")))*IF(Assumptions!$F$12="No Adjustment",1,VLOOKUP($AL64+BI$4-1,'Valuation Margin'!$A$5:$D$13,4))</f>
        <v>360</v>
      </c>
      <c r="BJ64" s="49">
        <f>(1-VLOOKUP($AL64+BJ$4-1,'Projection Scale G2 - F'!$A$25:$B$150,2,FALSE))^Assumptions!$F$6*'Base Rate'!BI64*IF(Assumptions!$F$8="No Adjustment",1,IF(Assumptions!$F$8="Married",'Marital Status'!CJ63,IF(Assumptions!$F$8="Single",'Marital Status'!DQ63,"ERROR")))*IF(Assumptions!$F$10="No Adjustment",1,IF(Assumptions!$F$10="Preferred",'Pref-Std'!CJ63,IF(Assumptions!$F$10="Standard",'Pref-Std'!DQ63,"ERROR")))*IF(Assumptions!$F$12="No Adjustment",1,VLOOKUP($AL64+BJ$4-1,'Valuation Margin'!$A$5:$D$13,4))</f>
        <v>360</v>
      </c>
      <c r="BK64" s="50">
        <f>(1-VLOOKUP($AL64+BK$4-1,'Projection Scale G2 - F'!$A$25:$B$150,2,FALSE))^Assumptions!$F$6*'Base Rate'!BJ64*IF(Assumptions!$F$8="No Adjustment",1,IF(Assumptions!$F$8="Married",'Marital Status'!CK63,IF(Assumptions!$F$8="Single",'Marital Status'!DR63,"ERROR")))*IF(Assumptions!$F$10="No Adjustment",1,IF(Assumptions!$F$10="Preferred",'Pref-Std'!CK63,IF(Assumptions!$F$10="Standard",'Pref-Std'!DR63,"ERROR")))*IF(Assumptions!$F$12="No Adjustment",1,VLOOKUP($AL64+BK$4-1,'Valuation Margin'!$A$5:$D$13,4))</f>
        <v>360</v>
      </c>
      <c r="BL64" s="49">
        <f>(1-VLOOKUP($AL64+BL$4-1,'Projection Scale G2 - F'!$A$25:$B$150,2,FALSE))^Assumptions!$F$6*'Base Rate'!BK64*IF(Assumptions!$F$8="No Adjustment",1,IF(Assumptions!$F$8="Married",'Marital Status'!CL63,IF(Assumptions!$F$8="Single",'Marital Status'!DS63,"ERROR")))*IF(Assumptions!$F$10="No Adjustment",1,IF(Assumptions!$F$10="Preferred",'Pref-Std'!CL63,IF(Assumptions!$F$10="Standard",'Pref-Std'!DS63,"ERROR")))*IF(Assumptions!$F$12="No Adjustment",1,VLOOKUP($AL64+BL$4-1,'Valuation Margin'!$A$5:$D$13,4))</f>
        <v>360</v>
      </c>
      <c r="BM64" s="49">
        <f>(1-VLOOKUP($AL64+BM$4-1,'Projection Scale G2 - F'!$A$25:$B$150,2,FALSE))^Assumptions!$F$6*'Base Rate'!BL64*IF(Assumptions!$F$8="No Adjustment",1,IF(Assumptions!$F$8="Married",'Marital Status'!CM63,IF(Assumptions!$F$8="Single",'Marital Status'!DT63,"ERROR")))*IF(Assumptions!$F$10="No Adjustment",1,IF(Assumptions!$F$10="Preferred",'Pref-Std'!CM63,IF(Assumptions!$F$10="Standard",'Pref-Std'!DT63,"ERROR")))*IF(Assumptions!$F$12="No Adjustment",1,VLOOKUP($AL64+BM$4-1,'Valuation Margin'!$A$5:$D$13,4))</f>
        <v>360</v>
      </c>
      <c r="BN64" s="49">
        <f>(1-VLOOKUP($AL64+BN$4-1,'Projection Scale G2 - F'!$A$25:$B$150,2,FALSE))^Assumptions!$F$6*'Base Rate'!BM64*IF(Assumptions!$F$8="No Adjustment",1,IF(Assumptions!$F$8="Married",'Marital Status'!CN63,IF(Assumptions!$F$8="Single",'Marital Status'!DU63,"ERROR")))*IF(Assumptions!$F$10="No Adjustment",1,IF(Assumptions!$F$10="Preferred",'Pref-Std'!CN63,IF(Assumptions!$F$10="Standard",'Pref-Std'!DU63,"ERROR")))*IF(Assumptions!$F$12="No Adjustment",1,VLOOKUP($AL64+BN$4-1,'Valuation Margin'!$A$5:$D$13,4))</f>
        <v>360</v>
      </c>
      <c r="BO64" s="49">
        <f>(1-VLOOKUP($AL64+BO$4-1,'Projection Scale G2 - F'!$A$25:$B$150,2,FALSE))^Assumptions!$F$6*'Base Rate'!BN64*IF(Assumptions!$F$8="No Adjustment",1,IF(Assumptions!$F$8="Married",'Marital Status'!CO63,IF(Assumptions!$F$8="Single",'Marital Status'!DV63,"ERROR")))*IF(Assumptions!$F$10="No Adjustment",1,IF(Assumptions!$F$10="Preferred",'Pref-Std'!CO63,IF(Assumptions!$F$10="Standard",'Pref-Std'!DV63,"ERROR")))*IF(Assumptions!$F$12="No Adjustment",1,VLOOKUP($AL64+BO$4-1,'Valuation Margin'!$A$5:$D$13,4))</f>
        <v>360</v>
      </c>
      <c r="BP64" s="50">
        <f>(1-VLOOKUP($AL64+BP$4-1,'Projection Scale G2 - F'!$A$25:$B$150,2,FALSE))^Assumptions!$F$6*'Base Rate'!BO64*IF(Assumptions!$F$8="No Adjustment",1,IF(Assumptions!$F$8="Married",'Marital Status'!CP63,IF(Assumptions!$F$8="Single",'Marital Status'!DW63,"ERROR")))*IF(Assumptions!$F$10="No Adjustment",1,IF(Assumptions!$F$10="Preferred",'Pref-Std'!CP63,IF(Assumptions!$F$10="Standard",'Pref-Std'!DW63,"ERROR")))*IF(Assumptions!$F$12="No Adjustment",1,VLOOKUP($AL64+BP$4-1,'Valuation Margin'!$A$5:$D$13,4))</f>
        <v>360</v>
      </c>
      <c r="BQ64" s="50">
        <f>(1-VLOOKUP($BR64,'Projection Scale G2 - F'!$A$25:$B$150,2,FALSE))^Assumptions!$F$6*'Base Rate'!BP64*IF(Assumptions!$F$8="No Adjustment",1,IF(Assumptions!$F$8="Married",'Marital Status'!CQ63,IF(Assumptions!$F$8="Single",'Marital Status'!DX63,"ERROR")))*IF(Assumptions!$F$10="No Adjustment",1,IF(Assumptions!$F$10="Preferred",'Pref-Std'!CQ63,IF(Assumptions!$F$10="Standard",'Pref-Std'!DX63,"ERROR")))*IF(Assumptions!$F$12="No Adjustment",1,VLOOKUP($BR64,'Valuation Margin'!$A$5:$D$13,4))</f>
        <v>360</v>
      </c>
      <c r="BR64" s="11">
        <f t="shared" si="6"/>
        <v>119</v>
      </c>
    </row>
    <row r="65" spans="1:70" x14ac:dyDescent="0.3">
      <c r="A65" s="6">
        <f t="shared" si="2"/>
        <v>90</v>
      </c>
      <c r="B65" s="44">
        <f>(1-VLOOKUP($A65+B$4-1,'Projection Scale G2 - M'!$A$25:$B$150,2,FALSE))^Assumptions!$F$6*'Base Rate'!B65*IF(Assumptions!$F$8="No Adjustment",1,IF(Assumptions!$F$8="Married",'Marital Status'!BM64,IF(Assumptions!$F$8="Single",'Marital Status'!CT64,"ERROR")))*IF(Assumptions!$F$10="No Adjustment",1,IF(Assumptions!$F$10="Preferred",'Pref-Std'!BM64,IF(Assumptions!$F$10="Standard",'Pref-Std'!CT64,"ERROR")))*IF(Assumptions!$F$12="No Adjustment",1,VLOOKUP($A65+B$4-1,'Valuation Margin'!$A$5:$C$13,3))</f>
        <v>14.069391708496212</v>
      </c>
      <c r="C65" s="45">
        <f>(1-VLOOKUP($A65+C$4-1,'Projection Scale G2 - M'!$A$25:$B$150,2,FALSE))^Assumptions!$F$6*'Base Rate'!C65*IF(Assumptions!$F$8="No Adjustment",1,IF(Assumptions!$F$8="Married",'Marital Status'!BN64,IF(Assumptions!$F$8="Single",'Marital Status'!CU64,"ERROR")))*IF(Assumptions!$F$10="No Adjustment",1,IF(Assumptions!$F$10="Preferred",'Pref-Std'!BN64,IF(Assumptions!$F$10="Standard",'Pref-Std'!CU64,"ERROR")))*IF(Assumptions!$F$12="No Adjustment",1,VLOOKUP($A65+C$4-1,'Valuation Margin'!$A$5:$C$13,3))</f>
        <v>27.054388184263001</v>
      </c>
      <c r="D65" s="45">
        <f>(1-VLOOKUP($A65+D$4-1,'Projection Scale G2 - M'!$A$25:$B$150,2,FALSE))^Assumptions!$F$6*'Base Rate'!D65*IF(Assumptions!$F$8="No Adjustment",1,IF(Assumptions!$F$8="Married",'Marital Status'!BO64,IF(Assumptions!$F$8="Single",'Marital Status'!CV64,"ERROR")))*IF(Assumptions!$F$10="No Adjustment",1,IF(Assumptions!$F$10="Preferred",'Pref-Std'!BO64,IF(Assumptions!$F$10="Standard",'Pref-Std'!CV64,"ERROR")))*IF(Assumptions!$F$12="No Adjustment",1,VLOOKUP($A65+D$4-1,'Valuation Margin'!$A$5:$C$13,3))</f>
        <v>42.748115608124515</v>
      </c>
      <c r="E65" s="45">
        <f>(1-VLOOKUP($A65+E$4-1,'Projection Scale G2 - M'!$A$25:$B$150,2,FALSE))^Assumptions!$F$6*'Base Rate'!E65*IF(Assumptions!$F$8="No Adjustment",1,IF(Assumptions!$F$8="Married",'Marital Status'!BP64,IF(Assumptions!$F$8="Single",'Marital Status'!CW64,"ERROR")))*IF(Assumptions!$F$10="No Adjustment",1,IF(Assumptions!$F$10="Preferred",'Pref-Std'!BP64,IF(Assumptions!$F$10="Standard",'Pref-Std'!CW64,"ERROR")))*IF(Assumptions!$F$12="No Adjustment",1,VLOOKUP($A65+E$4-1,'Valuation Margin'!$A$5:$C$13,3))</f>
        <v>61.896304214921422</v>
      </c>
      <c r="F65" s="46">
        <f>(1-VLOOKUP($A65+F$4-1,'Projection Scale G2 - M'!$A$25:$B$150,2,FALSE))^Assumptions!$F$6*'Base Rate'!F65*IF(Assumptions!$F$8="No Adjustment",1,IF(Assumptions!$F$8="Married",'Marital Status'!BQ64,IF(Assumptions!$F$8="Single",'Marital Status'!CX64,"ERROR")))*IF(Assumptions!$F$10="No Adjustment",1,IF(Assumptions!$F$10="Preferred",'Pref-Std'!BQ64,IF(Assumptions!$F$10="Standard",'Pref-Std'!CX64,"ERROR")))*IF(Assumptions!$F$12="No Adjustment",1,VLOOKUP($A65+F$4-1,'Valuation Margin'!$A$5:$C$13,3))</f>
        <v>84.190628399253384</v>
      </c>
      <c r="G65" s="45">
        <f>(1-VLOOKUP($A65+G$4-1,'Projection Scale G2 - M'!$A$25:$B$150,2,FALSE))^Assumptions!$F$6*'Base Rate'!G65*IF(Assumptions!$F$8="No Adjustment",1,IF(Assumptions!$F$8="Married",'Marital Status'!BR64,IF(Assumptions!$F$8="Single",'Marital Status'!CY64,"ERROR")))*IF(Assumptions!$F$10="No Adjustment",1,IF(Assumptions!$F$10="Preferred",'Pref-Std'!BR64,IF(Assumptions!$F$10="Standard",'Pref-Std'!CY64,"ERROR")))*IF(Assumptions!$F$12="No Adjustment",1,VLOOKUP($A65+G$4-1,'Valuation Margin'!$A$5:$C$13,3))</f>
        <v>111.66387452088158</v>
      </c>
      <c r="H65" s="45">
        <f>(1-VLOOKUP($A65+H$4-1,'Projection Scale G2 - M'!$A$25:$B$150,2,FALSE))^Assumptions!$F$6*'Base Rate'!H65*IF(Assumptions!$F$8="No Adjustment",1,IF(Assumptions!$F$8="Married",'Marital Status'!BS64,IF(Assumptions!$F$8="Single",'Marital Status'!CZ64,"ERROR")))*IF(Assumptions!$F$10="No Adjustment",1,IF(Assumptions!$F$10="Preferred",'Pref-Std'!BS64,IF(Assumptions!$F$10="Standard",'Pref-Std'!CZ64,"ERROR")))*IF(Assumptions!$F$12="No Adjustment",1,VLOOKUP($A65+H$4-1,'Valuation Margin'!$A$5:$C$13,3))</f>
        <v>135.60885898532462</v>
      </c>
      <c r="I65" s="45">
        <f>(1-VLOOKUP($A65+I$4-1,'Projection Scale G2 - M'!$A$25:$B$150,2,FALSE))^Assumptions!$F$6*'Base Rate'!I65*IF(Assumptions!$F$8="No Adjustment",1,IF(Assumptions!$F$8="Married",'Marital Status'!BT64,IF(Assumptions!$F$8="Single",'Marital Status'!DA64,"ERROR")))*IF(Assumptions!$F$10="No Adjustment",1,IF(Assumptions!$F$10="Preferred",'Pref-Std'!BT64,IF(Assumptions!$F$10="Standard",'Pref-Std'!DA64,"ERROR")))*IF(Assumptions!$F$12="No Adjustment",1,VLOOKUP($A65+I$4-1,'Valuation Margin'!$A$5:$C$13,3))</f>
        <v>163.01451582666394</v>
      </c>
      <c r="J65" s="45">
        <f>(1-VLOOKUP($A65+J$4-1,'Projection Scale G2 - M'!$A$25:$B$150,2,FALSE))^Assumptions!$F$6*'Base Rate'!J65*IF(Assumptions!$F$8="No Adjustment",1,IF(Assumptions!$F$8="Married",'Marital Status'!BU64,IF(Assumptions!$F$8="Single",'Marital Status'!DB64,"ERROR")))*IF(Assumptions!$F$10="No Adjustment",1,IF(Assumptions!$F$10="Preferred",'Pref-Std'!BU64,IF(Assumptions!$F$10="Standard",'Pref-Std'!DB64,"ERROR")))*IF(Assumptions!$F$12="No Adjustment",1,VLOOKUP($A65+J$4-1,'Valuation Margin'!$A$5:$C$13,3))</f>
        <v>190.32863938834106</v>
      </c>
      <c r="K65" s="46">
        <f>(1-VLOOKUP($A65+K$4-1,'Projection Scale G2 - M'!$A$25:$B$150,2,FALSE))^Assumptions!$F$6*'Base Rate'!K65*IF(Assumptions!$F$8="No Adjustment",1,IF(Assumptions!$F$8="Married",'Marital Status'!BV64,IF(Assumptions!$F$8="Single",'Marital Status'!DC64,"ERROR")))*IF(Assumptions!$F$10="No Adjustment",1,IF(Assumptions!$F$10="Preferred",'Pref-Std'!BV64,IF(Assumptions!$F$10="Standard",'Pref-Std'!DC64,"ERROR")))*IF(Assumptions!$F$12="No Adjustment",1,VLOOKUP($A65+K$4-1,'Valuation Margin'!$A$5:$C$13,3))</f>
        <v>221.3878104839616</v>
      </c>
      <c r="L65" s="45">
        <f>(1-VLOOKUP($A65+L$4-1,'Projection Scale G2 - M'!$A$25:$B$150,2,FALSE))^Assumptions!$F$6*'Base Rate'!L65*IF(Assumptions!$F$8="No Adjustment",1,IF(Assumptions!$F$8="Married",'Marital Status'!BW64,IF(Assumptions!$F$8="Single",'Marital Status'!DD64,"ERROR")))*IF(Assumptions!$F$10="No Adjustment",1,IF(Assumptions!$F$10="Preferred",'Pref-Std'!BW64,IF(Assumptions!$F$10="Standard",'Pref-Std'!DD64,"ERROR")))*IF(Assumptions!$F$12="No Adjustment",1,VLOOKUP($A65+L$4-1,'Valuation Margin'!$A$5:$C$13,3))</f>
        <v>251.86392133261327</v>
      </c>
      <c r="M65" s="45">
        <f>(1-VLOOKUP($A65+M$4-1,'Projection Scale G2 - M'!$A$25:$B$150,2,FALSE))^Assumptions!$F$6*'Base Rate'!M65*IF(Assumptions!$F$8="No Adjustment",1,IF(Assumptions!$F$8="Married",'Marital Status'!BX64,IF(Assumptions!$F$8="Single",'Marital Status'!DE64,"ERROR")))*IF(Assumptions!$F$10="No Adjustment",1,IF(Assumptions!$F$10="Preferred",'Pref-Std'!BX64,IF(Assumptions!$F$10="Standard",'Pref-Std'!DE64,"ERROR")))*IF(Assumptions!$F$12="No Adjustment",1,VLOOKUP($A65+M$4-1,'Valuation Margin'!$A$5:$C$13,3))</f>
        <v>267.52618070239515</v>
      </c>
      <c r="N65" s="45">
        <f>(1-VLOOKUP($A65+N$4-1,'Projection Scale G2 - M'!$A$25:$B$150,2,FALSE))^Assumptions!$F$6*'Base Rate'!N65*IF(Assumptions!$F$8="No Adjustment",1,IF(Assumptions!$F$8="Married",'Marital Status'!BY64,IF(Assumptions!$F$8="Single",'Marital Status'!DF64,"ERROR")))*IF(Assumptions!$F$10="No Adjustment",1,IF(Assumptions!$F$10="Preferred",'Pref-Std'!BY64,IF(Assumptions!$F$10="Standard",'Pref-Std'!DF64,"ERROR")))*IF(Assumptions!$F$12="No Adjustment",1,VLOOKUP($A65+N$4-1,'Valuation Margin'!$A$5:$C$13,3))</f>
        <v>290.77589054142175</v>
      </c>
      <c r="O65" s="45">
        <f>(1-VLOOKUP($A65+O$4-1,'Projection Scale G2 - M'!$A$25:$B$150,2,FALSE))^Assumptions!$F$6*'Base Rate'!O65*IF(Assumptions!$F$8="No Adjustment",1,IF(Assumptions!$F$8="Married",'Marital Status'!BZ64,IF(Assumptions!$F$8="Single",'Marital Status'!DG64,"ERROR")))*IF(Assumptions!$F$10="No Adjustment",1,IF(Assumptions!$F$10="Preferred",'Pref-Std'!BZ64,IF(Assumptions!$F$10="Standard",'Pref-Std'!DG64,"ERROR")))*IF(Assumptions!$F$12="No Adjustment",1,VLOOKUP($A65+O$4-1,'Valuation Margin'!$A$5:$C$13,3))</f>
        <v>313.33454994206846</v>
      </c>
      <c r="P65" s="46">
        <f>(1-VLOOKUP($A65+P$4-1,'Projection Scale G2 - M'!$A$25:$B$150,2,FALSE))^Assumptions!$F$6*'Base Rate'!P65*IF(Assumptions!$F$8="No Adjustment",1,IF(Assumptions!$F$8="Married",'Marital Status'!CA64,IF(Assumptions!$F$8="Single",'Marital Status'!DH64,"ERROR")))*IF(Assumptions!$F$10="No Adjustment",1,IF(Assumptions!$F$10="Preferred",'Pref-Std'!CA64,IF(Assumptions!$F$10="Standard",'Pref-Std'!DH64,"ERROR")))*IF(Assumptions!$F$12="No Adjustment",1,VLOOKUP($A65+P$4-1,'Valuation Margin'!$A$5:$C$13,3))</f>
        <v>340.95660000000004</v>
      </c>
      <c r="Q65" s="45">
        <f>(1-VLOOKUP($A65+Q$4-1,'Projection Scale G2 - M'!$A$25:$B$150,2,FALSE))^Assumptions!$F$6*'Base Rate'!Q65*IF(Assumptions!$F$8="No Adjustment",1,IF(Assumptions!$F$8="Married",'Marital Status'!CB64,IF(Assumptions!$F$8="Single",'Marital Status'!DI64,"ERROR")))*IF(Assumptions!$F$10="No Adjustment",1,IF(Assumptions!$F$10="Preferred",'Pref-Std'!CB64,IF(Assumptions!$F$10="Standard",'Pref-Std'!DI64,"ERROR")))*IF(Assumptions!$F$12="No Adjustment",1,VLOOKUP($A65+Q$4-1,'Valuation Margin'!$A$5:$C$13,3))</f>
        <v>368.68549999999993</v>
      </c>
      <c r="R65" s="45">
        <f>(1-VLOOKUP($A65+R$4-1,'Projection Scale G2 - M'!$A$25:$B$150,2,FALSE))^Assumptions!$F$6*'Base Rate'!R65*IF(Assumptions!$F$8="No Adjustment",1,IF(Assumptions!$F$8="Married",'Marital Status'!CC64,IF(Assumptions!$F$8="Single",'Marital Status'!DJ64,"ERROR")))*IF(Assumptions!$F$10="No Adjustment",1,IF(Assumptions!$F$10="Preferred",'Pref-Std'!CC64,IF(Assumptions!$F$10="Standard",'Pref-Std'!DJ64,"ERROR")))*IF(Assumptions!$F$12="No Adjustment",1,VLOOKUP($A65+R$4-1,'Valuation Margin'!$A$5:$C$13,3))</f>
        <v>406.67</v>
      </c>
      <c r="S65" s="45">
        <f>(1-VLOOKUP($A65+S$4-1,'Projection Scale G2 - M'!$A$25:$B$150,2,FALSE))^Assumptions!$F$6*'Base Rate'!S65*IF(Assumptions!$F$8="No Adjustment",1,IF(Assumptions!$F$8="Married",'Marital Status'!CD64,IF(Assumptions!$F$8="Single",'Marital Status'!DK64,"ERROR")))*IF(Assumptions!$F$10="No Adjustment",1,IF(Assumptions!$F$10="Preferred",'Pref-Std'!CD64,IF(Assumptions!$F$10="Standard",'Pref-Std'!DK64,"ERROR")))*IF(Assumptions!$F$12="No Adjustment",1,VLOOKUP($A65+S$4-1,'Valuation Margin'!$A$5:$C$13,3))</f>
        <v>420</v>
      </c>
      <c r="T65" s="45">
        <f>(1-VLOOKUP($A65+T$4-1,'Projection Scale G2 - M'!$A$25:$B$150,2,FALSE))^Assumptions!$F$6*'Base Rate'!T65*IF(Assumptions!$F$8="No Adjustment",1,IF(Assumptions!$F$8="Married",'Marital Status'!CE64,IF(Assumptions!$F$8="Single",'Marital Status'!DL64,"ERROR")))*IF(Assumptions!$F$10="No Adjustment",1,IF(Assumptions!$F$10="Preferred",'Pref-Std'!CE64,IF(Assumptions!$F$10="Standard",'Pref-Std'!DL64,"ERROR")))*IF(Assumptions!$F$12="No Adjustment",1,VLOOKUP($A65+T$4-1,'Valuation Margin'!$A$5:$C$13,3))</f>
        <v>420</v>
      </c>
      <c r="U65" s="46">
        <f>(1-VLOOKUP($A65+U$4-1,'Projection Scale G2 - M'!$A$25:$B$150,2,FALSE))^Assumptions!$F$6*'Base Rate'!U65*IF(Assumptions!$F$8="No Adjustment",1,IF(Assumptions!$F$8="Married",'Marital Status'!CF64,IF(Assumptions!$F$8="Single",'Marital Status'!DM64,"ERROR")))*IF(Assumptions!$F$10="No Adjustment",1,IF(Assumptions!$F$10="Preferred",'Pref-Std'!CF64,IF(Assumptions!$F$10="Standard",'Pref-Std'!DM64,"ERROR")))*IF(Assumptions!$F$12="No Adjustment",1,VLOOKUP($A65+U$4-1,'Valuation Margin'!$A$5:$C$13,3))</f>
        <v>420</v>
      </c>
      <c r="V65" s="45">
        <f>(1-VLOOKUP($A65+V$4-1,'Projection Scale G2 - M'!$A$25:$B$150,2,FALSE))^Assumptions!$F$6*'Base Rate'!V65*IF(Assumptions!$F$8="No Adjustment",1,IF(Assumptions!$F$8="Married",'Marital Status'!CG64,IF(Assumptions!$F$8="Single",'Marital Status'!DN64,"ERROR")))*IF(Assumptions!$F$10="No Adjustment",1,IF(Assumptions!$F$10="Preferred",'Pref-Std'!CG64,IF(Assumptions!$F$10="Standard",'Pref-Std'!DN64,"ERROR")))*IF(Assumptions!$F$12="No Adjustment",1,VLOOKUP($A65+V$4-1,'Valuation Margin'!$A$5:$C$13,3))</f>
        <v>420</v>
      </c>
      <c r="W65" s="45">
        <f>(1-VLOOKUP($A65+W$4-1,'Projection Scale G2 - M'!$A$25:$B$150,2,FALSE))^Assumptions!$F$6*'Base Rate'!W65*IF(Assumptions!$F$8="No Adjustment",1,IF(Assumptions!$F$8="Married",'Marital Status'!CH64,IF(Assumptions!$F$8="Single",'Marital Status'!DO64,"ERROR")))*IF(Assumptions!$F$10="No Adjustment",1,IF(Assumptions!$F$10="Preferred",'Pref-Std'!CH64,IF(Assumptions!$F$10="Standard",'Pref-Std'!DO64,"ERROR")))*IF(Assumptions!$F$12="No Adjustment",1,VLOOKUP($A65+W$4-1,'Valuation Margin'!$A$5:$C$13,3))</f>
        <v>420</v>
      </c>
      <c r="X65" s="45">
        <f>(1-VLOOKUP($A65+X$4-1,'Projection Scale G2 - M'!$A$25:$B$150,2,FALSE))^Assumptions!$F$6*'Base Rate'!X65*IF(Assumptions!$F$8="No Adjustment",1,IF(Assumptions!$F$8="Married",'Marital Status'!CI64,IF(Assumptions!$F$8="Single",'Marital Status'!DP64,"ERROR")))*IF(Assumptions!$F$10="No Adjustment",1,IF(Assumptions!$F$10="Preferred",'Pref-Std'!CI64,IF(Assumptions!$F$10="Standard",'Pref-Std'!DP64,"ERROR")))*IF(Assumptions!$F$12="No Adjustment",1,VLOOKUP($A65+X$4-1,'Valuation Margin'!$A$5:$C$13,3))</f>
        <v>420</v>
      </c>
      <c r="Y65" s="45">
        <f>(1-VLOOKUP($A65+Y$4-1,'Projection Scale G2 - M'!$A$25:$B$150,2,FALSE))^Assumptions!$F$6*'Base Rate'!Y65*IF(Assumptions!$F$8="No Adjustment",1,IF(Assumptions!$F$8="Married",'Marital Status'!CJ64,IF(Assumptions!$F$8="Single",'Marital Status'!DQ64,"ERROR")))*IF(Assumptions!$F$10="No Adjustment",1,IF(Assumptions!$F$10="Preferred",'Pref-Std'!CJ64,IF(Assumptions!$F$10="Standard",'Pref-Std'!DQ64,"ERROR")))*IF(Assumptions!$F$12="No Adjustment",1,VLOOKUP($A65+Y$4-1,'Valuation Margin'!$A$5:$C$13,3))</f>
        <v>420</v>
      </c>
      <c r="Z65" s="46">
        <f>(1-VLOOKUP($A65+Z$4-1,'Projection Scale G2 - M'!$A$25:$B$150,2,FALSE))^Assumptions!$F$6*'Base Rate'!Z65*IF(Assumptions!$F$8="No Adjustment",1,IF(Assumptions!$F$8="Married",'Marital Status'!CK64,IF(Assumptions!$F$8="Single",'Marital Status'!DR64,"ERROR")))*IF(Assumptions!$F$10="No Adjustment",1,IF(Assumptions!$F$10="Preferred",'Pref-Std'!CK64,IF(Assumptions!$F$10="Standard",'Pref-Std'!DR64,"ERROR")))*IF(Assumptions!$F$12="No Adjustment",1,VLOOKUP($A65+Z$4-1,'Valuation Margin'!$A$5:$C$13,3))</f>
        <v>420</v>
      </c>
      <c r="AA65" s="45">
        <f>(1-VLOOKUP($A65+AA$4-1,'Projection Scale G2 - M'!$A$25:$B$150,2,FALSE))^Assumptions!$F$6*'Base Rate'!AA65*IF(Assumptions!$F$8="No Adjustment",1,IF(Assumptions!$F$8="Married",'Marital Status'!CL64,IF(Assumptions!$F$8="Single",'Marital Status'!DS64,"ERROR")))*IF(Assumptions!$F$10="No Adjustment",1,IF(Assumptions!$F$10="Preferred",'Pref-Std'!CL64,IF(Assumptions!$F$10="Standard",'Pref-Std'!DS64,"ERROR")))*IF(Assumptions!$F$12="No Adjustment",1,VLOOKUP($A65+AA$4-1,'Valuation Margin'!$A$5:$C$13,3))</f>
        <v>420</v>
      </c>
      <c r="AB65" s="45">
        <f>(1-VLOOKUP($A65+AB$4-1,'Projection Scale G2 - M'!$A$25:$B$150,2,FALSE))^Assumptions!$F$6*'Base Rate'!AB65*IF(Assumptions!$F$8="No Adjustment",1,IF(Assumptions!$F$8="Married",'Marital Status'!CM64,IF(Assumptions!$F$8="Single",'Marital Status'!DT64,"ERROR")))*IF(Assumptions!$F$10="No Adjustment",1,IF(Assumptions!$F$10="Preferred",'Pref-Std'!CM64,IF(Assumptions!$F$10="Standard",'Pref-Std'!DT64,"ERROR")))*IF(Assumptions!$F$12="No Adjustment",1,VLOOKUP($A65+AB$4-1,'Valuation Margin'!$A$5:$C$13,3))</f>
        <v>420</v>
      </c>
      <c r="AC65" s="45">
        <f>(1-VLOOKUP($A65+AC$4-1,'Projection Scale G2 - M'!$A$25:$B$150,2,FALSE))^Assumptions!$F$6*'Base Rate'!AC65*IF(Assumptions!$F$8="No Adjustment",1,IF(Assumptions!$F$8="Married",'Marital Status'!CN64,IF(Assumptions!$F$8="Single",'Marital Status'!DU64,"ERROR")))*IF(Assumptions!$F$10="No Adjustment",1,IF(Assumptions!$F$10="Preferred",'Pref-Std'!CN64,IF(Assumptions!$F$10="Standard",'Pref-Std'!DU64,"ERROR")))*IF(Assumptions!$F$12="No Adjustment",1,VLOOKUP($A65+AC$4-1,'Valuation Margin'!$A$5:$C$13,3))</f>
        <v>420</v>
      </c>
      <c r="AD65" s="45">
        <f>(1-VLOOKUP($A65+AD$4-1,'Projection Scale G2 - M'!$A$25:$B$150,2,FALSE))^Assumptions!$F$6*'Base Rate'!AD65*IF(Assumptions!$F$8="No Adjustment",1,IF(Assumptions!$F$8="Married",'Marital Status'!CO64,IF(Assumptions!$F$8="Single",'Marital Status'!DV64,"ERROR")))*IF(Assumptions!$F$10="No Adjustment",1,IF(Assumptions!$F$10="Preferred",'Pref-Std'!CO64,IF(Assumptions!$F$10="Standard",'Pref-Std'!DV64,"ERROR")))*IF(Assumptions!$F$12="No Adjustment",1,VLOOKUP($A65+AD$4-1,'Valuation Margin'!$A$5:$C$13,3))</f>
        <v>420</v>
      </c>
      <c r="AE65" s="46">
        <f>(1-VLOOKUP($A65+AE$4-1,'Projection Scale G2 - M'!$A$25:$B$150,2,FALSE))^Assumptions!$F$6*'Base Rate'!AE65*IF(Assumptions!$F$8="No Adjustment",1,IF(Assumptions!$F$8="Married",'Marital Status'!CP64,IF(Assumptions!$F$8="Single",'Marital Status'!DW64,"ERROR")))*IF(Assumptions!$F$10="No Adjustment",1,IF(Assumptions!$F$10="Preferred",'Pref-Std'!CP64,IF(Assumptions!$F$10="Standard",'Pref-Std'!DW64,"ERROR")))*IF(Assumptions!$F$12="No Adjustment",1,VLOOKUP($A65+AE$4-1,'Valuation Margin'!$A$5:$C$13,3))</f>
        <v>420</v>
      </c>
      <c r="AF65" s="46">
        <f>(1-VLOOKUP($AG65,'Projection Scale G2 - M'!$A$25:$B$150,2,FALSE))^Assumptions!$F$6*'Base Rate'!AF65*IF(Assumptions!$F$8="No Adjustment",1,IF(Assumptions!$F$8="Married",'Marital Status'!CQ64,IF(Assumptions!$F$8="Single",'Marital Status'!DX64,"ERROR")))*IF(Assumptions!$F$10="No Adjustment",1,IF(Assumptions!$F$10="Preferred",'Pref-Std'!CQ64,IF(Assumptions!$F$10="Standard",'Pref-Std'!DX64,"ERROR")))*IF(Assumptions!$F$12="No Adjustment",1,VLOOKUP($AG65,'Valuation Margin'!$A$5:$C$13,3))</f>
        <v>420</v>
      </c>
      <c r="AG65" s="6">
        <f t="shared" si="3"/>
        <v>120</v>
      </c>
      <c r="AL65" s="6">
        <f t="shared" si="5"/>
        <v>90</v>
      </c>
      <c r="AM65" s="44">
        <f>(1-VLOOKUP($AL65+AM$4-1,'Projection Scale G2 - F'!$A$25:$B$150,2,FALSE))^Assumptions!$F$6*'Base Rate'!AL65*IF(Assumptions!$F$8="No Adjustment",1,IF(Assumptions!$F$8="Married",'Marital Status'!BM64,IF(Assumptions!$F$8="Single",'Marital Status'!CT64,"ERROR")))*IF(Assumptions!$F$10="No Adjustment",1,IF(Assumptions!$F$10="Preferred",'Pref-Std'!BM64,IF(Assumptions!$F$10="Standard",'Pref-Std'!CT64,"ERROR")))*IF(Assumptions!$F$12="No Adjustment",1,VLOOKUP($AL65+AM$4-1,'Valuation Margin'!$A$5:$D$13,4))</f>
        <v>10.264880825236506</v>
      </c>
      <c r="AN65" s="45">
        <f>(1-VLOOKUP($AL65+AN$4-1,'Projection Scale G2 - F'!$A$25:$B$150,2,FALSE))^Assumptions!$F$6*'Base Rate'!AM65*IF(Assumptions!$F$8="No Adjustment",1,IF(Assumptions!$F$8="Married",'Marital Status'!BN64,IF(Assumptions!$F$8="Single",'Marital Status'!CU64,"ERROR")))*IF(Assumptions!$F$10="No Adjustment",1,IF(Assumptions!$F$10="Preferred",'Pref-Std'!BN64,IF(Assumptions!$F$10="Standard",'Pref-Std'!CU64,"ERROR")))*IF(Assumptions!$F$12="No Adjustment",1,VLOOKUP($AL65+AN$4-1,'Valuation Margin'!$A$5:$D$13,4))</f>
        <v>19.855102577101952</v>
      </c>
      <c r="AO65" s="45">
        <f>(1-VLOOKUP($AL65+AO$4-1,'Projection Scale G2 - F'!$A$25:$B$150,2,FALSE))^Assumptions!$F$6*'Base Rate'!AN65*IF(Assumptions!$F$8="No Adjustment",1,IF(Assumptions!$F$8="Married",'Marital Status'!BO64,IF(Assumptions!$F$8="Single",'Marital Status'!CV64,"ERROR")))*IF(Assumptions!$F$10="No Adjustment",1,IF(Assumptions!$F$10="Preferred",'Pref-Std'!BO64,IF(Assumptions!$F$10="Standard",'Pref-Std'!CV64,"ERROR")))*IF(Assumptions!$F$12="No Adjustment",1,VLOOKUP($AL65+AO$4-1,'Valuation Margin'!$A$5:$D$13,4))</f>
        <v>31.85564634215072</v>
      </c>
      <c r="AP65" s="45">
        <f>(1-VLOOKUP($AL65+AP$4-1,'Projection Scale G2 - F'!$A$25:$B$150,2,FALSE))^Assumptions!$F$6*'Base Rate'!AO65*IF(Assumptions!$F$8="No Adjustment",1,IF(Assumptions!$F$8="Married",'Marital Status'!BP64,IF(Assumptions!$F$8="Single",'Marital Status'!CW64,"ERROR")))*IF(Assumptions!$F$10="No Adjustment",1,IF(Assumptions!$F$10="Preferred",'Pref-Std'!BP64,IF(Assumptions!$F$10="Standard",'Pref-Std'!CW64,"ERROR")))*IF(Assumptions!$F$12="No Adjustment",1,VLOOKUP($AL65+AP$4-1,'Valuation Margin'!$A$5:$D$13,4))</f>
        <v>46.565442827511667</v>
      </c>
      <c r="AQ65" s="46">
        <f>(1-VLOOKUP($AL65+AQ$4-1,'Projection Scale G2 - F'!$A$25:$B$150,2,FALSE))^Assumptions!$F$6*'Base Rate'!AP65*IF(Assumptions!$F$8="No Adjustment",1,IF(Assumptions!$F$8="Married",'Marital Status'!BQ64,IF(Assumptions!$F$8="Single",'Marital Status'!CX64,"ERROR")))*IF(Assumptions!$F$10="No Adjustment",1,IF(Assumptions!$F$10="Preferred",'Pref-Std'!BQ64,IF(Assumptions!$F$10="Standard",'Pref-Std'!CX64,"ERROR")))*IF(Assumptions!$F$12="No Adjustment",1,VLOOKUP($AL65+AQ$4-1,'Valuation Margin'!$A$5:$D$13,4))</f>
        <v>65.447541013606156</v>
      </c>
      <c r="AR65" s="45">
        <f>(1-VLOOKUP($AL65+AR$4-1,'Projection Scale G2 - F'!$A$25:$B$150,2,FALSE))^Assumptions!$F$6*'Base Rate'!AQ65*IF(Assumptions!$F$8="No Adjustment",1,IF(Assumptions!$F$8="Married",'Marital Status'!BR64,IF(Assumptions!$F$8="Single",'Marital Status'!CY64,"ERROR")))*IF(Assumptions!$F$10="No Adjustment",1,IF(Assumptions!$F$10="Preferred",'Pref-Std'!BR64,IF(Assumptions!$F$10="Standard",'Pref-Std'!CY64,"ERROR")))*IF(Assumptions!$F$12="No Adjustment",1,VLOOKUP($AL65+AR$4-1,'Valuation Margin'!$A$5:$D$13,4))</f>
        <v>87.572442288493932</v>
      </c>
      <c r="AS65" s="45">
        <f>(1-VLOOKUP($AL65+AS$4-1,'Projection Scale G2 - F'!$A$25:$B$150,2,FALSE))^Assumptions!$F$6*'Base Rate'!AR65*IF(Assumptions!$F$8="No Adjustment",1,IF(Assumptions!$F$8="Married",'Marital Status'!BS64,IF(Assumptions!$F$8="Single",'Marital Status'!CZ64,"ERROR")))*IF(Assumptions!$F$10="No Adjustment",1,IF(Assumptions!$F$10="Preferred",'Pref-Std'!BS64,IF(Assumptions!$F$10="Standard",'Pref-Std'!CZ64,"ERROR")))*IF(Assumptions!$F$12="No Adjustment",1,VLOOKUP($AL65+AS$4-1,'Valuation Margin'!$A$5:$D$13,4))</f>
        <v>108.14302609381541</v>
      </c>
      <c r="AT65" s="45">
        <f>(1-VLOOKUP($AL65+AT$4-1,'Projection Scale G2 - F'!$A$25:$B$150,2,FALSE))^Assumptions!$F$6*'Base Rate'!AS65*IF(Assumptions!$F$8="No Adjustment",1,IF(Assumptions!$F$8="Married",'Marital Status'!BT64,IF(Assumptions!$F$8="Single",'Marital Status'!DA64,"ERROR")))*IF(Assumptions!$F$10="No Adjustment",1,IF(Assumptions!$F$10="Preferred",'Pref-Std'!BT64,IF(Assumptions!$F$10="Standard",'Pref-Std'!DA64,"ERROR")))*IF(Assumptions!$F$12="No Adjustment",1,VLOOKUP($AL65+AT$4-1,'Valuation Margin'!$A$5:$D$13,4))</f>
        <v>131.67651035864239</v>
      </c>
      <c r="AU65" s="45">
        <f>(1-VLOOKUP($AL65+AU$4-1,'Projection Scale G2 - F'!$A$25:$B$150,2,FALSE))^Assumptions!$F$6*'Base Rate'!AT65*IF(Assumptions!$F$8="No Adjustment",1,IF(Assumptions!$F$8="Married",'Marital Status'!BU64,IF(Assumptions!$F$8="Single",'Marital Status'!DB64,"ERROR")))*IF(Assumptions!$F$10="No Adjustment",1,IF(Assumptions!$F$10="Preferred",'Pref-Std'!BU64,IF(Assumptions!$F$10="Standard",'Pref-Std'!DB64,"ERROR")))*IF(Assumptions!$F$12="No Adjustment",1,VLOOKUP($AL65+AU$4-1,'Valuation Margin'!$A$5:$D$13,4))</f>
        <v>155.13494194901975</v>
      </c>
      <c r="AV65" s="46">
        <f>(1-VLOOKUP($AL65+AV$4-1,'Projection Scale G2 - F'!$A$25:$B$150,2,FALSE))^Assumptions!$F$6*'Base Rate'!AU65*IF(Assumptions!$F$8="No Adjustment",1,IF(Assumptions!$F$8="Married",'Marital Status'!BV64,IF(Assumptions!$F$8="Single",'Marital Status'!DC64,"ERROR")))*IF(Assumptions!$F$10="No Adjustment",1,IF(Assumptions!$F$10="Preferred",'Pref-Std'!BV64,IF(Assumptions!$F$10="Standard",'Pref-Std'!DC64,"ERROR")))*IF(Assumptions!$F$12="No Adjustment",1,VLOOKUP($AL65+AV$4-1,'Valuation Margin'!$A$5:$D$13,4))</f>
        <v>181.64536910737368</v>
      </c>
      <c r="AW65" s="45">
        <f>(1-VLOOKUP($AL65+AW$4-1,'Projection Scale G2 - F'!$A$25:$B$150,2,FALSE))^Assumptions!$F$6*'Base Rate'!AV65*IF(Assumptions!$F$8="No Adjustment",1,IF(Assumptions!$F$8="Married",'Marital Status'!BW64,IF(Assumptions!$F$8="Single",'Marital Status'!DD64,"ERROR")))*IF(Assumptions!$F$10="No Adjustment",1,IF(Assumptions!$F$10="Preferred",'Pref-Std'!BW64,IF(Assumptions!$F$10="Standard",'Pref-Std'!DD64,"ERROR")))*IF(Assumptions!$F$12="No Adjustment",1,VLOOKUP($AL65+AW$4-1,'Valuation Margin'!$A$5:$D$13,4))</f>
        <v>207.73843287766863</v>
      </c>
      <c r="AX65" s="45">
        <f>(1-VLOOKUP($AL65+AX$4-1,'Projection Scale G2 - F'!$A$25:$B$150,2,FALSE))^Assumptions!$F$6*'Base Rate'!AW65*IF(Assumptions!$F$8="No Adjustment",1,IF(Assumptions!$F$8="Married",'Marital Status'!BX64,IF(Assumptions!$F$8="Single",'Marital Status'!DE64,"ERROR")))*IF(Assumptions!$F$10="No Adjustment",1,IF(Assumptions!$F$10="Preferred",'Pref-Std'!BX64,IF(Assumptions!$F$10="Standard",'Pref-Std'!DE64,"ERROR")))*IF(Assumptions!$F$12="No Adjustment",1,VLOOKUP($AL65+AX$4-1,'Valuation Margin'!$A$5:$D$13,4))</f>
        <v>222.15933273584886</v>
      </c>
      <c r="AY65" s="45">
        <f>(1-VLOOKUP($AL65+AY$4-1,'Projection Scale G2 - F'!$A$25:$B$150,2,FALSE))^Assumptions!$F$6*'Base Rate'!AX65*IF(Assumptions!$F$8="No Adjustment",1,IF(Assumptions!$F$8="Married",'Marital Status'!BY64,IF(Assumptions!$F$8="Single",'Marital Status'!DF64,"ERROR")))*IF(Assumptions!$F$10="No Adjustment",1,IF(Assumptions!$F$10="Preferred",'Pref-Std'!BY64,IF(Assumptions!$F$10="Standard",'Pref-Std'!DF64,"ERROR")))*IF(Assumptions!$F$12="No Adjustment",1,VLOOKUP($AL65+AY$4-1,'Valuation Margin'!$A$5:$D$13,4))</f>
        <v>240.40263543970363</v>
      </c>
      <c r="AZ65" s="45">
        <f>(1-VLOOKUP($AL65+AZ$4-1,'Projection Scale G2 - F'!$A$25:$B$150,2,FALSE))^Assumptions!$F$6*'Base Rate'!AY65*IF(Assumptions!$F$8="No Adjustment",1,IF(Assumptions!$F$8="Married",'Marital Status'!BZ64,IF(Assumptions!$F$8="Single",'Marital Status'!DG64,"ERROR")))*IF(Assumptions!$F$10="No Adjustment",1,IF(Assumptions!$F$10="Preferred",'Pref-Std'!BZ64,IF(Assumptions!$F$10="Standard",'Pref-Std'!DG64,"ERROR")))*IF(Assumptions!$F$12="No Adjustment",1,VLOOKUP($AL65+AZ$4-1,'Valuation Margin'!$A$5:$D$13,4))</f>
        <v>260.81356226543221</v>
      </c>
      <c r="BA65" s="46">
        <f>(1-VLOOKUP($AL65+BA$4-1,'Projection Scale G2 - F'!$A$25:$B$150,2,FALSE))^Assumptions!$F$6*'Base Rate'!AZ65*IF(Assumptions!$F$8="No Adjustment",1,IF(Assumptions!$F$8="Married",'Marital Status'!CA64,IF(Assumptions!$F$8="Single",'Marital Status'!DH64,"ERROR")))*IF(Assumptions!$F$10="No Adjustment",1,IF(Assumptions!$F$10="Preferred",'Pref-Std'!CA64,IF(Assumptions!$F$10="Standard",'Pref-Std'!DH64,"ERROR")))*IF(Assumptions!$F$12="No Adjustment",1,VLOOKUP($AL65+BA$4-1,'Valuation Margin'!$A$5:$D$13,4))</f>
        <v>285.60480000000001</v>
      </c>
      <c r="BB65" s="45">
        <f>(1-VLOOKUP($AL65+BB$4-1,'Projection Scale G2 - F'!$A$25:$B$150,2,FALSE))^Assumptions!$F$6*'Base Rate'!BA65*IF(Assumptions!$F$8="No Adjustment",1,IF(Assumptions!$F$8="Married",'Marital Status'!CB64,IF(Assumptions!$F$8="Single",'Marital Status'!DI64,"ERROR")))*IF(Assumptions!$F$10="No Adjustment",1,IF(Assumptions!$F$10="Preferred",'Pref-Std'!CB64,IF(Assumptions!$F$10="Standard",'Pref-Std'!DI64,"ERROR")))*IF(Assumptions!$F$12="No Adjustment",1,VLOOKUP($AL65+BB$4-1,'Valuation Margin'!$A$5:$D$13,4))</f>
        <v>307.2534</v>
      </c>
      <c r="BC65" s="45">
        <f>(1-VLOOKUP($AL65+BC$4-1,'Projection Scale G2 - F'!$A$25:$B$150,2,FALSE))^Assumptions!$F$6*'Base Rate'!BB65*IF(Assumptions!$F$8="No Adjustment",1,IF(Assumptions!$F$8="Married",'Marital Status'!CC64,IF(Assumptions!$F$8="Single",'Marital Status'!DJ64,"ERROR")))*IF(Assumptions!$F$10="No Adjustment",1,IF(Assumptions!$F$10="Preferred",'Pref-Std'!CC64,IF(Assumptions!$F$10="Standard",'Pref-Std'!DJ64,"ERROR")))*IF(Assumptions!$F$12="No Adjustment",1,VLOOKUP($AL65+BC$4-1,'Valuation Margin'!$A$5:$D$13,4))</f>
        <v>326.7722</v>
      </c>
      <c r="BD65" s="45">
        <f>(1-VLOOKUP($AL65+BD$4-1,'Projection Scale G2 - F'!$A$25:$B$150,2,FALSE))^Assumptions!$F$6*'Base Rate'!BC65*IF(Assumptions!$F$8="No Adjustment",1,IF(Assumptions!$F$8="Married",'Marital Status'!CD64,IF(Assumptions!$F$8="Single",'Marital Status'!DK64,"ERROR")))*IF(Assumptions!$F$10="No Adjustment",1,IF(Assumptions!$F$10="Preferred",'Pref-Std'!CD64,IF(Assumptions!$F$10="Standard",'Pref-Std'!DK64,"ERROR")))*IF(Assumptions!$F$12="No Adjustment",1,VLOOKUP($AL65+BD$4-1,'Valuation Margin'!$A$5:$D$13,4))</f>
        <v>345.59999999999997</v>
      </c>
      <c r="BE65" s="45">
        <f>(1-VLOOKUP($AL65+BE$4-1,'Projection Scale G2 - F'!$A$25:$B$150,2,FALSE))^Assumptions!$F$6*'Base Rate'!BD65*IF(Assumptions!$F$8="No Adjustment",1,IF(Assumptions!$F$8="Married",'Marital Status'!CE64,IF(Assumptions!$F$8="Single",'Marital Status'!DL64,"ERROR")))*IF(Assumptions!$F$10="No Adjustment",1,IF(Assumptions!$F$10="Preferred",'Pref-Std'!CE64,IF(Assumptions!$F$10="Standard",'Pref-Std'!DL64,"ERROR")))*IF(Assumptions!$F$12="No Adjustment",1,VLOOKUP($AL65+BE$4-1,'Valuation Margin'!$A$5:$D$13,4))</f>
        <v>360</v>
      </c>
      <c r="BF65" s="46">
        <f>(1-VLOOKUP($AL65+BF$4-1,'Projection Scale G2 - F'!$A$25:$B$150,2,FALSE))^Assumptions!$F$6*'Base Rate'!BE65*IF(Assumptions!$F$8="No Adjustment",1,IF(Assumptions!$F$8="Married",'Marital Status'!CF64,IF(Assumptions!$F$8="Single",'Marital Status'!DM64,"ERROR")))*IF(Assumptions!$F$10="No Adjustment",1,IF(Assumptions!$F$10="Preferred",'Pref-Std'!CF64,IF(Assumptions!$F$10="Standard",'Pref-Std'!DM64,"ERROR")))*IF(Assumptions!$F$12="No Adjustment",1,VLOOKUP($AL65+BF$4-1,'Valuation Margin'!$A$5:$D$13,4))</f>
        <v>360</v>
      </c>
      <c r="BG65" s="45">
        <f>(1-VLOOKUP($AL65+BG$4-1,'Projection Scale G2 - F'!$A$25:$B$150,2,FALSE))^Assumptions!$F$6*'Base Rate'!BF65*IF(Assumptions!$F$8="No Adjustment",1,IF(Assumptions!$F$8="Married",'Marital Status'!CG64,IF(Assumptions!$F$8="Single",'Marital Status'!DN64,"ERROR")))*IF(Assumptions!$F$10="No Adjustment",1,IF(Assumptions!$F$10="Preferred",'Pref-Std'!CG64,IF(Assumptions!$F$10="Standard",'Pref-Std'!DN64,"ERROR")))*IF(Assumptions!$F$12="No Adjustment",1,VLOOKUP($AL65+BG$4-1,'Valuation Margin'!$A$5:$D$13,4))</f>
        <v>360</v>
      </c>
      <c r="BH65" s="45">
        <f>(1-VLOOKUP($AL65+BH$4-1,'Projection Scale G2 - F'!$A$25:$B$150,2,FALSE))^Assumptions!$F$6*'Base Rate'!BG65*IF(Assumptions!$F$8="No Adjustment",1,IF(Assumptions!$F$8="Married",'Marital Status'!CH64,IF(Assumptions!$F$8="Single",'Marital Status'!DO64,"ERROR")))*IF(Assumptions!$F$10="No Adjustment",1,IF(Assumptions!$F$10="Preferred",'Pref-Std'!CH64,IF(Assumptions!$F$10="Standard",'Pref-Std'!DO64,"ERROR")))*IF(Assumptions!$F$12="No Adjustment",1,VLOOKUP($AL65+BH$4-1,'Valuation Margin'!$A$5:$D$13,4))</f>
        <v>360</v>
      </c>
      <c r="BI65" s="45">
        <f>(1-VLOOKUP($AL65+BI$4-1,'Projection Scale G2 - F'!$A$25:$B$150,2,FALSE))^Assumptions!$F$6*'Base Rate'!BH65*IF(Assumptions!$F$8="No Adjustment",1,IF(Assumptions!$F$8="Married",'Marital Status'!CI64,IF(Assumptions!$F$8="Single",'Marital Status'!DP64,"ERROR")))*IF(Assumptions!$F$10="No Adjustment",1,IF(Assumptions!$F$10="Preferred",'Pref-Std'!CI64,IF(Assumptions!$F$10="Standard",'Pref-Std'!DP64,"ERROR")))*IF(Assumptions!$F$12="No Adjustment",1,VLOOKUP($AL65+BI$4-1,'Valuation Margin'!$A$5:$D$13,4))</f>
        <v>360</v>
      </c>
      <c r="BJ65" s="45">
        <f>(1-VLOOKUP($AL65+BJ$4-1,'Projection Scale G2 - F'!$A$25:$B$150,2,FALSE))^Assumptions!$F$6*'Base Rate'!BI65*IF(Assumptions!$F$8="No Adjustment",1,IF(Assumptions!$F$8="Married",'Marital Status'!CJ64,IF(Assumptions!$F$8="Single",'Marital Status'!DQ64,"ERROR")))*IF(Assumptions!$F$10="No Adjustment",1,IF(Assumptions!$F$10="Preferred",'Pref-Std'!CJ64,IF(Assumptions!$F$10="Standard",'Pref-Std'!DQ64,"ERROR")))*IF(Assumptions!$F$12="No Adjustment",1,VLOOKUP($AL65+BJ$4-1,'Valuation Margin'!$A$5:$D$13,4))</f>
        <v>360</v>
      </c>
      <c r="BK65" s="46">
        <f>(1-VLOOKUP($AL65+BK$4-1,'Projection Scale G2 - F'!$A$25:$B$150,2,FALSE))^Assumptions!$F$6*'Base Rate'!BJ65*IF(Assumptions!$F$8="No Adjustment",1,IF(Assumptions!$F$8="Married",'Marital Status'!CK64,IF(Assumptions!$F$8="Single",'Marital Status'!DR64,"ERROR")))*IF(Assumptions!$F$10="No Adjustment",1,IF(Assumptions!$F$10="Preferred",'Pref-Std'!CK64,IF(Assumptions!$F$10="Standard",'Pref-Std'!DR64,"ERROR")))*IF(Assumptions!$F$12="No Adjustment",1,VLOOKUP($AL65+BK$4-1,'Valuation Margin'!$A$5:$D$13,4))</f>
        <v>360</v>
      </c>
      <c r="BL65" s="45">
        <f>(1-VLOOKUP($AL65+BL$4-1,'Projection Scale G2 - F'!$A$25:$B$150,2,FALSE))^Assumptions!$F$6*'Base Rate'!BK65*IF(Assumptions!$F$8="No Adjustment",1,IF(Assumptions!$F$8="Married",'Marital Status'!CL64,IF(Assumptions!$F$8="Single",'Marital Status'!DS64,"ERROR")))*IF(Assumptions!$F$10="No Adjustment",1,IF(Assumptions!$F$10="Preferred",'Pref-Std'!CL64,IF(Assumptions!$F$10="Standard",'Pref-Std'!DS64,"ERROR")))*IF(Assumptions!$F$12="No Adjustment",1,VLOOKUP($AL65+BL$4-1,'Valuation Margin'!$A$5:$D$13,4))</f>
        <v>360</v>
      </c>
      <c r="BM65" s="45">
        <f>(1-VLOOKUP($AL65+BM$4-1,'Projection Scale G2 - F'!$A$25:$B$150,2,FALSE))^Assumptions!$F$6*'Base Rate'!BL65*IF(Assumptions!$F$8="No Adjustment",1,IF(Assumptions!$F$8="Married",'Marital Status'!CM64,IF(Assumptions!$F$8="Single",'Marital Status'!DT64,"ERROR")))*IF(Assumptions!$F$10="No Adjustment",1,IF(Assumptions!$F$10="Preferred",'Pref-Std'!CM64,IF(Assumptions!$F$10="Standard",'Pref-Std'!DT64,"ERROR")))*IF(Assumptions!$F$12="No Adjustment",1,VLOOKUP($AL65+BM$4-1,'Valuation Margin'!$A$5:$D$13,4))</f>
        <v>360</v>
      </c>
      <c r="BN65" s="45">
        <f>(1-VLOOKUP($AL65+BN$4-1,'Projection Scale G2 - F'!$A$25:$B$150,2,FALSE))^Assumptions!$F$6*'Base Rate'!BM65*IF(Assumptions!$F$8="No Adjustment",1,IF(Assumptions!$F$8="Married",'Marital Status'!CN64,IF(Assumptions!$F$8="Single",'Marital Status'!DU64,"ERROR")))*IF(Assumptions!$F$10="No Adjustment",1,IF(Assumptions!$F$10="Preferred",'Pref-Std'!CN64,IF(Assumptions!$F$10="Standard",'Pref-Std'!DU64,"ERROR")))*IF(Assumptions!$F$12="No Adjustment",1,VLOOKUP($AL65+BN$4-1,'Valuation Margin'!$A$5:$D$13,4))</f>
        <v>360</v>
      </c>
      <c r="BO65" s="45">
        <f>(1-VLOOKUP($AL65+BO$4-1,'Projection Scale G2 - F'!$A$25:$B$150,2,FALSE))^Assumptions!$F$6*'Base Rate'!BN65*IF(Assumptions!$F$8="No Adjustment",1,IF(Assumptions!$F$8="Married",'Marital Status'!CO64,IF(Assumptions!$F$8="Single",'Marital Status'!DV64,"ERROR")))*IF(Assumptions!$F$10="No Adjustment",1,IF(Assumptions!$F$10="Preferred",'Pref-Std'!CO64,IF(Assumptions!$F$10="Standard",'Pref-Std'!DV64,"ERROR")))*IF(Assumptions!$F$12="No Adjustment",1,VLOOKUP($AL65+BO$4-1,'Valuation Margin'!$A$5:$D$13,4))</f>
        <v>360</v>
      </c>
      <c r="BP65" s="46">
        <f>(1-VLOOKUP($AL65+BP$4-1,'Projection Scale G2 - F'!$A$25:$B$150,2,FALSE))^Assumptions!$F$6*'Base Rate'!BO65*IF(Assumptions!$F$8="No Adjustment",1,IF(Assumptions!$F$8="Married",'Marital Status'!CP64,IF(Assumptions!$F$8="Single",'Marital Status'!DW64,"ERROR")))*IF(Assumptions!$F$10="No Adjustment",1,IF(Assumptions!$F$10="Preferred",'Pref-Std'!CP64,IF(Assumptions!$F$10="Standard",'Pref-Std'!DW64,"ERROR")))*IF(Assumptions!$F$12="No Adjustment",1,VLOOKUP($AL65+BP$4-1,'Valuation Margin'!$A$5:$D$13,4))</f>
        <v>360</v>
      </c>
      <c r="BQ65" s="46">
        <f>(1-VLOOKUP($BR65,'Projection Scale G2 - F'!$A$25:$B$150,2,FALSE))^Assumptions!$F$6*'Base Rate'!BP65*IF(Assumptions!$F$8="No Adjustment",1,IF(Assumptions!$F$8="Married",'Marital Status'!CQ64,IF(Assumptions!$F$8="Single",'Marital Status'!DX64,"ERROR")))*IF(Assumptions!$F$10="No Adjustment",1,IF(Assumptions!$F$10="Preferred",'Pref-Std'!CQ64,IF(Assumptions!$F$10="Standard",'Pref-Std'!DX64,"ERROR")))*IF(Assumptions!$F$12="No Adjustment",1,VLOOKUP($BR65,'Valuation Margin'!$A$5:$D$13,4))</f>
        <v>360</v>
      </c>
      <c r="BR65" s="6">
        <f t="shared" si="6"/>
        <v>120</v>
      </c>
    </row>
    <row r="68" spans="1:70" x14ac:dyDescent="0.3">
      <c r="B68" s="53">
        <f>SUM(B5:B65)</f>
        <v>142.66156240792139</v>
      </c>
      <c r="C68" s="53">
        <f t="shared" ref="C68:AF68" si="10">SUM(C5:C65)</f>
        <v>257.64376097262539</v>
      </c>
      <c r="D68" s="53">
        <f t="shared" si="10"/>
        <v>389.48003731162805</v>
      </c>
      <c r="E68" s="53">
        <f t="shared" si="10"/>
        <v>546.64551078850354</v>
      </c>
      <c r="F68" s="53">
        <f t="shared" si="10"/>
        <v>734.80912720083643</v>
      </c>
      <c r="G68" s="53">
        <f t="shared" si="10"/>
        <v>960.70655607772483</v>
      </c>
      <c r="H68" s="53">
        <f t="shared" si="10"/>
        <v>1196.8989074354552</v>
      </c>
      <c r="I68" s="53">
        <f t="shared" si="10"/>
        <v>1464.8187602762398</v>
      </c>
      <c r="J68" s="53">
        <f t="shared" si="10"/>
        <v>1764.5974693912244</v>
      </c>
      <c r="K68" s="53">
        <f t="shared" si="10"/>
        <v>2099.8021891015906</v>
      </c>
      <c r="L68" s="53">
        <f t="shared" si="10"/>
        <v>2469.7567218435011</v>
      </c>
      <c r="M68" s="53">
        <f t="shared" si="10"/>
        <v>2779.5227242906071</v>
      </c>
      <c r="N68" s="53">
        <f t="shared" si="10"/>
        <v>3111.210858837806</v>
      </c>
      <c r="O68" s="53">
        <f t="shared" si="10"/>
        <v>3464.3729404820306</v>
      </c>
      <c r="P68" s="53">
        <f t="shared" si="10"/>
        <v>3844.1583107459919</v>
      </c>
      <c r="Q68" s="53">
        <f t="shared" si="10"/>
        <v>4250.5269638093105</v>
      </c>
      <c r="R68" s="53">
        <f t="shared" si="10"/>
        <v>4668.8498809223047</v>
      </c>
      <c r="S68" s="53">
        <f t="shared" si="10"/>
        <v>5099.0827900303384</v>
      </c>
      <c r="T68" s="53">
        <f t="shared" si="10"/>
        <v>5528.0497789062592</v>
      </c>
      <c r="U68" s="53">
        <f t="shared" si="10"/>
        <v>5955.9294521527427</v>
      </c>
      <c r="V68" s="53">
        <f t="shared" si="10"/>
        <v>6382.914493802562</v>
      </c>
      <c r="W68" s="53">
        <f t="shared" si="10"/>
        <v>6806.0079234552904</v>
      </c>
      <c r="X68" s="53">
        <f t="shared" si="10"/>
        <v>7228.7443088568671</v>
      </c>
      <c r="Y68" s="53">
        <f t="shared" si="10"/>
        <v>7651.0748848929479</v>
      </c>
      <c r="Z68" s="53">
        <f t="shared" si="10"/>
        <v>8072.9824204278957</v>
      </c>
      <c r="AA68" s="53">
        <f t="shared" si="10"/>
        <v>8494.3968299816406</v>
      </c>
      <c r="AB68" s="53">
        <f t="shared" si="10"/>
        <v>8909.5207371379674</v>
      </c>
      <c r="AC68" s="53">
        <f t="shared" si="10"/>
        <v>9323.5506072052667</v>
      </c>
      <c r="AD68" s="53">
        <f t="shared" si="10"/>
        <v>9736.4285697925698</v>
      </c>
      <c r="AE68" s="53">
        <f t="shared" si="10"/>
        <v>10148.014594494462</v>
      </c>
      <c r="AF68" s="53">
        <f t="shared" si="10"/>
        <v>10558.214348526239</v>
      </c>
      <c r="AM68" s="53">
        <f>SUM(AM5:AM65)</f>
        <v>102.34710497661167</v>
      </c>
      <c r="AN68" s="53">
        <f t="shared" ref="AN68:BQ68" si="11">SUM(AN5:AN65)</f>
        <v>182.32297656080402</v>
      </c>
      <c r="AO68" s="53">
        <f t="shared" si="11"/>
        <v>274.84237047191016</v>
      </c>
      <c r="AP68" s="53">
        <f t="shared" si="11"/>
        <v>386.52191033243435</v>
      </c>
      <c r="AQ68" s="53">
        <f t="shared" si="11"/>
        <v>523.51728916155776</v>
      </c>
      <c r="AR68" s="53">
        <f t="shared" si="11"/>
        <v>690.6597034823651</v>
      </c>
      <c r="AS68" s="53">
        <f t="shared" si="11"/>
        <v>868.42542403321443</v>
      </c>
      <c r="AT68" s="53">
        <f t="shared" si="11"/>
        <v>1073.277925272861</v>
      </c>
      <c r="AU68" s="53">
        <f t="shared" si="11"/>
        <v>1305.3333095326989</v>
      </c>
      <c r="AV68" s="53">
        <f t="shared" si="11"/>
        <v>1567.5472194590379</v>
      </c>
      <c r="AW68" s="53">
        <f t="shared" si="11"/>
        <v>1859.2615622370849</v>
      </c>
      <c r="AX68" s="53">
        <f t="shared" si="11"/>
        <v>2108.561837686269</v>
      </c>
      <c r="AY68" s="53">
        <f t="shared" si="11"/>
        <v>2375.3363417583314</v>
      </c>
      <c r="AZ68" s="53">
        <f t="shared" si="11"/>
        <v>2661.9639655265232</v>
      </c>
      <c r="BA68" s="53">
        <f t="shared" si="11"/>
        <v>2972.8843933050534</v>
      </c>
      <c r="BB68" s="53">
        <f t="shared" si="11"/>
        <v>3304.9508950450495</v>
      </c>
      <c r="BC68" s="53">
        <f t="shared" si="11"/>
        <v>3638.9728232923735</v>
      </c>
      <c r="BD68" s="53">
        <f t="shared" si="11"/>
        <v>3990.8797198309758</v>
      </c>
      <c r="BE68" s="53">
        <f t="shared" si="11"/>
        <v>4356.3142850160884</v>
      </c>
      <c r="BF68" s="53">
        <f t="shared" si="11"/>
        <v>4720.9536986379017</v>
      </c>
      <c r="BG68" s="53">
        <f t="shared" si="11"/>
        <v>5084.8935328247308</v>
      </c>
      <c r="BH68" s="53">
        <f t="shared" si="11"/>
        <v>5446.6006142328351</v>
      </c>
      <c r="BI68" s="53">
        <f t="shared" si="11"/>
        <v>5808.0458763934694</v>
      </c>
      <c r="BJ68" s="53">
        <f t="shared" si="11"/>
        <v>6169.2609977350712</v>
      </c>
      <c r="BK68" s="53">
        <f t="shared" si="11"/>
        <v>6530.2328732577216</v>
      </c>
      <c r="BL68" s="53">
        <f t="shared" si="11"/>
        <v>6890.9565180440341</v>
      </c>
      <c r="BM68" s="53">
        <f t="shared" si="11"/>
        <v>7247.6612753422105</v>
      </c>
      <c r="BN68" s="53">
        <f t="shared" si="11"/>
        <v>7603.7420550852057</v>
      </c>
      <c r="BO68" s="53">
        <f t="shared" si="11"/>
        <v>7959.1394311813119</v>
      </c>
      <c r="BP68" s="53">
        <f t="shared" si="11"/>
        <v>8313.7572838444921</v>
      </c>
      <c r="BQ68" s="53">
        <f t="shared" si="11"/>
        <v>8667.5156018997877</v>
      </c>
    </row>
    <row r="69" spans="1:70" x14ac:dyDescent="0.3">
      <c r="B69">
        <v>206.03299119238136</v>
      </c>
      <c r="C69">
        <v>378.61850491730945</v>
      </c>
      <c r="D69">
        <v>566.45051896640643</v>
      </c>
      <c r="E69">
        <v>777.36517906116296</v>
      </c>
      <c r="F69">
        <v>1015.0669577432599</v>
      </c>
      <c r="G69">
        <v>1283.5863156178709</v>
      </c>
      <c r="H69">
        <v>1584.5371655050924</v>
      </c>
      <c r="I69">
        <v>1921.4097001822629</v>
      </c>
      <c r="J69">
        <v>2294.7297772746815</v>
      </c>
      <c r="K69">
        <v>2712.5921583165186</v>
      </c>
      <c r="L69">
        <v>3176.1112127360766</v>
      </c>
      <c r="M69">
        <v>3571.3432750984839</v>
      </c>
      <c r="N69">
        <v>3990.0730697508025</v>
      </c>
      <c r="O69">
        <v>4430.4140434883739</v>
      </c>
      <c r="P69">
        <v>4896.2224588726394</v>
      </c>
      <c r="Q69">
        <v>5371.7882292262957</v>
      </c>
      <c r="R69">
        <v>5809.6584714617065</v>
      </c>
      <c r="S69">
        <v>6247.2883519001653</v>
      </c>
      <c r="T69">
        <v>6685.0029198153279</v>
      </c>
      <c r="U69">
        <v>7123.1258055693552</v>
      </c>
      <c r="V69">
        <v>7561.9791584803561</v>
      </c>
      <c r="W69">
        <v>7986.3286236107815</v>
      </c>
      <c r="X69">
        <v>8410.4720766144674</v>
      </c>
      <c r="Y69">
        <v>8834.4338950802212</v>
      </c>
      <c r="Z69">
        <v>9258.2520958742571</v>
      </c>
      <c r="AA69">
        <v>9681.9399584254425</v>
      </c>
      <c r="AB69">
        <v>10105.53433733762</v>
      </c>
      <c r="AC69">
        <v>10529.067384546363</v>
      </c>
      <c r="AD69">
        <v>10952.62943987363</v>
      </c>
      <c r="AE69">
        <v>11376.254583066024</v>
      </c>
      <c r="AF69">
        <v>11800.046574901384</v>
      </c>
      <c r="AM69">
        <v>147.27196601811724</v>
      </c>
      <c r="AN69">
        <v>271.73207892719222</v>
      </c>
      <c r="AO69">
        <v>408.37573474425119</v>
      </c>
      <c r="AP69">
        <v>563.16746930285672</v>
      </c>
      <c r="AQ69">
        <v>740.68480877549598</v>
      </c>
      <c r="AR69">
        <v>943.66302762767498</v>
      </c>
      <c r="AS69">
        <v>1174.6979338334124</v>
      </c>
      <c r="AT69">
        <v>1437.1557510184141</v>
      </c>
      <c r="AU69">
        <v>1731.6661960116685</v>
      </c>
      <c r="AV69">
        <v>2061.6174322799593</v>
      </c>
      <c r="AW69">
        <v>2431.2583010244398</v>
      </c>
      <c r="AX69">
        <v>2752.7632694035774</v>
      </c>
      <c r="AY69">
        <v>3096.7622801250955</v>
      </c>
      <c r="AZ69">
        <v>3461.9798137691887</v>
      </c>
      <c r="BA69">
        <v>3851.9117773526632</v>
      </c>
      <c r="BB69">
        <v>4252.8993758464703</v>
      </c>
      <c r="BC69">
        <v>4625.7863038484757</v>
      </c>
      <c r="BD69">
        <v>4998.5270349901411</v>
      </c>
      <c r="BE69">
        <v>5371.3618269799645</v>
      </c>
      <c r="BF69">
        <v>5744.5194873216951</v>
      </c>
      <c r="BG69">
        <v>6118.2022217579679</v>
      </c>
      <c r="BH69">
        <v>6481.4307402715667</v>
      </c>
      <c r="BI69">
        <v>6844.4744919237228</v>
      </c>
      <c r="BJ69">
        <v>7207.3767530753821</v>
      </c>
      <c r="BK69">
        <v>7570.1631657551334</v>
      </c>
      <c r="BL69">
        <v>7932.8436641496046</v>
      </c>
      <c r="BM69">
        <v>8295.4526304600076</v>
      </c>
      <c r="BN69">
        <v>8658.0164045594975</v>
      </c>
      <c r="BO69">
        <v>9020.5588912932581</v>
      </c>
      <c r="BP69">
        <v>9383.1307515933968</v>
      </c>
      <c r="BQ69">
        <v>9745.7884757694155</v>
      </c>
    </row>
    <row r="70" spans="1:70" x14ac:dyDescent="0.3">
      <c r="B70">
        <f>B69/B68</f>
        <v>1.4442081504985762</v>
      </c>
      <c r="C70">
        <f t="shared" ref="C70" si="12">C69/C68</f>
        <v>1.4695426874999609</v>
      </c>
      <c r="D70">
        <f t="shared" ref="D70" si="13">D69/D68</f>
        <v>1.4543762573206851</v>
      </c>
      <c r="E70">
        <f t="shared" ref="E70" si="14">E69/E68</f>
        <v>1.4220645074718716</v>
      </c>
      <c r="F70">
        <f t="shared" ref="F70" si="15">F69/F68</f>
        <v>1.3814022174847373</v>
      </c>
      <c r="G70">
        <f t="shared" ref="G70" si="16">G69/G68</f>
        <v>1.336085725133767</v>
      </c>
      <c r="H70">
        <f t="shared" ref="H70" si="17">H69/H68</f>
        <v>1.3238688377619237</v>
      </c>
      <c r="I70">
        <f t="shared" ref="I70" si="18">I69/I68</f>
        <v>1.3117047325499285</v>
      </c>
      <c r="J70">
        <f t="shared" ref="J70" si="19">J69/J68</f>
        <v>1.3004267642219558</v>
      </c>
      <c r="K70">
        <f t="shared" ref="K70" si="20">K69/K68</f>
        <v>1.291832236577062</v>
      </c>
      <c r="L70">
        <f t="shared" ref="L70" si="21">L69/L68</f>
        <v>1.2860016473061084</v>
      </c>
      <c r="M70">
        <f t="shared" ref="M70" si="22">M69/M68</f>
        <v>1.2848764443938721</v>
      </c>
      <c r="N70">
        <f t="shared" ref="N70" si="23">N69/N68</f>
        <v>1.282482368051806</v>
      </c>
      <c r="O70">
        <f t="shared" ref="O70" si="24">O69/O68</f>
        <v>1.2788502045255927</v>
      </c>
      <c r="P70">
        <f t="shared" ref="P70" si="25">P69/P68</f>
        <v>1.2736786737387216</v>
      </c>
      <c r="Q70">
        <f t="shared" ref="Q70" si="26">Q69/Q68</f>
        <v>1.2637934719539137</v>
      </c>
      <c r="R70">
        <f t="shared" ref="R70" si="27">R69/R68</f>
        <v>1.2443446715219812</v>
      </c>
      <c r="S70">
        <f t="shared" ref="S70" si="28">S69/S68</f>
        <v>1.2251788427743875</v>
      </c>
      <c r="T70">
        <f t="shared" ref="T70" si="29">T69/T68</f>
        <v>1.2092877573794163</v>
      </c>
      <c r="U70">
        <f t="shared" ref="U70" si="30">U69/U68</f>
        <v>1.1959721589708781</v>
      </c>
      <c r="V70">
        <f t="shared" ref="V70" si="31">V69/V68</f>
        <v>1.1847219895899588</v>
      </c>
      <c r="W70">
        <f t="shared" ref="W70" si="32">W69/W68</f>
        <v>1.1734233508732477</v>
      </c>
      <c r="X70">
        <f t="shared" ref="X70" si="33">X69/X68</f>
        <v>1.1634762162371288</v>
      </c>
      <c r="Y70">
        <f t="shared" ref="Y70" si="34">Y69/Y68</f>
        <v>1.154665720567422</v>
      </c>
      <c r="Z70">
        <f t="shared" ref="Z70" si="35">Z69/Z68</f>
        <v>1.1468193058921015</v>
      </c>
      <c r="AA70">
        <f t="shared" ref="AA70" si="36">AA69/AA68</f>
        <v>1.1398031140071387</v>
      </c>
      <c r="AB70">
        <f t="shared" ref="AB70" si="37">AB69/AB68</f>
        <v>1.1342399479709671</v>
      </c>
      <c r="AC70">
        <f t="shared" ref="AC70" si="38">AC69/AC68</f>
        <v>1.1292980354940605</v>
      </c>
      <c r="AD70">
        <f t="shared" ref="AD70" si="39">AD69/AD68</f>
        <v>1.1249124215684532</v>
      </c>
      <c r="AE70">
        <f t="shared" ref="AE70" si="40">AE69/AE68</f>
        <v>1.1210325406151773</v>
      </c>
      <c r="AF70">
        <f t="shared" ref="AF70" si="41">AF69/AF68</f>
        <v>1.1176176373563098</v>
      </c>
      <c r="AM70">
        <f>AM69/AM68</f>
        <v>1.4389460850091635</v>
      </c>
      <c r="AN70">
        <f t="shared" ref="AN70:BQ70" si="42">AN69/AN68</f>
        <v>1.4903885623903832</v>
      </c>
      <c r="AO70">
        <f t="shared" si="42"/>
        <v>1.4858543609672026</v>
      </c>
      <c r="AP70">
        <f t="shared" si="42"/>
        <v>1.457013054754116</v>
      </c>
      <c r="AQ70">
        <f t="shared" si="42"/>
        <v>1.4148239687780784</v>
      </c>
      <c r="AR70">
        <f t="shared" si="42"/>
        <v>1.3663212474531894</v>
      </c>
      <c r="AS70">
        <f t="shared" si="42"/>
        <v>1.3526756602516097</v>
      </c>
      <c r="AT70">
        <f t="shared" si="42"/>
        <v>1.3390341095975153</v>
      </c>
      <c r="AU70">
        <f t="shared" si="42"/>
        <v>1.3266084480994316</v>
      </c>
      <c r="AV70">
        <f t="shared" si="42"/>
        <v>1.3151868133142588</v>
      </c>
      <c r="AW70">
        <f t="shared" si="42"/>
        <v>1.3076472672834272</v>
      </c>
      <c r="AX70">
        <f t="shared" si="42"/>
        <v>1.3055169737986876</v>
      </c>
      <c r="AY70">
        <f t="shared" si="42"/>
        <v>1.3037152784151536</v>
      </c>
      <c r="AZ70">
        <f t="shared" si="42"/>
        <v>1.3005359421101053</v>
      </c>
      <c r="BA70">
        <f t="shared" si="42"/>
        <v>1.2956816571902974</v>
      </c>
      <c r="BB70">
        <f t="shared" si="42"/>
        <v>1.2868267974034451</v>
      </c>
      <c r="BC70">
        <f t="shared" si="42"/>
        <v>1.2711791289673</v>
      </c>
      <c r="BD70">
        <f t="shared" si="42"/>
        <v>1.2524875180156625</v>
      </c>
      <c r="BE70">
        <f t="shared" si="42"/>
        <v>1.2330060403252396</v>
      </c>
      <c r="BF70">
        <f t="shared" si="42"/>
        <v>1.2168133504421181</v>
      </c>
      <c r="BG70">
        <f t="shared" si="42"/>
        <v>1.2032114698691085</v>
      </c>
      <c r="BH70">
        <f t="shared" si="42"/>
        <v>1.1899955952956336</v>
      </c>
      <c r="BI70">
        <f t="shared" si="42"/>
        <v>1.178447043564647</v>
      </c>
      <c r="BJ70">
        <f t="shared" si="42"/>
        <v>1.1682723029097708</v>
      </c>
      <c r="BK70">
        <f t="shared" si="42"/>
        <v>1.1592485769927259</v>
      </c>
      <c r="BL70">
        <f t="shared" si="42"/>
        <v>1.1511963024838974</v>
      </c>
      <c r="BM70">
        <f t="shared" si="42"/>
        <v>1.1445695811809753</v>
      </c>
      <c r="BN70">
        <f t="shared" si="42"/>
        <v>1.1386520402502631</v>
      </c>
      <c r="BO70">
        <f t="shared" si="42"/>
        <v>1.1333585708969554</v>
      </c>
      <c r="BP70">
        <f t="shared" si="42"/>
        <v>1.1286269770981814</v>
      </c>
      <c r="BQ70">
        <f t="shared" si="42"/>
        <v>1.1244039149618936</v>
      </c>
    </row>
  </sheetData>
  <mergeCells count="4">
    <mergeCell ref="A2:AG2"/>
    <mergeCell ref="AL2:BR2"/>
    <mergeCell ref="B3:AF3"/>
    <mergeCell ref="AM3:BQ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Q65"/>
  <sheetViews>
    <sheetView zoomScale="70" zoomScaleNormal="70" workbookViewId="0">
      <pane xSplit="1" ySplit="4" topLeftCell="T42" activePane="bottomRight" state="frozen"/>
      <selection pane="topRight" activeCell="B1" sqref="B1"/>
      <selection pane="bottomLeft" activeCell="A5" sqref="A5"/>
      <selection pane="bottomRight" activeCell="A62" sqref="A62"/>
    </sheetView>
  </sheetViews>
  <sheetFormatPr defaultRowHeight="14.4" x14ac:dyDescent="0.3"/>
  <sheetData>
    <row r="2" spans="1:69" ht="19.8" x14ac:dyDescent="0.4">
      <c r="A2" s="71" t="s">
        <v>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3"/>
      <c r="AK2" s="71" t="s">
        <v>1</v>
      </c>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3"/>
    </row>
    <row r="3" spans="1:69" x14ac:dyDescent="0.3">
      <c r="A3" s="1" t="s">
        <v>2</v>
      </c>
      <c r="B3" s="74" t="s">
        <v>3</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6"/>
      <c r="AG3" s="1" t="s">
        <v>4</v>
      </c>
      <c r="AK3" s="1" t="s">
        <v>2</v>
      </c>
      <c r="AL3" s="74" t="s">
        <v>3</v>
      </c>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6"/>
      <c r="BQ3" s="1" t="s">
        <v>4</v>
      </c>
    </row>
    <row r="4" spans="1:69" x14ac:dyDescent="0.3">
      <c r="A4" s="2" t="s">
        <v>5</v>
      </c>
      <c r="B4" s="3">
        <v>1</v>
      </c>
      <c r="C4" s="4">
        <v>2</v>
      </c>
      <c r="D4" s="4">
        <v>3</v>
      </c>
      <c r="E4" s="4">
        <v>4</v>
      </c>
      <c r="F4" s="4">
        <v>5</v>
      </c>
      <c r="G4" s="5">
        <v>6</v>
      </c>
      <c r="H4" s="4">
        <v>7</v>
      </c>
      <c r="I4" s="4">
        <v>8</v>
      </c>
      <c r="J4" s="4">
        <v>9</v>
      </c>
      <c r="K4" s="4">
        <v>10</v>
      </c>
      <c r="L4" s="5">
        <v>11</v>
      </c>
      <c r="M4" s="4">
        <v>12</v>
      </c>
      <c r="N4" s="4">
        <v>13</v>
      </c>
      <c r="O4" s="4">
        <v>14</v>
      </c>
      <c r="P4" s="4">
        <v>15</v>
      </c>
      <c r="Q4" s="5">
        <v>16</v>
      </c>
      <c r="R4" s="4">
        <v>17</v>
      </c>
      <c r="S4" s="4">
        <v>18</v>
      </c>
      <c r="T4" s="4">
        <v>19</v>
      </c>
      <c r="U4" s="4">
        <v>20</v>
      </c>
      <c r="V4" s="5">
        <v>21</v>
      </c>
      <c r="W4" s="4">
        <v>22</v>
      </c>
      <c r="X4" s="4">
        <v>23</v>
      </c>
      <c r="Y4" s="4">
        <v>24</v>
      </c>
      <c r="Z4" s="4">
        <v>25</v>
      </c>
      <c r="AA4" s="5">
        <v>26</v>
      </c>
      <c r="AB4" s="4">
        <v>27</v>
      </c>
      <c r="AC4" s="4">
        <v>28</v>
      </c>
      <c r="AD4" s="4">
        <v>29</v>
      </c>
      <c r="AE4" s="4">
        <v>30</v>
      </c>
      <c r="AF4" s="5" t="s">
        <v>6</v>
      </c>
      <c r="AG4" s="2" t="s">
        <v>5</v>
      </c>
      <c r="AK4" s="2" t="s">
        <v>5</v>
      </c>
      <c r="AL4" s="3">
        <v>1</v>
      </c>
      <c r="AM4" s="4">
        <v>2</v>
      </c>
      <c r="AN4" s="4">
        <v>3</v>
      </c>
      <c r="AO4" s="4">
        <v>4</v>
      </c>
      <c r="AP4" s="4">
        <v>5</v>
      </c>
      <c r="AQ4" s="5">
        <v>6</v>
      </c>
      <c r="AR4" s="4">
        <v>7</v>
      </c>
      <c r="AS4" s="4">
        <v>8</v>
      </c>
      <c r="AT4" s="4">
        <v>9</v>
      </c>
      <c r="AU4" s="4">
        <v>10</v>
      </c>
      <c r="AV4" s="5">
        <v>11</v>
      </c>
      <c r="AW4" s="4">
        <v>12</v>
      </c>
      <c r="AX4" s="4">
        <v>13</v>
      </c>
      <c r="AY4" s="4">
        <v>14</v>
      </c>
      <c r="AZ4" s="4">
        <v>15</v>
      </c>
      <c r="BA4" s="5">
        <v>16</v>
      </c>
      <c r="BB4" s="4">
        <v>17</v>
      </c>
      <c r="BC4" s="4">
        <v>18</v>
      </c>
      <c r="BD4" s="4">
        <v>19</v>
      </c>
      <c r="BE4" s="4">
        <v>20</v>
      </c>
      <c r="BF4" s="5">
        <v>21</v>
      </c>
      <c r="BG4" s="4">
        <v>22</v>
      </c>
      <c r="BH4" s="4">
        <v>23</v>
      </c>
      <c r="BI4" s="4">
        <v>24</v>
      </c>
      <c r="BJ4" s="4">
        <v>25</v>
      </c>
      <c r="BK4" s="5">
        <v>26</v>
      </c>
      <c r="BL4" s="4">
        <v>27</v>
      </c>
      <c r="BM4" s="4">
        <v>28</v>
      </c>
      <c r="BN4" s="4">
        <v>29</v>
      </c>
      <c r="BO4" s="4">
        <v>30</v>
      </c>
      <c r="BP4" s="5" t="s">
        <v>6</v>
      </c>
      <c r="BQ4" s="2" t="s">
        <v>5</v>
      </c>
    </row>
    <row r="5" spans="1:69" x14ac:dyDescent="0.3">
      <c r="A5" s="6">
        <v>30</v>
      </c>
      <c r="B5" s="60">
        <f>IF(Assumptions!$F$4="Active",Active!B5,Total!B5)</f>
        <v>0.30160000000000015</v>
      </c>
      <c r="C5" s="60">
        <f>IF(Assumptions!$F$4="Active",Active!C5,Total!C5)</f>
        <v>0.37940780511523137</v>
      </c>
      <c r="D5" s="60">
        <f>IF(Assumptions!$F$4="Active",Active!D5,Total!D5)</f>
        <v>0.4371164028033101</v>
      </c>
      <c r="E5" s="60">
        <f>IF(Assumptions!$F$4="Active",Active!E5,Total!E5)</f>
        <v>0.47712878018158145</v>
      </c>
      <c r="F5" s="60">
        <f>IF(Assumptions!$F$4="Active",Active!F5,Total!F5)</f>
        <v>0.49919453293352989</v>
      </c>
      <c r="G5" s="60">
        <f>IF(Assumptions!$F$4="Active",Active!G5,Total!G5)</f>
        <v>0.51555713507500123</v>
      </c>
      <c r="H5" s="60">
        <f>IF(Assumptions!$F$4="Active",Active!H5,Total!H5)</f>
        <v>0.53397337241082643</v>
      </c>
      <c r="I5" s="60">
        <f>IF(Assumptions!$F$4="Active",Active!I5,Total!I5)</f>
        <v>0.56274975131265748</v>
      </c>
      <c r="J5" s="60">
        <f>IF(Assumptions!$F$4="Active",Active!J5,Total!J5)</f>
        <v>0.61074532514435131</v>
      </c>
      <c r="K5" s="60">
        <f>IF(Assumptions!$F$4="Active",Active!K5,Total!K5)</f>
        <v>0.67317030796805344</v>
      </c>
      <c r="L5" s="60">
        <f>IF(Assumptions!$F$4="Active",Active!L5,Total!L5)</f>
        <v>0.74405291675033403</v>
      </c>
      <c r="M5" s="60">
        <f>IF(Assumptions!$F$4="Active",Active!M5,Total!M5)</f>
        <v>0.8239509143338547</v>
      </c>
      <c r="N5" s="60">
        <f>IF(Assumptions!$F$4="Active",Active!N5,Total!N5)</f>
        <v>0.90567887741471054</v>
      </c>
      <c r="O5" s="60">
        <f>IF(Assumptions!$F$4="Active",Active!O5,Total!O5)</f>
        <v>0.98914882310919816</v>
      </c>
      <c r="P5" s="60">
        <f>IF(Assumptions!$F$4="Active",Active!P5,Total!P5)</f>
        <v>1.0742822840671384</v>
      </c>
      <c r="Q5" s="60">
        <f>IF(Assumptions!$F$4="Active",Active!Q5,Total!Q5)</f>
        <v>1.161008794065822</v>
      </c>
      <c r="R5" s="60">
        <f>IF(Assumptions!$F$4="Active",Active!R5,Total!R5)</f>
        <v>1.2659215424377317</v>
      </c>
      <c r="S5" s="60">
        <f>IF(Assumptions!$F$4="Active",Active!S5,Total!S5)</f>
        <v>1.3813652547581357</v>
      </c>
      <c r="T5" s="60">
        <f>IF(Assumptions!$F$4="Active",Active!T5,Total!T5)</f>
        <v>1.499060507623468</v>
      </c>
      <c r="U5" s="60">
        <f>IF(Assumptions!$F$4="Active",Active!U5,Total!U5)</f>
        <v>1.6364160564014758</v>
      </c>
      <c r="V5" s="60">
        <f>IF(Assumptions!$F$4="Active",Active!V5,Total!V5)</f>
        <v>1.7941334022819269</v>
      </c>
      <c r="W5" s="60">
        <f>IF(Assumptions!$F$4="Active",Active!W5,Total!W5)</f>
        <v>1.9638618076211252</v>
      </c>
      <c r="X5" s="60">
        <f>IF(Assumptions!$F$4="Active",Active!X5,Total!X5)</f>
        <v>2.1641151832510657</v>
      </c>
      <c r="Y5" s="60">
        <f>IF(Assumptions!$F$4="Active",Active!Y5,Total!Y5)</f>
        <v>2.3958476481662228</v>
      </c>
      <c r="Z5" s="60">
        <f>IF(Assumptions!$F$4="Active",Active!Z5,Total!Z5)</f>
        <v>2.6505958993312797</v>
      </c>
      <c r="AA5" s="60">
        <f>IF(Assumptions!$F$4="Active",Active!AA5,Total!AA5)</f>
        <v>2.9383579783306009</v>
      </c>
      <c r="AB5" s="60">
        <f>IF(Assumptions!$F$4="Active",Active!AB5,Total!AB5)</f>
        <v>3.2599587859190668</v>
      </c>
      <c r="AC5" s="60">
        <f>IF(Assumptions!$F$4="Active",Active!AC5,Total!AC5)</f>
        <v>3.6064906638603915</v>
      </c>
      <c r="AD5" s="60">
        <f>IF(Assumptions!$F$4="Active",Active!AD5,Total!AD5)</f>
        <v>3.9881933099028113</v>
      </c>
      <c r="AE5" s="60">
        <f>IF(Assumptions!$F$4="Active",Active!AE5,Total!AE5)</f>
        <v>4.4057962138242877</v>
      </c>
      <c r="AF5" s="60">
        <f>IF(Assumptions!$F$4="Active",Active!AF5,Total!AF5)</f>
        <v>4.88</v>
      </c>
      <c r="AG5" s="6">
        <v>60</v>
      </c>
      <c r="AK5" s="6">
        <v>30</v>
      </c>
      <c r="AL5" s="60">
        <f>IF(Assumptions!$F$4="Active",Active!AL5,Total!AL5)</f>
        <v>0.13325000000000006</v>
      </c>
      <c r="AM5" s="60">
        <f>IF(Assumptions!$F$4="Active",Active!AM5,Total!AM5)</f>
        <v>0.17466979561347945</v>
      </c>
      <c r="AN5" s="60">
        <f>IF(Assumptions!$F$4="Active",Active!AN5,Total!AN5)</f>
        <v>0.20834781124451121</v>
      </c>
      <c r="AO5" s="60">
        <f>IF(Assumptions!$F$4="Active",Active!AO5,Total!AO5)</f>
        <v>0.23882932359665512</v>
      </c>
      <c r="AP5" s="60">
        <f>IF(Assumptions!$F$4="Active",Active!AP5,Total!AP5)</f>
        <v>0.26766554002602139</v>
      </c>
      <c r="AQ5" s="60">
        <f>IF(Assumptions!$F$4="Active",Active!AQ5,Total!AQ5)</f>
        <v>0.29557490969676298</v>
      </c>
      <c r="AR5" s="60">
        <f>IF(Assumptions!$F$4="Active",Active!AR5,Total!AR5)</f>
        <v>0.32294675618058505</v>
      </c>
      <c r="AS5" s="60">
        <f>IF(Assumptions!$F$4="Active",Active!AS5,Total!AS5)</f>
        <v>0.36297702706916396</v>
      </c>
      <c r="AT5" s="60">
        <f>IF(Assumptions!$F$4="Active",Active!AT5,Total!AT5)</f>
        <v>0.40384671623629037</v>
      </c>
      <c r="AU5" s="60">
        <f>IF(Assumptions!$F$4="Active",Active!AU5,Total!AU5)</f>
        <v>0.4594692547666257</v>
      </c>
      <c r="AV5" s="60">
        <f>IF(Assumptions!$F$4="Active",Active!AV5,Total!AV5)</f>
        <v>0.5167673118958318</v>
      </c>
      <c r="AW5" s="60">
        <f>IF(Assumptions!$F$4="Active",Active!AW5,Total!AW5)</f>
        <v>0.5830233490433363</v>
      </c>
      <c r="AX5" s="60">
        <f>IF(Assumptions!$F$4="Active",Active!AX5,Total!AX5)</f>
        <v>0.64358411534470905</v>
      </c>
      <c r="AY5" s="60">
        <f>IF(Assumptions!$F$4="Active",Active!AY5,Total!AY5)</f>
        <v>0.69780067908499188</v>
      </c>
      <c r="AZ5" s="60">
        <f>IF(Assumptions!$F$4="Active",Active!AZ5,Total!AZ5)</f>
        <v>0.75301542071040939</v>
      </c>
      <c r="BA5" s="60">
        <f>IF(Assumptions!$F$4="Active",Active!BA5,Total!BA5)</f>
        <v>0.80919354099576568</v>
      </c>
      <c r="BB5" s="60">
        <f>IF(Assumptions!$F$4="Active",Active!BB5,Total!BB5)</f>
        <v>0.88280384882845053</v>
      </c>
      <c r="BC5" s="60">
        <f>IF(Assumptions!$F$4="Active",Active!BC5,Total!BC5)</f>
        <v>0.96632772735093653</v>
      </c>
      <c r="BD5" s="60">
        <f>IF(Assumptions!$F$4="Active",Active!BD5,Total!BD5)</f>
        <v>1.0686931775679123</v>
      </c>
      <c r="BE5" s="60">
        <f>IF(Assumptions!$F$4="Active",Active!BE5,Total!BE5)</f>
        <v>1.1993692284155362</v>
      </c>
      <c r="BF5" s="60">
        <f>IF(Assumptions!$F$4="Active",Active!BF5,Total!BF5)</f>
        <v>1.3330104986433429</v>
      </c>
      <c r="BG5" s="60">
        <f>IF(Assumptions!$F$4="Active",Active!BG5,Total!BG5)</f>
        <v>1.4784538673490766</v>
      </c>
      <c r="BH5" s="60">
        <f>IF(Assumptions!$F$4="Active",Active!BH5,Total!BH5)</f>
        <v>1.6087063725239081</v>
      </c>
      <c r="BI5" s="60">
        <f>IF(Assumptions!$F$4="Active",Active!BI5,Total!BI5)</f>
        <v>1.7321200987935477</v>
      </c>
      <c r="BJ5" s="60">
        <f>IF(Assumptions!$F$4="Active",Active!BJ5,Total!BJ5)</f>
        <v>1.8482487206651927</v>
      </c>
      <c r="BK5" s="60">
        <f>IF(Assumptions!$F$4="Active",Active!BK5,Total!BK5)</f>
        <v>1.9661245273730696</v>
      </c>
      <c r="BL5" s="60">
        <f>IF(Assumptions!$F$4="Active",Active!BL5,Total!BL5)</f>
        <v>2.1239648221226188</v>
      </c>
      <c r="BM5" s="60">
        <f>IF(Assumptions!$F$4="Active",Active!BM5,Total!BM5)</f>
        <v>2.3037064097397364</v>
      </c>
      <c r="BN5" s="60">
        <f>IF(Assumptions!$F$4="Active",Active!BN5,Total!BN5)</f>
        <v>2.5352940177804468</v>
      </c>
      <c r="BO5" s="60">
        <f>IF(Assumptions!$F$4="Active",Active!BO5,Total!BO5)</f>
        <v>2.8103466993725998</v>
      </c>
      <c r="BP5" s="60">
        <f>IF(Assumptions!$F$4="Active",Active!BP5,Total!BP5)</f>
        <v>3.12</v>
      </c>
      <c r="BQ5" s="6">
        <v>60</v>
      </c>
    </row>
    <row r="6" spans="1:69" x14ac:dyDescent="0.3">
      <c r="A6" s="6">
        <v>31</v>
      </c>
      <c r="B6" s="60">
        <f>IF(Assumptions!$F$4="Active",Active!B6,Total!B6)</f>
        <v>0.30680000000000013</v>
      </c>
      <c r="C6" s="60">
        <f>IF(Assumptions!$F$4="Active",Active!C6,Total!C6)</f>
        <v>0.38592760401914783</v>
      </c>
      <c r="D6" s="60">
        <f>IF(Assumptions!$F$4="Active",Active!D6,Total!D6)</f>
        <v>0.4367058116055374</v>
      </c>
      <c r="E6" s="60">
        <f>IF(Assumptions!$F$4="Active",Active!E6,Total!E6)</f>
        <v>0.46602262637431702</v>
      </c>
      <c r="F6" s="60">
        <f>IF(Assumptions!$F$4="Active",Active!F6,Total!F6)</f>
        <v>0.4873608438430127</v>
      </c>
      <c r="G6" s="60">
        <f>IF(Assumptions!$F$4="Active",Active!G6,Total!G6)</f>
        <v>0.50915517800898202</v>
      </c>
      <c r="H6" s="60">
        <f>IF(Assumptions!$F$4="Active",Active!H6,Total!H6)</f>
        <v>0.54000674272212046</v>
      </c>
      <c r="I6" s="60">
        <f>IF(Assumptions!$F$4="Active",Active!I6,Total!I6)</f>
        <v>0.58891100633838533</v>
      </c>
      <c r="J6" s="60">
        <f>IF(Assumptions!$F$4="Active",Active!J6,Total!J6)</f>
        <v>0.65159480376586032</v>
      </c>
      <c r="K6" s="60">
        <f>IF(Assumptions!$F$4="Active",Active!K6,Total!K6)</f>
        <v>0.72244334299558188</v>
      </c>
      <c r="L6" s="60">
        <f>IF(Assumptions!$F$4="Active",Active!L6,Total!L6)</f>
        <v>0.8020755329480711</v>
      </c>
      <c r="M6" s="60">
        <f>IF(Assumptions!$F$4="Active",Active!M6,Total!M6)</f>
        <v>0.88353711952431135</v>
      </c>
      <c r="N6" s="60">
        <f>IF(Assumptions!$F$4="Active",Active!N6,Total!N6)</f>
        <v>0.9667427038054186</v>
      </c>
      <c r="O6" s="60">
        <f>IF(Assumptions!$F$4="Active",Active!O6,Total!O6)</f>
        <v>1.0516154771038804</v>
      </c>
      <c r="P6" s="60">
        <f>IF(Assumptions!$F$4="Active",Active!P6,Total!P6)</f>
        <v>1.1380860354044149</v>
      </c>
      <c r="Q6" s="60">
        <f>IF(Assumptions!$F$4="Active",Active!Q6,Total!Q6)</f>
        <v>1.2424392600472027</v>
      </c>
      <c r="R6" s="60">
        <f>IF(Assumptions!$F$4="Active",Active!R6,Total!R6)</f>
        <v>1.3572061379814386</v>
      </c>
      <c r="S6" s="60">
        <f>IF(Assumptions!$F$4="Active",Active!S6,Total!S6)</f>
        <v>1.474263689667255</v>
      </c>
      <c r="T6" s="60">
        <f>IF(Assumptions!$F$4="Active",Active!T6,Total!T6)</f>
        <v>1.6107419416359672</v>
      </c>
      <c r="U6" s="60">
        <f>IF(Assumptions!$F$4="Active",Active!U6,Total!U6)</f>
        <v>1.767367665538857</v>
      </c>
      <c r="V6" s="60">
        <f>IF(Assumptions!$F$4="Active",Active!V6,Total!V6)</f>
        <v>1.9359395518773734</v>
      </c>
      <c r="W6" s="60">
        <f>IF(Assumptions!$F$4="Active",Active!W6,Total!W6)</f>
        <v>2.1347294588428087</v>
      </c>
      <c r="X6" s="60">
        <f>IF(Assumptions!$F$4="Active",Active!X6,Total!X6)</f>
        <v>2.3647194592156024</v>
      </c>
      <c r="Y6" s="60">
        <f>IF(Assumptions!$F$4="Active",Active!Y6,Total!Y6)</f>
        <v>2.6175871025358313</v>
      </c>
      <c r="Z6" s="60">
        <f>IF(Assumptions!$F$4="Active",Active!Z6,Total!Z6)</f>
        <v>2.9032282891892418</v>
      </c>
      <c r="AA6" s="60">
        <f>IF(Assumptions!$F$4="Active",Active!AA6,Total!AA6)</f>
        <v>3.2224871104236072</v>
      </c>
      <c r="AB6" s="60">
        <f>IF(Assumptions!$F$4="Active",Active!AB6,Total!AB6)</f>
        <v>3.5665801576944354</v>
      </c>
      <c r="AC6" s="60">
        <f>IF(Assumptions!$F$4="Active",Active!AC6,Total!AC6)</f>
        <v>3.9456494145978622</v>
      </c>
      <c r="AD6" s="60">
        <f>IF(Assumptions!$F$4="Active",Active!AD6,Total!AD6)</f>
        <v>4.3604383173500247</v>
      </c>
      <c r="AE6" s="60">
        <f>IF(Assumptions!$F$4="Active",Active!AE6,Total!AE6)</f>
        <v>4.83146108670348</v>
      </c>
      <c r="AF6" s="60">
        <f>IF(Assumptions!$F$4="Active",Active!AF6,Total!AF6)</f>
        <v>5.34</v>
      </c>
      <c r="AG6" s="6">
        <v>61</v>
      </c>
      <c r="AK6" s="6">
        <v>31</v>
      </c>
      <c r="AL6" s="60">
        <f>IF(Assumptions!$F$4="Active",Active!AL6,Total!AL6)</f>
        <v>0.13975000000000007</v>
      </c>
      <c r="AM6" s="60">
        <f>IF(Assumptions!$F$4="Active",Active!AM6,Total!AM6)</f>
        <v>0.18281775487938909</v>
      </c>
      <c r="AN6" s="60">
        <f>IF(Assumptions!$F$4="Active",Active!AN6,Total!AN6)</f>
        <v>0.2176460866153358</v>
      </c>
      <c r="AO6" s="60">
        <f>IF(Assumptions!$F$4="Active",Active!AO6,Total!AO6)</f>
        <v>0.24904056942838812</v>
      </c>
      <c r="AP6" s="60">
        <f>IF(Assumptions!$F$4="Active",Active!AP6,Total!AP6)</f>
        <v>0.27864616595068586</v>
      </c>
      <c r="AQ6" s="60">
        <f>IF(Assumptions!$F$4="Active",Active!AQ6,Total!AQ6)</f>
        <v>0.30722711542579834</v>
      </c>
      <c r="AR6" s="60">
        <f>IF(Assumptions!$F$4="Active",Active!AR6,Total!AR6)</f>
        <v>0.34761371594586393</v>
      </c>
      <c r="AS6" s="60">
        <f>IF(Assumptions!$F$4="Active",Active!AS6,Total!AS6)</f>
        <v>0.38872572504164615</v>
      </c>
      <c r="AT6" s="60">
        <f>IF(Assumptions!$F$4="Active",Active!AT6,Total!AT6)</f>
        <v>0.44404549820799866</v>
      </c>
      <c r="AU6" s="60">
        <f>IF(Assumptions!$F$4="Active",Active!AU6,Total!AU6)</f>
        <v>0.50104730717098278</v>
      </c>
      <c r="AV6" s="60">
        <f>IF(Assumptions!$F$4="Active",Active!AV6,Total!AV6)</f>
        <v>0.56680980309003426</v>
      </c>
      <c r="AW6" s="60">
        <f>IF(Assumptions!$F$4="Active",Active!AW6,Total!AW6)</f>
        <v>0.62710215602402153</v>
      </c>
      <c r="AX6" s="60">
        <f>IF(Assumptions!$F$4="Active",Active!AX6,Total!AX6)</f>
        <v>0.68124162454741399</v>
      </c>
      <c r="AY6" s="60">
        <f>IF(Assumptions!$F$4="Active",Active!AY6,Total!AY6)</f>
        <v>0.73636926116579049</v>
      </c>
      <c r="AZ6" s="60">
        <f>IF(Assumptions!$F$4="Active",Active!AZ6,Total!AZ6)</f>
        <v>0.79245310660976476</v>
      </c>
      <c r="BA6" s="60">
        <f>IF(Assumptions!$F$4="Active",Active!BA6,Total!BA6)</f>
        <v>0.86564331228925595</v>
      </c>
      <c r="BB6" s="60">
        <f>IF(Assumptions!$F$4="Active",Active!BB6,Total!BB6)</f>
        <v>0.94861499114935544</v>
      </c>
      <c r="BC6" s="60">
        <f>IF(Assumptions!$F$4="Active",Active!BC6,Total!BC6)</f>
        <v>1.0501630112191236</v>
      </c>
      <c r="BD6" s="60">
        <f>IF(Assumptions!$F$4="Active",Active!BD6,Total!BD6)</f>
        <v>1.1796418196356604</v>
      </c>
      <c r="BE6" s="60">
        <f>IF(Assumptions!$F$4="Active",Active!BE6,Total!BE6)</f>
        <v>1.3121586623994188</v>
      </c>
      <c r="BF6" s="60">
        <f>IF(Assumptions!$F$4="Active",Active!BF6,Total!BF6)</f>
        <v>1.4564089072127613</v>
      </c>
      <c r="BG6" s="60">
        <f>IF(Assumptions!$F$4="Active",Active!BG6,Total!BG6)</f>
        <v>1.5857937304235419</v>
      </c>
      <c r="BH6" s="60">
        <f>IF(Assumptions!$F$4="Active",Active!BH6,Total!BH6)</f>
        <v>1.7085098814181079</v>
      </c>
      <c r="BI6" s="60">
        <f>IF(Assumptions!$F$4="Active",Active!BI6,Total!BI6)</f>
        <v>1.8240961513778382</v>
      </c>
      <c r="BJ6" s="60">
        <f>IF(Assumptions!$F$4="Active",Active!BJ6,Total!BJ6)</f>
        <v>1.9414532783977501</v>
      </c>
      <c r="BK6" s="60">
        <f>IF(Assumptions!$F$4="Active",Active!BK6,Total!BK6)</f>
        <v>2.0983349267528237</v>
      </c>
      <c r="BL6" s="60">
        <f>IF(Assumptions!$F$4="Active",Active!BL6,Total!BL6)</f>
        <v>2.2769369134640094</v>
      </c>
      <c r="BM6" s="60">
        <f>IF(Assumptions!$F$4="Active",Active!BM6,Total!BM6)</f>
        <v>2.5068882714570058</v>
      </c>
      <c r="BN6" s="60">
        <f>IF(Assumptions!$F$4="Active",Active!BN6,Total!BN6)</f>
        <v>2.7799507750145853</v>
      </c>
      <c r="BO6" s="60">
        <f>IF(Assumptions!$F$4="Active",Active!BO6,Total!BO6)</f>
        <v>3.0873888748409106</v>
      </c>
      <c r="BP6" s="60">
        <f>IF(Assumptions!$F$4="Active",Active!BP6,Total!BP6)</f>
        <v>3.45</v>
      </c>
      <c r="BQ6" s="6">
        <v>61</v>
      </c>
    </row>
    <row r="7" spans="1:69" x14ac:dyDescent="0.3">
      <c r="A7" s="6">
        <v>32</v>
      </c>
      <c r="B7" s="60">
        <f>IF(Assumptions!$F$4="Active",Active!B7,Total!B7)</f>
        <v>0.31200000000000011</v>
      </c>
      <c r="C7" s="60">
        <f>IF(Assumptions!$F$4="Active",Active!C7,Total!C7)</f>
        <v>0.38551692233210738</v>
      </c>
      <c r="D7" s="60">
        <f>IF(Assumptions!$F$4="Active",Active!D7,Total!D7)</f>
        <v>0.42650509638151313</v>
      </c>
      <c r="E7" s="60">
        <f>IF(Assumptions!$F$4="Active",Active!E7,Total!E7)</f>
        <v>0.4549474315534322</v>
      </c>
      <c r="F7" s="60">
        <f>IF(Assumptions!$F$4="Active",Active!F7,Total!F7)</f>
        <v>0.48128594705413152</v>
      </c>
      <c r="G7" s="60">
        <f>IF(Assumptions!$F$4="Active",Active!G7,Total!G7)</f>
        <v>0.51488797634308048</v>
      </c>
      <c r="H7" s="60">
        <f>IF(Assumptions!$F$4="Active",Active!H7,Total!H7)</f>
        <v>0.5650920735631566</v>
      </c>
      <c r="I7" s="60">
        <f>IF(Assumptions!$F$4="Active",Active!I7,Total!I7)</f>
        <v>0.62828219062446222</v>
      </c>
      <c r="J7" s="60">
        <f>IF(Assumptions!$F$4="Active",Active!J7,Total!J7)</f>
        <v>0.69927101848434881</v>
      </c>
      <c r="K7" s="60">
        <f>IF(Assumptions!$F$4="Active",Active!K7,Total!K7)</f>
        <v>0.77876322030297096</v>
      </c>
      <c r="L7" s="60">
        <f>IF(Assumptions!$F$4="Active",Active!L7,Total!L7)</f>
        <v>0.86006207075322105</v>
      </c>
      <c r="M7" s="60">
        <f>IF(Assumptions!$F$4="Active",Active!M7,Total!M7)</f>
        <v>0.94309017821208496</v>
      </c>
      <c r="N7" s="60">
        <f>IF(Assumptions!$F$4="Active",Active!N7,Total!N7)</f>
        <v>1.0277761705212014</v>
      </c>
      <c r="O7" s="60">
        <f>IF(Assumptions!$F$4="Active",Active!O7,Total!O7)</f>
        <v>1.1140544187149177</v>
      </c>
      <c r="P7" s="60">
        <f>IF(Assumptions!$F$4="Active",Active!P7,Total!P7)</f>
        <v>1.2178894485742522</v>
      </c>
      <c r="Q7" s="60">
        <f>IF(Assumptions!$F$4="Active",Active!Q7,Total!Q7)</f>
        <v>1.3320103538176646</v>
      </c>
      <c r="R7" s="60">
        <f>IF(Assumptions!$F$4="Active",Active!R7,Total!R7)</f>
        <v>1.4484586598964255</v>
      </c>
      <c r="S7" s="60">
        <f>IF(Assumptions!$F$4="Active",Active!S7,Total!S7)</f>
        <v>1.5840752778543623</v>
      </c>
      <c r="T7" s="60">
        <f>IF(Assumptions!$F$4="Active",Active!T7,Total!T7)</f>
        <v>1.7396149863080577</v>
      </c>
      <c r="U7" s="60">
        <f>IF(Assumptions!$F$4="Active",Active!U7,Total!U7)</f>
        <v>1.9070324936430068</v>
      </c>
      <c r="V7" s="60">
        <f>IF(Assumptions!$F$4="Active",Active!V7,Total!V7)</f>
        <v>2.104349833627229</v>
      </c>
      <c r="W7" s="60">
        <f>IF(Assumptions!$F$4="Active",Active!W7,Total!W7)</f>
        <v>2.3325792311935696</v>
      </c>
      <c r="X7" s="60">
        <f>IF(Assumptions!$F$4="Active",Active!X7,Total!X7)</f>
        <v>2.583544455810586</v>
      </c>
      <c r="Y7" s="60">
        <f>IF(Assumptions!$F$4="Active",Active!Y7,Total!Y7)</f>
        <v>2.8670365060451801</v>
      </c>
      <c r="Z7" s="60">
        <f>IF(Assumptions!$F$4="Active",Active!Z7,Total!Z7)</f>
        <v>3.1839197987937315</v>
      </c>
      <c r="AA7" s="60">
        <f>IF(Assumptions!$F$4="Active",Active!AA7,Total!AA7)</f>
        <v>3.5255391186205491</v>
      </c>
      <c r="AB7" s="60">
        <f>IF(Assumptions!$F$4="Active",Active!AB7,Total!AB7)</f>
        <v>3.9019360883299172</v>
      </c>
      <c r="AC7" s="60">
        <f>IF(Assumptions!$F$4="Active",Active!AC7,Total!AC7)</f>
        <v>4.3138687186707676</v>
      </c>
      <c r="AD7" s="60">
        <f>IF(Assumptions!$F$4="Active",Active!AD7,Total!AD7)</f>
        <v>4.7816601624575448</v>
      </c>
      <c r="AE7" s="60">
        <f>IF(Assumptions!$F$4="Active",Active!AE7,Total!AE7)</f>
        <v>5.2868183557696451</v>
      </c>
      <c r="AF7" s="60">
        <f>IF(Assumptions!$F$4="Active",Active!AF7,Total!AF7)</f>
        <v>5.82</v>
      </c>
      <c r="AG7" s="6">
        <v>62</v>
      </c>
      <c r="AK7" s="6">
        <v>32</v>
      </c>
      <c r="AL7" s="60">
        <f>IF(Assumptions!$F$4="Active",Active!AL7,Total!AL7)</f>
        <v>0.14625000000000005</v>
      </c>
      <c r="AM7" s="60">
        <f>IF(Assumptions!$F$4="Active",Active!AM7,Total!AM7)</f>
        <v>0.19096637905220934</v>
      </c>
      <c r="AN7" s="60">
        <f>IF(Assumptions!$F$4="Active",Active!AN7,Total!AN7)</f>
        <v>0.22694566432699162</v>
      </c>
      <c r="AO7" s="60">
        <f>IF(Assumptions!$F$4="Active",Active!AO7,Total!AO7)</f>
        <v>0.25925370378649143</v>
      </c>
      <c r="AP7" s="60">
        <f>IF(Assumptions!$F$4="Active",Active!AP7,Total!AP7)</f>
        <v>0.28962921055455187</v>
      </c>
      <c r="AQ7" s="60">
        <f>IF(Assumptions!$F$4="Active",Active!AQ7,Total!AQ7)</f>
        <v>0.33069266596066171</v>
      </c>
      <c r="AR7" s="60">
        <f>IF(Assumptions!$F$4="Active",Active!AR7,Total!AR7)</f>
        <v>0.37227260939420931</v>
      </c>
      <c r="AS7" s="60">
        <f>IF(Assumptions!$F$4="Active",Active!AS7,Total!AS7)</f>
        <v>0.42741994518443654</v>
      </c>
      <c r="AT7" s="60">
        <f>IF(Assumptions!$F$4="Active",Active!AT7,Total!AT7)</f>
        <v>0.48422878643163658</v>
      </c>
      <c r="AU7" s="60">
        <f>IF(Assumptions!$F$4="Active",Active!AU7,Total!AU7)</f>
        <v>0.54956870201857444</v>
      </c>
      <c r="AV7" s="60">
        <f>IF(Assumptions!$F$4="Active",Active!AV7,Total!AV7)</f>
        <v>0.60966406897362524</v>
      </c>
      <c r="AW7" s="60">
        <f>IF(Assumptions!$F$4="Active",Active!AW7,Total!AW7)</f>
        <v>0.66379645578014601</v>
      </c>
      <c r="AX7" s="60">
        <f>IF(Assumptions!$F$4="Active",Active!AX7,Total!AX7)</f>
        <v>0.71889593821905329</v>
      </c>
      <c r="AY7" s="60">
        <f>IF(Assumptions!$F$4="Active",Active!AY7,Total!AY7)</f>
        <v>0.77493578555642328</v>
      </c>
      <c r="AZ7" s="60">
        <f>IF(Assumptions!$F$4="Active",Active!AZ7,Total!AZ7)</f>
        <v>0.84773526369292507</v>
      </c>
      <c r="BA7" s="60">
        <f>IF(Assumptions!$F$4="Active",Active!BA7,Total!BA7)</f>
        <v>0.9301748064565879</v>
      </c>
      <c r="BB7" s="60">
        <f>IF(Assumptions!$F$4="Active",Active!BB7,Total!BB7)</f>
        <v>1.0309124800366347</v>
      </c>
      <c r="BC7" s="60">
        <f>IF(Assumptions!$F$4="Active",Active!BC7,Total!BC7)</f>
        <v>1.1591858663870622</v>
      </c>
      <c r="BD7" s="60">
        <f>IF(Assumptions!$F$4="Active",Active!BD7,Total!BD7)</f>
        <v>1.2905728948197586</v>
      </c>
      <c r="BE7" s="60">
        <f>IF(Assumptions!$F$4="Active",Active!BE7,Total!BE7)</f>
        <v>1.4336222347746019</v>
      </c>
      <c r="BF7" s="60">
        <f>IF(Assumptions!$F$4="Active",Active!BF7,Total!BF7)</f>
        <v>1.5621421614718729</v>
      </c>
      <c r="BG7" s="60">
        <f>IF(Assumptions!$F$4="Active",Active!BG7,Total!BG7)</f>
        <v>1.6841679846403073</v>
      </c>
      <c r="BH7" s="60">
        <f>IF(Assumptions!$F$4="Active",Active!BH7,Total!BH7)</f>
        <v>1.799222650094414</v>
      </c>
      <c r="BI7" s="60">
        <f>IF(Assumptions!$F$4="Active",Active!BI7,Total!BI7)</f>
        <v>1.9160711783997677</v>
      </c>
      <c r="BJ7" s="60">
        <f>IF(Assumptions!$F$4="Active",Active!BJ7,Total!BJ7)</f>
        <v>2.0719907388758205</v>
      </c>
      <c r="BK7" s="60">
        <f>IF(Assumptions!$F$4="Active",Active!BK7,Total!BK7)</f>
        <v>2.2494444104445042</v>
      </c>
      <c r="BL7" s="60">
        <f>IF(Assumptions!$F$4="Active",Active!BL7,Total!BL7)</f>
        <v>2.4777376836172205</v>
      </c>
      <c r="BM7" s="60">
        <f>IF(Assumptions!$F$4="Active",Active!BM7,Total!BM7)</f>
        <v>2.7487797329576455</v>
      </c>
      <c r="BN7" s="60">
        <f>IF(Assumptions!$F$4="Active",Active!BN7,Total!BN7)</f>
        <v>3.0539676984393291</v>
      </c>
      <c r="BO7" s="60">
        <f>IF(Assumptions!$F$4="Active",Active!BO7,Total!BO7)</f>
        <v>3.4139051439738988</v>
      </c>
      <c r="BP7" s="60">
        <f>IF(Assumptions!$F$4="Active",Active!BP7,Total!BP7)</f>
        <v>3.8</v>
      </c>
      <c r="BQ7" s="6">
        <v>62</v>
      </c>
    </row>
    <row r="8" spans="1:69" x14ac:dyDescent="0.3">
      <c r="A8" s="6">
        <v>33</v>
      </c>
      <c r="B8" s="60">
        <f>IF(Assumptions!$F$4="Active",Active!B8,Total!B8)</f>
        <v>0.31200000000000011</v>
      </c>
      <c r="C8" s="60">
        <f>IF(Assumptions!$F$4="Active",Active!C8,Total!C8)</f>
        <v>0.37685362070666673</v>
      </c>
      <c r="D8" s="60">
        <f>IF(Assumptions!$F$4="Active",Active!D8,Total!D8)</f>
        <v>0.41670038152216798</v>
      </c>
      <c r="E8" s="60">
        <f>IF(Assumptions!$F$4="Active",Active!E8,Total!E8)</f>
        <v>0.44959510882927417</v>
      </c>
      <c r="F8" s="60">
        <f>IF(Assumptions!$F$4="Active",Active!F8,Total!F8)</f>
        <v>0.48701554166191885</v>
      </c>
      <c r="G8" s="60">
        <f>IF(Assumptions!$F$4="Active",Active!G8,Total!G8)</f>
        <v>0.53911799875922539</v>
      </c>
      <c r="H8" s="60">
        <f>IF(Assumptions!$F$4="Active",Active!H8,Total!H8)</f>
        <v>0.60318816841011091</v>
      </c>
      <c r="I8" s="60">
        <f>IF(Assumptions!$F$4="Active",Active!I8,Total!I8)</f>
        <v>0.67457666782837</v>
      </c>
      <c r="J8" s="60">
        <f>IF(Assumptions!$F$4="Active",Active!J8,Total!J8)</f>
        <v>0.7541158042478272</v>
      </c>
      <c r="K8" s="60">
        <f>IF(Assumptions!$F$4="Active",Active!K8,Total!K8)</f>
        <v>0.83540054541591413</v>
      </c>
      <c r="L8" s="60">
        <f>IF(Assumptions!$F$4="Active",Active!L8,Total!L8)</f>
        <v>0.91837136368564276</v>
      </c>
      <c r="M8" s="60">
        <f>IF(Assumptions!$F$4="Active",Active!M8,Total!M8)</f>
        <v>1.0029689196858682</v>
      </c>
      <c r="N8" s="60">
        <f>IF(Assumptions!$F$4="Active",Active!N8,Total!N8)</f>
        <v>1.0891359418956015</v>
      </c>
      <c r="O8" s="60">
        <f>IF(Assumptions!$F$4="Active",Active!O8,Total!O8)</f>
        <v>1.1925089552441375</v>
      </c>
      <c r="P8" s="60">
        <f>IF(Assumptions!$F$4="Active",Active!P8,Total!P8)</f>
        <v>1.306026184984231</v>
      </c>
      <c r="Q8" s="60">
        <f>IF(Assumptions!$F$4="Active",Active!Q8,Total!Q8)</f>
        <v>1.4219006230937035</v>
      </c>
      <c r="R8" s="60">
        <f>IF(Assumptions!$F$4="Active",Active!R8,Total!R8)</f>
        <v>1.5566768356358136</v>
      </c>
      <c r="S8" s="60">
        <f>IF(Assumptions!$F$4="Active",Active!S8,Total!S8)</f>
        <v>1.7111401397143378</v>
      </c>
      <c r="T8" s="60">
        <f>IF(Assumptions!$F$4="Active",Active!T8,Total!T8)</f>
        <v>1.8774062723522602</v>
      </c>
      <c r="U8" s="60">
        <f>IF(Assumptions!$F$4="Active",Active!U8,Total!U8)</f>
        <v>2.0732417476761129</v>
      </c>
      <c r="V8" s="60">
        <f>IF(Assumptions!$F$4="Active",Active!V8,Total!V8)</f>
        <v>2.2996903245124569</v>
      </c>
      <c r="W8" s="60">
        <f>IF(Assumptions!$F$4="Active",Active!W8,Total!W8)</f>
        <v>2.5487255692192288</v>
      </c>
      <c r="X8" s="60">
        <f>IF(Assumptions!$F$4="Active",Active!X8,Total!X8)</f>
        <v>2.830031029333151</v>
      </c>
      <c r="Y8" s="60">
        <f>IF(Assumptions!$F$4="Active",Active!Y8,Total!Y8)</f>
        <v>3.1444916517914878</v>
      </c>
      <c r="Z8" s="60">
        <f>IF(Assumptions!$F$4="Active",Active!Z8,Total!Z8)</f>
        <v>3.4835828386802006</v>
      </c>
      <c r="AA8" s="60">
        <f>IF(Assumptions!$F$4="Active",Active!AA8,Total!AA8)</f>
        <v>3.857243067953128</v>
      </c>
      <c r="AB8" s="60">
        <f>IF(Assumptions!$F$4="Active",Active!AB8,Total!AB8)</f>
        <v>4.2662446174614574</v>
      </c>
      <c r="AC8" s="60">
        <f>IF(Assumptions!$F$4="Active",Active!AC8,Total!AC8)</f>
        <v>4.73071446002547</v>
      </c>
      <c r="AD8" s="60">
        <f>IF(Assumptions!$F$4="Active",Active!AD8,Total!AD8)</f>
        <v>5.2323904236728049</v>
      </c>
      <c r="AE8" s="60">
        <f>IF(Assumptions!$F$4="Active",Active!AE8,Total!AE8)</f>
        <v>5.7620379832545572</v>
      </c>
      <c r="AF8" s="60">
        <f>IF(Assumptions!$F$4="Active",Active!AF8,Total!AF8)</f>
        <v>6.33</v>
      </c>
      <c r="AG8" s="6">
        <v>63</v>
      </c>
      <c r="AK8" s="6">
        <v>33</v>
      </c>
      <c r="AL8" s="60">
        <f>IF(Assumptions!$F$4="Active",Active!AL8,Total!AL8)</f>
        <v>0.15275000000000005</v>
      </c>
      <c r="AM8" s="60">
        <f>IF(Assumptions!$F$4="Active",Active!AM8,Total!AM8)</f>
        <v>0.19911558156086753</v>
      </c>
      <c r="AN8" s="60">
        <f>IF(Assumptions!$F$4="Active",Active!AN8,Total!AN8)</f>
        <v>0.23624637504120952</v>
      </c>
      <c r="AO8" s="60">
        <f>IF(Assumptions!$F$4="Active",Active!AO8,Total!AO8)</f>
        <v>0.26946848134379936</v>
      </c>
      <c r="AP8" s="60">
        <f>IF(Assumptions!$F$4="Active",Active!AP8,Total!AP8)</f>
        <v>0.31174822504896882</v>
      </c>
      <c r="AQ8" s="60">
        <f>IF(Assumptions!$F$4="Active",Active!AQ8,Total!AQ8)</f>
        <v>0.35414981677036866</v>
      </c>
      <c r="AR8" s="60">
        <f>IF(Assumptions!$F$4="Active",Active!AR8,Total!AR8)</f>
        <v>0.40932837231837205</v>
      </c>
      <c r="AS8" s="60">
        <f>IF(Assumptions!$F$4="Active",Active!AS8,Total!AS8)</f>
        <v>0.46609854751120627</v>
      </c>
      <c r="AT8" s="60">
        <f>IF(Assumptions!$F$4="Active",Active!AT8,Total!AT8)</f>
        <v>0.53112164682916219</v>
      </c>
      <c r="AU8" s="60">
        <f>IF(Assumptions!$F$4="Active",Active!AU8,Total!AU8)</f>
        <v>0.59111980482563486</v>
      </c>
      <c r="AV8" s="60">
        <f>IF(Assumptions!$F$4="Active",Active!AV8,Total!AV8)</f>
        <v>0.64533841775646184</v>
      </c>
      <c r="AW8" s="60">
        <f>IF(Assumptions!$F$4="Active",Active!AW8,Total!AW8)</f>
        <v>0.70048686850384601</v>
      </c>
      <c r="AX8" s="60">
        <f>IF(Assumptions!$F$4="Active",Active!AX8,Total!AX8)</f>
        <v>0.75654746976720078</v>
      </c>
      <c r="AY8" s="60">
        <f>IF(Assumptions!$F$4="Active",Active!AY8,Total!AY8)</f>
        <v>0.828995766336036</v>
      </c>
      <c r="AZ8" s="60">
        <f>IF(Assumptions!$F$4="Active",Active!AZ8,Total!AZ8)</f>
        <v>0.91093117375221333</v>
      </c>
      <c r="BA8" s="60">
        <f>IF(Assumptions!$F$4="Active",Active!BA8,Total!BA8)</f>
        <v>1.0108713502381579</v>
      </c>
      <c r="BB8" s="60">
        <f>IF(Assumptions!$F$4="Active",Active!BB8,Total!BB8)</f>
        <v>1.1379349199274609</v>
      </c>
      <c r="BC8" s="60">
        <f>IF(Assumptions!$F$4="Active",Active!BC8,Total!BC8)</f>
        <v>1.2681904551470755</v>
      </c>
      <c r="BD8" s="60">
        <f>IF(Assumptions!$F$4="Active",Active!BD8,Total!BD8)</f>
        <v>1.4100343361180141</v>
      </c>
      <c r="BE8" s="60">
        <f>IF(Assumptions!$F$4="Active",Active!BE8,Total!BE8)</f>
        <v>1.5376959579712499</v>
      </c>
      <c r="BF8" s="60">
        <f>IF(Assumptions!$F$4="Active",Active!BF8,Total!BF8)</f>
        <v>1.6590425478563209</v>
      </c>
      <c r="BG8" s="60">
        <f>IF(Assumptions!$F$4="Active",Active!BG8,Total!BG8)</f>
        <v>1.7735801632216273</v>
      </c>
      <c r="BH8" s="60">
        <f>IF(Assumptions!$F$4="Active",Active!BH8,Total!BH8)</f>
        <v>1.8899336738459298</v>
      </c>
      <c r="BI8" s="60">
        <f>IF(Assumptions!$F$4="Active",Active!BI8,Total!BI8)</f>
        <v>2.0448901803498658</v>
      </c>
      <c r="BJ8" s="60">
        <f>IF(Assumptions!$F$4="Active",Active!BJ8,Total!BJ8)</f>
        <v>2.2211889014544277</v>
      </c>
      <c r="BK8" s="60">
        <f>IF(Assumptions!$F$4="Active",Active!BK8,Total!BK8)</f>
        <v>2.4478036000586103</v>
      </c>
      <c r="BL8" s="60">
        <f>IF(Assumptions!$F$4="Active",Active!BL8,Total!BL8)</f>
        <v>2.7167958981246372</v>
      </c>
      <c r="BM8" s="60">
        <f>IF(Assumptions!$F$4="Active",Active!BM8,Total!BM8)</f>
        <v>3.0196996658472282</v>
      </c>
      <c r="BN8" s="60">
        <f>IF(Assumptions!$F$4="Active",Active!BN8,Total!BN8)</f>
        <v>3.3769201161803664</v>
      </c>
      <c r="BO8" s="60">
        <f>IF(Assumptions!$F$4="Active",Active!BO8,Total!BO8)</f>
        <v>3.7602086394416983</v>
      </c>
      <c r="BP8" s="60">
        <f>IF(Assumptions!$F$4="Active",Active!BP8,Total!BP8)</f>
        <v>4.2</v>
      </c>
      <c r="BQ8" s="6">
        <v>63</v>
      </c>
    </row>
    <row r="9" spans="1:69" x14ac:dyDescent="0.3">
      <c r="A9" s="11">
        <v>34</v>
      </c>
      <c r="B9" s="60">
        <f>IF(Assumptions!$F$4="Active",Active!B9,Total!B9)</f>
        <v>0.3055000000000001</v>
      </c>
      <c r="C9" s="60">
        <f>IF(Assumptions!$F$4="Active",Active!C9,Total!C9)</f>
        <v>0.36868283639479371</v>
      </c>
      <c r="D9" s="60">
        <f>IF(Assumptions!$F$4="Active",Active!D9,Total!D9)</f>
        <v>0.41226733793902415</v>
      </c>
      <c r="E9" s="60">
        <f>IF(Assumptions!$F$4="Active",Active!E9,Total!E9)</f>
        <v>0.45540201964507898</v>
      </c>
      <c r="F9" s="60">
        <f>IF(Assumptions!$F$4="Active",Active!F9,Total!F9)</f>
        <v>0.5103879013163326</v>
      </c>
      <c r="G9" s="60">
        <f>IF(Assumptions!$F$4="Active",Active!G9,Total!G9)</f>
        <v>0.57592413744422277</v>
      </c>
      <c r="H9" s="60">
        <f>IF(Assumptions!$F$4="Active",Active!H9,Total!H9)</f>
        <v>0.64810381773011649</v>
      </c>
      <c r="I9" s="60">
        <f>IF(Assumptions!$F$4="Active",Active!I9,Total!I9)</f>
        <v>0.72796541036318319</v>
      </c>
      <c r="J9" s="60">
        <f>IF(Assumptions!$F$4="Active",Active!J9,Total!J9)</f>
        <v>0.80944870241854205</v>
      </c>
      <c r="K9" s="60">
        <f>IF(Assumptions!$F$4="Active",Active!K9,Total!K9)</f>
        <v>0.89253024468194986</v>
      </c>
      <c r="L9" s="60">
        <f>IF(Assumptions!$F$4="Active",Active!L9,Total!L9)</f>
        <v>0.97717432550024608</v>
      </c>
      <c r="M9" s="60">
        <f>IF(Assumptions!$F$4="Active",Active!M9,Total!M9)</f>
        <v>1.0633397570694147</v>
      </c>
      <c r="N9" s="60">
        <f>IF(Assumptions!$F$4="Active",Active!N9,Total!N9)</f>
        <v>1.1663299021613562</v>
      </c>
      <c r="O9" s="60">
        <f>IF(Assumptions!$F$4="Active",Active!O9,Total!O9)</f>
        <v>1.2793048450926015</v>
      </c>
      <c r="P9" s="60">
        <f>IF(Assumptions!$F$4="Active",Active!P9,Total!P9)</f>
        <v>1.3946566229398949</v>
      </c>
      <c r="Q9" s="60">
        <f>IF(Assumptions!$F$4="Active",Active!Q9,Total!Q9)</f>
        <v>1.5286276038775679</v>
      </c>
      <c r="R9" s="60">
        <f>IF(Assumptions!$F$4="Active",Active!R9,Total!R9)</f>
        <v>1.6820367471041135</v>
      </c>
      <c r="S9" s="60">
        <f>IF(Assumptions!$F$4="Active",Active!S9,Total!S9)</f>
        <v>1.8471656755662655</v>
      </c>
      <c r="T9" s="60">
        <f>IF(Assumptions!$F$4="Active",Active!T9,Total!T9)</f>
        <v>2.0415208100078308</v>
      </c>
      <c r="U9" s="60">
        <f>IF(Assumptions!$F$4="Active",Active!U9,Total!U9)</f>
        <v>2.2661789074576326</v>
      </c>
      <c r="V9" s="60">
        <f>IF(Assumptions!$F$4="Active",Active!V9,Total!V9)</f>
        <v>2.5132663958702475</v>
      </c>
      <c r="W9" s="60">
        <f>IF(Assumptions!$F$4="Active",Active!W9,Total!W9)</f>
        <v>2.7923572178586817</v>
      </c>
      <c r="X9" s="60">
        <f>IF(Assumptions!$F$4="Active",Active!X9,Total!X9)</f>
        <v>3.1043569071622374</v>
      </c>
      <c r="Y9" s="60">
        <f>IF(Assumptions!$F$4="Active",Active!Y9,Total!Y9)</f>
        <v>3.4408732879384201</v>
      </c>
      <c r="Z9" s="60">
        <f>IF(Assumptions!$F$4="Active",Active!Z9,Total!Z9)</f>
        <v>3.8117391770598386</v>
      </c>
      <c r="AA9" s="60">
        <f>IF(Assumptions!$F$4="Active",Active!AA9,Total!AA9)</f>
        <v>4.2177405932093173</v>
      </c>
      <c r="AB9" s="60">
        <f>IF(Assumptions!$F$4="Active",Active!AB9,Total!AB9)</f>
        <v>4.6788037237066087</v>
      </c>
      <c r="AC9" s="60">
        <f>IF(Assumptions!$F$4="Active",Active!AC9,Total!AC9)</f>
        <v>5.1768994475574468</v>
      </c>
      <c r="AD9" s="60">
        <f>IF(Assumptions!$F$4="Active",Active!AD9,Total!AD9)</f>
        <v>5.7029031484216945</v>
      </c>
      <c r="AE9" s="60">
        <f>IF(Assumptions!$F$4="Active",Active!AE9,Total!AE9)</f>
        <v>6.2670590621017332</v>
      </c>
      <c r="AF9" s="60">
        <f>IF(Assumptions!$F$4="Active",Active!AF9,Total!AF9)</f>
        <v>6.88</v>
      </c>
      <c r="AG9" s="11">
        <v>64</v>
      </c>
      <c r="AK9" s="11">
        <v>34</v>
      </c>
      <c r="AL9" s="60">
        <f>IF(Assumptions!$F$4="Active",Active!AL9,Total!AL9)</f>
        <v>0.15925000000000006</v>
      </c>
      <c r="AM9" s="60">
        <f>IF(Assumptions!$F$4="Active",Active!AM9,Total!AM9)</f>
        <v>0.20726529023808374</v>
      </c>
      <c r="AN9" s="60">
        <f>IF(Assumptions!$F$4="Active",Active!AN9,Total!AN9)</f>
        <v>0.24554807755847946</v>
      </c>
      <c r="AO9" s="60">
        <f>IF(Assumptions!$F$4="Active",Active!AO9,Total!AO9)</f>
        <v>0.29004339000248258</v>
      </c>
      <c r="AP9" s="60">
        <f>IF(Assumptions!$F$4="Active",Active!AP9,Total!AP9)</f>
        <v>0.3338585914427139</v>
      </c>
      <c r="AQ9" s="60">
        <f>IF(Assumptions!$F$4="Active",Active!AQ9,Total!AQ9)</f>
        <v>0.38939960006326657</v>
      </c>
      <c r="AR9" s="60">
        <f>IF(Assumptions!$F$4="Active",Active!AR9,Total!AR9)</f>
        <v>0.44636845442315226</v>
      </c>
      <c r="AS9" s="60">
        <f>IF(Assumptions!$F$4="Active",Active!AS9,Total!AS9)</f>
        <v>0.51123479870066024</v>
      </c>
      <c r="AT9" s="60">
        <f>IF(Assumptions!$F$4="Active",Active!AT9,Total!AT9)</f>
        <v>0.57127748934556699</v>
      </c>
      <c r="AU9" s="60">
        <f>IF(Assumptions!$F$4="Active",Active!AU9,Total!AU9)</f>
        <v>0.62570869016983821</v>
      </c>
      <c r="AV9" s="60">
        <f>IF(Assumptions!$F$4="Active",Active!AV9,Total!AV9)</f>
        <v>0.68100829113618933</v>
      </c>
      <c r="AW9" s="60">
        <f>IF(Assumptions!$F$4="Active",Active!AW9,Total!AW9)</f>
        <v>0.73717387641575916</v>
      </c>
      <c r="AX9" s="60">
        <f>IF(Assumptions!$F$4="Active",Active!AX9,Total!AX9)</f>
        <v>0.80932411783929126</v>
      </c>
      <c r="AY9" s="60">
        <f>IF(Assumptions!$F$4="Active",Active!AY9,Total!AY9)</f>
        <v>0.89079384906759074</v>
      </c>
      <c r="AZ9" s="60">
        <f>IF(Assumptions!$F$4="Active",Active!AZ9,Total!AZ9)</f>
        <v>0.9899569533285858</v>
      </c>
      <c r="BA9" s="60">
        <f>IF(Assumptions!$F$4="Active",Active!BA9,Total!BA9)</f>
        <v>1.1158113474139206</v>
      </c>
      <c r="BB9" s="60">
        <f>IF(Assumptions!$F$4="Active",Active!BB9,Total!BB9)</f>
        <v>1.2449385009568261</v>
      </c>
      <c r="BC9" s="60">
        <f>IF(Assumptions!$F$4="Active",Active!BC9,Total!BC9)</f>
        <v>1.3855764743037191</v>
      </c>
      <c r="BD9" s="60">
        <f>IF(Assumptions!$F$4="Active",Active!BD9,Total!BD9)</f>
        <v>1.5123910508714795</v>
      </c>
      <c r="BE9" s="60">
        <f>IF(Assumptions!$F$4="Active",Active!BE9,Total!BE9)</f>
        <v>1.6330741239719864</v>
      </c>
      <c r="BF9" s="60">
        <f>IF(Assumptions!$F$4="Active",Active!BF9,Total!BF9)</f>
        <v>1.7471137416204356</v>
      </c>
      <c r="BG9" s="60">
        <f>IF(Assumptions!$F$4="Active",Active!BG9,Total!BG9)</f>
        <v>1.8629898981356241</v>
      </c>
      <c r="BH9" s="60">
        <f>IF(Assumptions!$F$4="Active",Active!BH9,Total!BH9)</f>
        <v>2.0169852451797072</v>
      </c>
      <c r="BI9" s="60">
        <f>IF(Assumptions!$F$4="Active",Active!BI9,Total!BI9)</f>
        <v>2.1921247451466614</v>
      </c>
      <c r="BJ9" s="60">
        <f>IF(Assumptions!$F$4="Active",Active!BJ9,Total!BJ9)</f>
        <v>2.4170418672317528</v>
      </c>
      <c r="BK9" s="60">
        <f>IF(Assumptions!$F$4="Active",Active!BK9,Total!BK9)</f>
        <v>2.6839561481811738</v>
      </c>
      <c r="BL9" s="60">
        <f>IF(Assumptions!$F$4="Active",Active!BL9,Total!BL9)</f>
        <v>2.9845425215430215</v>
      </c>
      <c r="BM9" s="60">
        <f>IF(Assumptions!$F$4="Active",Active!BM9,Total!BM9)</f>
        <v>3.3390031995451577</v>
      </c>
      <c r="BN9" s="60">
        <f>IF(Assumptions!$F$4="Active",Active!BN9,Total!BN9)</f>
        <v>3.7194421476822868</v>
      </c>
      <c r="BO9" s="60">
        <f>IF(Assumptions!$F$4="Active",Active!BO9,Total!BO9)</f>
        <v>4.155984878656648</v>
      </c>
      <c r="BP9" s="60">
        <f>IF(Assumptions!$F$4="Active",Active!BP9,Total!BP9)</f>
        <v>4.6399999999999997</v>
      </c>
      <c r="BQ9" s="11">
        <v>64</v>
      </c>
    </row>
    <row r="10" spans="1:69" x14ac:dyDescent="0.3">
      <c r="A10" s="6">
        <v>35</v>
      </c>
      <c r="B10" s="60">
        <f>IF(Assumptions!$F$4="Active",Active!B10,Total!B10)</f>
        <v>0.29575000000000012</v>
      </c>
      <c r="C10" s="60">
        <f>IF(Assumptions!$F$4="Active",Active!C10,Total!C10)</f>
        <v>0.36168603744852801</v>
      </c>
      <c r="D10" s="60">
        <f>IF(Assumptions!$F$4="Active",Active!D10,Total!D10)</f>
        <v>0.41457937383871629</v>
      </c>
      <c r="E10" s="60">
        <f>IF(Assumptions!$F$4="Active",Active!E10,Total!E10)</f>
        <v>0.4742300762927727</v>
      </c>
      <c r="F10" s="60">
        <f>IF(Assumptions!$F$4="Active",Active!F10,Total!F10)</f>
        <v>0.54214574418963268</v>
      </c>
      <c r="G10" s="60">
        <f>IF(Assumptions!$F$4="Active",Active!G10,Total!G10)</f>
        <v>0.61565238638751163</v>
      </c>
      <c r="H10" s="60">
        <f>IF(Assumptions!$F$4="Active",Active!H10,Total!H10)</f>
        <v>0.69616109607653009</v>
      </c>
      <c r="I10" s="60">
        <f>IF(Assumptions!$F$4="Active",Active!I10,Total!I10)</f>
        <v>0.77808622113002568</v>
      </c>
      <c r="J10" s="60">
        <f>IF(Assumptions!$F$4="Active",Active!J10,Total!J10)</f>
        <v>0.86147414683606993</v>
      </c>
      <c r="K10" s="60">
        <f>IF(Assumptions!$F$4="Active",Active!K10,Total!K10)</f>
        <v>0.94633276267833755</v>
      </c>
      <c r="L10" s="60">
        <f>IF(Assumptions!$F$4="Active",Active!L10,Total!L10)</f>
        <v>1.0326494300153728</v>
      </c>
      <c r="M10" s="60">
        <f>IF(Assumptions!$F$4="Active",Active!M10,Total!M10)</f>
        <v>1.1353391483815298</v>
      </c>
      <c r="N10" s="60">
        <f>IF(Assumptions!$F$4="Active",Active!N10,Total!N10)</f>
        <v>1.2478335468899078</v>
      </c>
      <c r="O10" s="60">
        <f>IF(Assumptions!$F$4="Active",Active!O10,Total!O10)</f>
        <v>1.3627398084883446</v>
      </c>
      <c r="P10" s="60">
        <f>IF(Assumptions!$F$4="Active",Active!P10,Total!P10)</f>
        <v>1.4959497039665979</v>
      </c>
      <c r="Q10" s="60">
        <f>IF(Assumptions!$F$4="Active",Active!Q10,Total!Q10)</f>
        <v>1.6483283060652272</v>
      </c>
      <c r="R10" s="60">
        <f>IF(Assumptions!$F$4="Active",Active!R10,Total!R10)</f>
        <v>1.8123548402346714</v>
      </c>
      <c r="S10" s="60">
        <f>IF(Assumptions!$F$4="Active",Active!S10,Total!S10)</f>
        <v>2.0052414785159192</v>
      </c>
      <c r="T10" s="60">
        <f>IF(Assumptions!$F$4="Active",Active!T10,Total!T10)</f>
        <v>2.2281117408347133</v>
      </c>
      <c r="U10" s="60">
        <f>IF(Assumptions!$F$4="Active",Active!U10,Total!U10)</f>
        <v>2.4732734927786946</v>
      </c>
      <c r="V10" s="60">
        <f>IF(Assumptions!$F$4="Active",Active!V10,Total!V10)</f>
        <v>2.7501836533837687</v>
      </c>
      <c r="W10" s="60">
        <f>IF(Assumptions!$F$4="Active",Active!W10,Total!W10)</f>
        <v>3.0597793705073264</v>
      </c>
      <c r="X10" s="60">
        <f>IF(Assumptions!$F$4="Active",Active!X10,Total!X10)</f>
        <v>3.3938229461153457</v>
      </c>
      <c r="Y10" s="60">
        <f>IF(Assumptions!$F$4="Active",Active!Y10,Total!Y10)</f>
        <v>3.7620370167167043</v>
      </c>
      <c r="Z10" s="60">
        <f>IF(Assumptions!$F$4="Active",Active!Z10,Total!Z10)</f>
        <v>4.1652308724254175</v>
      </c>
      <c r="AA10" s="60">
        <f>IF(Assumptions!$F$4="Active",Active!AA10,Total!AA10)</f>
        <v>4.6231236004645684</v>
      </c>
      <c r="AB10" s="60">
        <f>IF(Assumptions!$F$4="Active",Active!AB10,Total!AB10)</f>
        <v>5.1179483478235426</v>
      </c>
      <c r="AC10" s="60">
        <f>IF(Assumptions!$F$4="Active",Active!AC10,Total!AC10)</f>
        <v>5.6407039820951068</v>
      </c>
      <c r="AD10" s="60">
        <f>IF(Assumptions!$F$4="Active",Active!AD10,Total!AD10)</f>
        <v>6.2015365385755992</v>
      </c>
      <c r="AE10" s="60">
        <f>IF(Assumptions!$F$4="Active",Active!AE10,Total!AE10)</f>
        <v>6.8109933108500336</v>
      </c>
      <c r="AF10" s="60">
        <f>IF(Assumptions!$F$4="Active",Active!AF10,Total!AF10)</f>
        <v>7.52</v>
      </c>
      <c r="AG10" s="6">
        <v>65</v>
      </c>
      <c r="AK10" s="6">
        <v>35</v>
      </c>
      <c r="AL10" s="60">
        <f>IF(Assumptions!$F$4="Active",Active!AL10,Total!AL10)</f>
        <v>0.16575000000000006</v>
      </c>
      <c r="AM10" s="60">
        <f>IF(Assumptions!$F$4="Active",Active!AM10,Total!AM10)</f>
        <v>0.21541544444432464</v>
      </c>
      <c r="AN10" s="60">
        <f>IF(Assumptions!$F$4="Active",Active!AN10,Total!AN10)</f>
        <v>0.26428956628806516</v>
      </c>
      <c r="AO10" s="60">
        <f>IF(Assumptions!$F$4="Active",Active!AO10,Total!AO10)</f>
        <v>0.31060947886921936</v>
      </c>
      <c r="AP10" s="60">
        <f>IF(Assumptions!$F$4="Active",Active!AP10,Total!AP10)</f>
        <v>0.36708513466319997</v>
      </c>
      <c r="AQ10" s="60">
        <f>IF(Assumptions!$F$4="Active",Active!AQ10,Total!AQ10)</f>
        <v>0.42463369089509206</v>
      </c>
      <c r="AR10" s="60">
        <f>IF(Assumptions!$F$4="Active",Active!AR10,Total!AR10)</f>
        <v>0.48959209520712976</v>
      </c>
      <c r="AS10" s="60">
        <f>IF(Assumptions!$F$4="Active",Active!AS10,Total!AS10)</f>
        <v>0.54988559286023098</v>
      </c>
      <c r="AT10" s="60">
        <f>IF(Assumptions!$F$4="Active",Active!AT10,Total!AT10)</f>
        <v>0.6047041640104136</v>
      </c>
      <c r="AU10" s="60">
        <f>IF(Assumptions!$F$4="Active",Active!AU10,Total!AU10)</f>
        <v>0.66029259758003844</v>
      </c>
      <c r="AV10" s="60">
        <f>IF(Assumptions!$F$4="Active",Active!AV10,Total!AV10)</f>
        <v>0.7166742224278867</v>
      </c>
      <c r="AW10" s="60">
        <f>IF(Assumptions!$F$4="Active",Active!AW10,Total!AW10)</f>
        <v>0.78859803532984474</v>
      </c>
      <c r="AX10" s="60">
        <f>IF(Assumptions!$F$4="Active",Active!AX10,Total!AX10)</f>
        <v>0.86965458059275402</v>
      </c>
      <c r="AY10" s="60">
        <f>IF(Assumptions!$F$4="Active",Active!AY10,Total!AY10)</f>
        <v>0.96807115485099804</v>
      </c>
      <c r="AZ10" s="60">
        <f>IF(Assumptions!$F$4="Active",Active!AZ10,Total!AZ10)</f>
        <v>1.0927238123207479</v>
      </c>
      <c r="BA10" s="60">
        <f>IF(Assumptions!$F$4="Active",Active!BA10,Total!BA10)</f>
        <v>1.2207319844875653</v>
      </c>
      <c r="BB10" s="60">
        <f>IF(Assumptions!$F$4="Active",Active!BB10,Total!BB10)</f>
        <v>1.3601689158049908</v>
      </c>
      <c r="BC10" s="60">
        <f>IF(Assumptions!$F$4="Active",Active!BC10,Total!BC10)</f>
        <v>1.4861535287563483</v>
      </c>
      <c r="BD10" s="60">
        <f>IF(Assumptions!$F$4="Active",Active!BD10,Total!BD10)</f>
        <v>1.6061944466211515</v>
      </c>
      <c r="BE10" s="60">
        <f>IF(Assumptions!$F$4="Active",Active!BE10,Total!BE10)</f>
        <v>1.7197605185275064</v>
      </c>
      <c r="BF10" s="60">
        <f>IF(Assumptions!$F$4="Active",Active!BF10,Total!BF10)</f>
        <v>1.835181824633654</v>
      </c>
      <c r="BG10" s="60">
        <f>IF(Assumptions!$F$4="Active",Active!BG10,Total!BG10)</f>
        <v>1.9882212869493474</v>
      </c>
      <c r="BH10" s="60">
        <f>IF(Assumptions!$F$4="Active",Active!BH10,Total!BH10)</f>
        <v>2.1622000583466687</v>
      </c>
      <c r="BI10" s="60">
        <f>IF(Assumptions!$F$4="Active",Active!BI10,Total!BI10)</f>
        <v>2.3854023242250824</v>
      </c>
      <c r="BJ10" s="60">
        <f>IF(Assumptions!$F$4="Active",Active!BJ10,Total!BJ10)</f>
        <v>2.6502114861600141</v>
      </c>
      <c r="BK10" s="60">
        <f>IF(Assumptions!$F$4="Active",Active!BK10,Total!BK10)</f>
        <v>2.9484482076164595</v>
      </c>
      <c r="BL10" s="60">
        <f>IF(Assumptions!$F$4="Active",Active!BL10,Total!BL10)</f>
        <v>3.3001068631892192</v>
      </c>
      <c r="BM10" s="60">
        <f>IF(Assumptions!$F$4="Active",Active!BM10,Total!BM10)</f>
        <v>3.6776536335474717</v>
      </c>
      <c r="BN10" s="60">
        <f>IF(Assumptions!$F$4="Active",Active!BN10,Total!BN10)</f>
        <v>4.1108971730496346</v>
      </c>
      <c r="BO10" s="60">
        <f>IF(Assumptions!$F$4="Active",Active!BO10,Total!BO10)</f>
        <v>4.5913379674451269</v>
      </c>
      <c r="BP10" s="60">
        <f>IF(Assumptions!$F$4="Active",Active!BP10,Total!BP10)</f>
        <v>5.14</v>
      </c>
      <c r="BQ10" s="6">
        <v>65</v>
      </c>
    </row>
    <row r="11" spans="1:69" x14ac:dyDescent="0.3">
      <c r="A11" s="6">
        <v>36</v>
      </c>
      <c r="B11" s="60">
        <f>IF(Assumptions!$F$4="Active",Active!B11,Total!B11)</f>
        <v>0.29575000000000012</v>
      </c>
      <c r="C11" s="60">
        <f>IF(Assumptions!$F$4="Active",Active!C11,Total!C11)</f>
        <v>0.36946524501514594</v>
      </c>
      <c r="D11" s="60">
        <f>IF(Assumptions!$F$4="Active",Active!D11,Total!D11)</f>
        <v>0.43759678411072223</v>
      </c>
      <c r="E11" s="60">
        <f>IF(Assumptions!$F$4="Active",Active!E11,Total!E11)</f>
        <v>0.50978548905215215</v>
      </c>
      <c r="F11" s="60">
        <f>IF(Assumptions!$F$4="Active",Active!F11,Total!F11)</f>
        <v>0.58576499856006103</v>
      </c>
      <c r="G11" s="60">
        <f>IF(Assumptions!$F$4="Active",Active!G11,Total!G11)</f>
        <v>0.66770710657782106</v>
      </c>
      <c r="H11" s="60">
        <f>IF(Assumptions!$F$4="Active",Active!H11,Total!H11)</f>
        <v>0.75063061406719511</v>
      </c>
      <c r="I11" s="60">
        <f>IF(Assumptions!$F$4="Active",Active!I11,Total!I11)</f>
        <v>0.83472535856271368</v>
      </c>
      <c r="J11" s="60">
        <f>IF(Assumptions!$F$4="Active",Active!J11,Total!J11)</f>
        <v>0.92008417533255082</v>
      </c>
      <c r="K11" s="60">
        <f>IF(Assumptions!$F$4="Active",Active!K11,Total!K11)</f>
        <v>1.0067480301362906</v>
      </c>
      <c r="L11" s="60">
        <f>IF(Assumptions!$F$4="Active",Active!L11,Total!L11)</f>
        <v>1.1093251758487004</v>
      </c>
      <c r="M11" s="60">
        <f>IF(Assumptions!$F$4="Active",Active!M11,Total!M11)</f>
        <v>1.2214905632810347</v>
      </c>
      <c r="N11" s="60">
        <f>IF(Assumptions!$F$4="Active",Active!N11,Total!N11)</f>
        <v>1.3360385444100258</v>
      </c>
      <c r="O11" s="60">
        <f>IF(Assumptions!$F$4="Active",Active!O11,Total!O11)</f>
        <v>1.4685714144607822</v>
      </c>
      <c r="P11" s="60">
        <f>IF(Assumptions!$F$4="Active",Active!P11,Total!P11)</f>
        <v>1.6199934667087965</v>
      </c>
      <c r="Q11" s="60">
        <f>IF(Assumptions!$F$4="Active",Active!Q11,Total!Q11)</f>
        <v>1.7829483165375319</v>
      </c>
      <c r="R11" s="60">
        <f>IF(Assumptions!$F$4="Active",Active!R11,Total!R11)</f>
        <v>1.9743959935324316</v>
      </c>
      <c r="S11" s="60">
        <f>IF(Assumptions!$F$4="Active",Active!S11,Total!S11)</f>
        <v>2.1954913244795193</v>
      </c>
      <c r="T11" s="60">
        <f>IF(Assumptions!$F$4="Active",Active!T11,Total!T11)</f>
        <v>2.4386885775435574</v>
      </c>
      <c r="U11" s="60">
        <f>IF(Assumptions!$F$4="Active",Active!U11,Total!U11)</f>
        <v>2.7133344962215289</v>
      </c>
      <c r="V11" s="60">
        <f>IF(Assumptions!$F$4="Active",Active!V11,Total!V11)</f>
        <v>3.0203817013273633</v>
      </c>
      <c r="W11" s="60">
        <f>IF(Assumptions!$F$4="Active",Active!W11,Total!W11)</f>
        <v>3.3517175976140354</v>
      </c>
      <c r="X11" s="60">
        <f>IF(Assumptions!$F$4="Active",Active!X11,Total!X11)</f>
        <v>3.7169558680409249</v>
      </c>
      <c r="Y11" s="60">
        <f>IF(Assumptions!$F$4="Active",Active!Y11,Total!Y11)</f>
        <v>4.1169132997769848</v>
      </c>
      <c r="Z11" s="60">
        <f>IF(Assumptions!$F$4="Active",Active!Z11,Total!Z11)</f>
        <v>4.5711013060496235</v>
      </c>
      <c r="AA11" s="60">
        <f>IF(Assumptions!$F$4="Active",Active!AA11,Total!AA11)</f>
        <v>5.0619773166582354</v>
      </c>
      <c r="AB11" s="60">
        <f>IF(Assumptions!$F$4="Active",Active!AB11,Total!AB11)</f>
        <v>5.5806449825939302</v>
      </c>
      <c r="AC11" s="60">
        <f>IF(Assumptions!$F$4="Active",Active!AC11,Total!AC11)</f>
        <v>6.1371448300353864</v>
      </c>
      <c r="AD11" s="60">
        <f>IF(Assumptions!$F$4="Active",Active!AD11,Total!AD11)</f>
        <v>6.741923989871375</v>
      </c>
      <c r="AE11" s="60">
        <f>IF(Assumptions!$F$4="Active",Active!AE11,Total!AE11)</f>
        <v>7.4454153883358147</v>
      </c>
      <c r="AF11" s="60">
        <f>IF(Assumptions!$F$4="Active",Active!AF11,Total!AF11)</f>
        <v>8.26</v>
      </c>
      <c r="AG11" s="6">
        <v>66</v>
      </c>
      <c r="AK11" s="6">
        <v>36</v>
      </c>
      <c r="AL11" s="60">
        <f>IF(Assumptions!$F$4="Active",Active!AL11,Total!AL11)</f>
        <v>0.17550000000000007</v>
      </c>
      <c r="AM11" s="60">
        <f>IF(Assumptions!$F$4="Active",Active!AM11,Total!AM11)</f>
        <v>0.23291499944656102</v>
      </c>
      <c r="AN11" s="60">
        <f>IF(Assumptions!$F$4="Active",Active!AN11,Total!AN11)</f>
        <v>0.28664291114061352</v>
      </c>
      <c r="AO11" s="60">
        <f>IF(Assumptions!$F$4="Active",Active!AO11,Total!AO11)</f>
        <v>0.34534464578258439</v>
      </c>
      <c r="AP11" s="60">
        <f>IF(Assumptions!$F$4="Active",Active!AP11,Total!AP11)</f>
        <v>0.40429137716301206</v>
      </c>
      <c r="AQ11" s="60">
        <f>IF(Assumptions!$F$4="Active",Active!AQ11,Total!AQ11)</f>
        <v>0.46993149649232796</v>
      </c>
      <c r="AR11" s="60">
        <f>IF(Assumptions!$F$4="Active",Active!AR11,Total!AR11)</f>
        <v>0.53088693840242784</v>
      </c>
      <c r="AS11" s="60">
        <f>IF(Assumptions!$F$4="Active",Active!AS11,Total!AS11)</f>
        <v>0.58636603790621633</v>
      </c>
      <c r="AT11" s="60">
        <f>IF(Assumptions!$F$4="Active",Active!AT11,Total!AT11)</f>
        <v>0.64243580725767369</v>
      </c>
      <c r="AU11" s="60">
        <f>IF(Assumptions!$F$4="Active",Active!AU11,Total!AU11)</f>
        <v>0.69916469401294201</v>
      </c>
      <c r="AV11" s="60">
        <f>IF(Assumptions!$F$4="Active",Active!AV11,Total!AV11)</f>
        <v>0.77100289700289582</v>
      </c>
      <c r="AW11" s="60">
        <f>IF(Assumptions!$F$4="Active",Active!AW11,Total!AW11)</f>
        <v>0.85177092260408171</v>
      </c>
      <c r="AX11" s="60">
        <f>IF(Assumptions!$F$4="Active",Active!AX11,Total!AX11)</f>
        <v>0.94957754393594984</v>
      </c>
      <c r="AY11" s="60">
        <f>IF(Assumptions!$F$4="Active",Active!AY11,Total!AY11)</f>
        <v>1.0731976382303434</v>
      </c>
      <c r="AZ11" s="60">
        <f>IF(Assumptions!$F$4="Active",Active!AZ11,Total!AZ11)</f>
        <v>1.2002041050862193</v>
      </c>
      <c r="BA11" s="60">
        <f>IF(Assumptions!$F$4="Active",Active!BA11,Total!BA11)</f>
        <v>1.3385288930493671</v>
      </c>
      <c r="BB11" s="60">
        <f>IF(Assumptions!$F$4="Active",Active!BB11,Total!BB11)</f>
        <v>1.4636763852012478</v>
      </c>
      <c r="BC11" s="60">
        <f>IF(Assumptions!$F$4="Active",Active!BC11,Total!BC11)</f>
        <v>1.5830020973246108</v>
      </c>
      <c r="BD11" s="60">
        <f>IF(Assumptions!$F$4="Active",Active!BD11,Total!BD11)</f>
        <v>1.6959616830994648</v>
      </c>
      <c r="BE11" s="60">
        <f>IF(Assumptions!$F$4="Active",Active!BE11,Total!BE11)</f>
        <v>1.8107576622632011</v>
      </c>
      <c r="BF11" s="60">
        <f>IF(Assumptions!$F$4="Active",Active!BF11,Total!BF11)</f>
        <v>1.9626925203929864</v>
      </c>
      <c r="BG11" s="60">
        <f>IF(Assumptions!$F$4="Active",Active!BG11,Total!BG11)</f>
        <v>2.1353383329813616</v>
      </c>
      <c r="BH11" s="60">
        <f>IF(Assumptions!$F$4="Active",Active!BH11,Total!BH11)</f>
        <v>2.3566540517365819</v>
      </c>
      <c r="BI11" s="60">
        <f>IF(Assumptions!$F$4="Active",Active!BI11,Total!BI11)</f>
        <v>2.6191526880788336</v>
      </c>
      <c r="BJ11" s="60">
        <f>IF(Assumptions!$F$4="Active",Active!BJ11,Total!BJ11)</f>
        <v>2.9147732913974527</v>
      </c>
      <c r="BK11" s="60">
        <f>IF(Assumptions!$F$4="Active",Active!BK11,Total!BK11)</f>
        <v>3.263300180091135</v>
      </c>
      <c r="BL11" s="60">
        <f>IF(Assumptions!$F$4="Active",Active!BL11,Total!BL11)</f>
        <v>3.6375243459419186</v>
      </c>
      <c r="BM11" s="60">
        <f>IF(Assumptions!$F$4="Active",Active!BM11,Total!BM11)</f>
        <v>4.0669367616630909</v>
      </c>
      <c r="BN11" s="60">
        <f>IF(Assumptions!$F$4="Active",Active!BN11,Total!BN11)</f>
        <v>4.5431450000968017</v>
      </c>
      <c r="BO11" s="60">
        <f>IF(Assumptions!$F$4="Active",Active!BO11,Total!BO11)</f>
        <v>5.086965435798688</v>
      </c>
      <c r="BP11" s="60">
        <f>IF(Assumptions!$F$4="Active",Active!BP11,Total!BP11)</f>
        <v>5.68</v>
      </c>
      <c r="BQ11" s="6">
        <v>66</v>
      </c>
    </row>
    <row r="12" spans="1:69" x14ac:dyDescent="0.3">
      <c r="A12" s="6">
        <v>37</v>
      </c>
      <c r="B12" s="60">
        <f>IF(Assumptions!$F$4="Active",Active!B12,Total!B12)</f>
        <v>0.2990000000000001</v>
      </c>
      <c r="C12" s="60">
        <f>IF(Assumptions!$F$4="Active",Active!C12,Total!C12)</f>
        <v>0.38657239286700945</v>
      </c>
      <c r="D12" s="60">
        <f>IF(Assumptions!$F$4="Active",Active!D12,Total!D12)</f>
        <v>0.46681017208920983</v>
      </c>
      <c r="E12" s="60">
        <f>IF(Assumptions!$F$4="Active",Active!E12,Total!E12)</f>
        <v>0.54705320534274438</v>
      </c>
      <c r="F12" s="60">
        <f>IF(Assumptions!$F$4="Active",Active!F12,Total!F12)</f>
        <v>0.6314035409341856</v>
      </c>
      <c r="G12" s="60">
        <f>IF(Assumptions!$F$4="Active",Active!G12,Total!G12)</f>
        <v>0.71595756014985423</v>
      </c>
      <c r="H12" s="60">
        <f>IF(Assumptions!$F$4="Active",Active!H12,Total!H12)</f>
        <v>0.80120641929887504</v>
      </c>
      <c r="I12" s="60">
        <f>IF(Assumptions!$F$4="Active",Active!I12,Total!I12)</f>
        <v>0.88740681567767166</v>
      </c>
      <c r="J12" s="60">
        <f>IF(Assumptions!$F$4="Active",Active!J12,Total!J12)</f>
        <v>0.97469669452750485</v>
      </c>
      <c r="K12" s="60">
        <f>IF(Assumptions!$F$4="Active",Active!K12,Total!K12)</f>
        <v>1.0773243654102405</v>
      </c>
      <c r="L12" s="60">
        <f>IF(Assumptions!$F$4="Active",Active!L12,Total!L12)</f>
        <v>1.1892803664710407</v>
      </c>
      <c r="M12" s="60">
        <f>IF(Assumptions!$F$4="Active",Active!M12,Total!M12)</f>
        <v>1.3035962025896861</v>
      </c>
      <c r="N12" s="60">
        <f>IF(Assumptions!$F$4="Active",Active!N12,Total!N12)</f>
        <v>1.4355285615518429</v>
      </c>
      <c r="O12" s="60">
        <f>IF(Assumptions!$F$4="Active",Active!O12,Total!O12)</f>
        <v>1.5860388124991451</v>
      </c>
      <c r="P12" s="60">
        <f>IF(Assumptions!$F$4="Active",Active!P12,Total!P12)</f>
        <v>1.747975192104678</v>
      </c>
      <c r="Q12" s="60">
        <f>IF(Assumptions!$F$4="Active",Active!Q12,Total!Q12)</f>
        <v>1.9380049141407543</v>
      </c>
      <c r="R12" s="60">
        <f>IF(Assumptions!$F$4="Active",Active!R12,Total!R12)</f>
        <v>2.1573315170754297</v>
      </c>
      <c r="S12" s="60">
        <f>IF(Assumptions!$F$4="Active",Active!S12,Total!S12)</f>
        <v>2.3985907290263988</v>
      </c>
      <c r="T12" s="60">
        <f>IF(Assumptions!$F$4="Active",Active!T12,Total!T12)</f>
        <v>2.671010204787728</v>
      </c>
      <c r="U12" s="60">
        <f>IF(Assumptions!$F$4="Active",Active!U12,Total!U12)</f>
        <v>2.9755714127179895</v>
      </c>
      <c r="V12" s="60">
        <f>IF(Assumptions!$F$4="Active",Active!V12,Total!V12)</f>
        <v>3.3043136019091985</v>
      </c>
      <c r="W12" s="60">
        <f>IF(Assumptions!$F$4="Active",Active!W12,Total!W12)</f>
        <v>3.6667358139337587</v>
      </c>
      <c r="X12" s="60">
        <f>IF(Assumptions!$F$4="Active",Active!X12,Total!X12)</f>
        <v>4.0636736966029554</v>
      </c>
      <c r="Y12" s="60">
        <f>IF(Assumptions!$F$4="Active",Active!Y12,Total!Y12)</f>
        <v>4.5144227591652486</v>
      </c>
      <c r="Z12" s="60">
        <f>IF(Assumptions!$F$4="Active",Active!Z12,Total!Z12)</f>
        <v>5.0017001260335805</v>
      </c>
      <c r="AA12" s="60">
        <f>IF(Assumptions!$F$4="Active",Active!AA12,Total!AA12)</f>
        <v>5.516730672578916</v>
      </c>
      <c r="AB12" s="60">
        <f>IF(Assumptions!$F$4="Active",Active!AB12,Total!AB12)</f>
        <v>6.069449496221452</v>
      </c>
      <c r="AC12" s="60">
        <f>IF(Assumptions!$F$4="Active",Active!AC12,Total!AC12)</f>
        <v>6.6702090609620033</v>
      </c>
      <c r="AD12" s="60">
        <f>IF(Assumptions!$F$4="Active",Active!AD12,Total!AD12)</f>
        <v>7.3689501367916685</v>
      </c>
      <c r="AE12" s="60">
        <f>IF(Assumptions!$F$4="Active",Active!AE12,Total!AE12)</f>
        <v>8.1780052444251936</v>
      </c>
      <c r="AF12" s="60">
        <f>IF(Assumptions!$F$4="Active",Active!AF12,Total!AF12)</f>
        <v>9.1199999999999992</v>
      </c>
      <c r="AG12" s="6">
        <v>67</v>
      </c>
      <c r="AK12" s="6">
        <v>37</v>
      </c>
      <c r="AL12" s="60">
        <f>IF(Assumptions!$F$4="Active",Active!AL12,Total!AL12)</f>
        <v>0.18564000000000008</v>
      </c>
      <c r="AM12" s="60">
        <f>IF(Assumptions!$F$4="Active",Active!AM12,Total!AM12)</f>
        <v>0.2485562820511438</v>
      </c>
      <c r="AN12" s="60">
        <f>IF(Assumptions!$F$4="Active",Active!AN12,Total!AN12)</f>
        <v>0.31148413169664818</v>
      </c>
      <c r="AO12" s="60">
        <f>IF(Assumptions!$F$4="Active",Active!AO12,Total!AO12)</f>
        <v>0.37273137464306322</v>
      </c>
      <c r="AP12" s="60">
        <f>IF(Assumptions!$F$4="Active",Active!AP12,Total!AP12)</f>
        <v>0.43938978239989085</v>
      </c>
      <c r="AQ12" s="60">
        <f>IF(Assumptions!$F$4="Active",Active!AQ12,Total!AQ12)</f>
        <v>0.50130366286226147</v>
      </c>
      <c r="AR12" s="60">
        <f>IF(Assumptions!$F$4="Active",Active!AR12,Total!AR12)</f>
        <v>0.55776314643850233</v>
      </c>
      <c r="AS12" s="60">
        <f>IF(Assumptions!$F$4="Active",Active!AS12,Total!AS12)</f>
        <v>0.61457801554966995</v>
      </c>
      <c r="AT12" s="60">
        <f>IF(Assumptions!$F$4="Active",Active!AT12,Total!AT12)</f>
        <v>0.67189351556712618</v>
      </c>
      <c r="AU12" s="60">
        <f>IF(Assumptions!$F$4="Active",Active!AU12,Total!AU12)</f>
        <v>0.74369797832699081</v>
      </c>
      <c r="AV12" s="60">
        <f>IF(Assumptions!$F$4="Active",Active!AV12,Total!AV12)</f>
        <v>0.82417535579206969</v>
      </c>
      <c r="AW12" s="60">
        <f>IF(Assumptions!$F$4="Active",Active!AW12,Total!AW12)</f>
        <v>0.9212593870675756</v>
      </c>
      <c r="AX12" s="60">
        <f>IF(Assumptions!$F$4="Active",Active!AX12,Total!AX12)</f>
        <v>1.0435854967113047</v>
      </c>
      <c r="AY12" s="60">
        <f>IF(Assumptions!$F$4="Active",Active!AY12,Total!AY12)</f>
        <v>1.1694299550600056</v>
      </c>
      <c r="AZ12" s="60">
        <f>IF(Assumptions!$F$4="Active",Active!AZ12,Total!AZ12)</f>
        <v>1.3065176016878506</v>
      </c>
      <c r="BA12" s="60">
        <f>IF(Assumptions!$F$4="Active",Active!BA12,Total!BA12)</f>
        <v>1.4309242467172123</v>
      </c>
      <c r="BB12" s="60">
        <f>IF(Assumptions!$F$4="Active",Active!BB12,Total!BB12)</f>
        <v>1.549768219220232</v>
      </c>
      <c r="BC12" s="60">
        <f>IF(Assumptions!$F$4="Active",Active!BC12,Total!BC12)</f>
        <v>1.6624768287782881</v>
      </c>
      <c r="BD12" s="60">
        <f>IF(Assumptions!$F$4="Active",Active!BD12,Total!BD12)</f>
        <v>1.7770661962616996</v>
      </c>
      <c r="BE12" s="60">
        <f>IF(Assumptions!$F$4="Active",Active!BE12,Total!BE12)</f>
        <v>1.9282163389550833</v>
      </c>
      <c r="BF12" s="60">
        <f>IF(Assumptions!$F$4="Active",Active!BF12,Total!BF12)</f>
        <v>2.0998715108788923</v>
      </c>
      <c r="BG12" s="60">
        <f>IF(Assumptions!$F$4="Active",Active!BG12,Total!BG12)</f>
        <v>2.3195915014409052</v>
      </c>
      <c r="BH12" s="60">
        <f>IF(Assumptions!$F$4="Active",Active!BH12,Total!BH12)</f>
        <v>2.5801042713044278</v>
      </c>
      <c r="BI12" s="60">
        <f>IF(Assumptions!$F$4="Active",Active!BI12,Total!BI12)</f>
        <v>2.8735348461707559</v>
      </c>
      <c r="BJ12" s="60">
        <f>IF(Assumptions!$F$4="Active",Active!BJ12,Total!BJ12)</f>
        <v>3.2194470518493135</v>
      </c>
      <c r="BK12" s="60">
        <f>IF(Assumptions!$F$4="Active",Active!BK12,Total!BK12)</f>
        <v>3.591058714404662</v>
      </c>
      <c r="BL12" s="60">
        <f>IF(Assumptions!$F$4="Active",Active!BL12,Total!BL12)</f>
        <v>4.0175213986651359</v>
      </c>
      <c r="BM12" s="60">
        <f>IF(Assumptions!$F$4="Active",Active!BM12,Total!BM12)</f>
        <v>4.4906086472790179</v>
      </c>
      <c r="BN12" s="60">
        <f>IF(Assumptions!$F$4="Active",Active!BN12,Total!BN12)</f>
        <v>5.0309551117797904</v>
      </c>
      <c r="BO12" s="60">
        <f>IF(Assumptions!$F$4="Active",Active!BO12,Total!BO12)</f>
        <v>5.6204309601483446</v>
      </c>
      <c r="BP12" s="60">
        <f>IF(Assumptions!$F$4="Active",Active!BP12,Total!BP12)</f>
        <v>6.28</v>
      </c>
      <c r="BQ12" s="6">
        <v>67</v>
      </c>
    </row>
    <row r="13" spans="1:69" x14ac:dyDescent="0.3">
      <c r="A13" s="6">
        <v>38</v>
      </c>
      <c r="B13" s="60">
        <f>IF(Assumptions!$F$4="Active",Active!B13,Total!B13)</f>
        <v>0.31200000000000011</v>
      </c>
      <c r="C13" s="60">
        <f>IF(Assumptions!$F$4="Active",Active!C13,Total!C13)</f>
        <v>0.41150682720842918</v>
      </c>
      <c r="D13" s="60">
        <f>IF(Assumptions!$F$4="Active",Active!D13,Total!D13)</f>
        <v>0.50004045782660156</v>
      </c>
      <c r="E13" s="60">
        <f>IF(Assumptions!$F$4="Active",Active!E13,Total!E13)</f>
        <v>0.58875549965738294</v>
      </c>
      <c r="F13" s="60">
        <f>IF(Assumptions!$F$4="Active",Active!F13,Total!F13)</f>
        <v>0.67609216371889902</v>
      </c>
      <c r="G13" s="60">
        <f>IF(Assumptions!$F$4="Active",Active!G13,Total!G13)</f>
        <v>0.76324570610856635</v>
      </c>
      <c r="H13" s="60">
        <f>IF(Assumptions!$F$4="Active",Active!H13,Total!H13)</f>
        <v>0.85081278491531454</v>
      </c>
      <c r="I13" s="60">
        <f>IF(Assumptions!$F$4="Active",Active!I13,Total!I13)</f>
        <v>0.9391165375649857</v>
      </c>
      <c r="J13" s="60">
        <f>IF(Assumptions!$F$4="Active",Active!J13,Total!J13)</f>
        <v>1.0420509295060885</v>
      </c>
      <c r="K13" s="60">
        <f>IF(Assumptions!$F$4="Active",Active!K13,Total!K13)</f>
        <v>1.1539854991762204</v>
      </c>
      <c r="L13" s="60">
        <f>IF(Assumptions!$F$4="Active",Active!L13,Total!L13)</f>
        <v>1.2682271212801735</v>
      </c>
      <c r="M13" s="60">
        <f>IF(Assumptions!$F$4="Active",Active!M13,Total!M13)</f>
        <v>1.3996655819496817</v>
      </c>
      <c r="N13" s="60">
        <f>IF(Assumptions!$F$4="Active",Active!N13,Total!N13)</f>
        <v>1.5493342272036021</v>
      </c>
      <c r="O13" s="60">
        <f>IF(Assumptions!$F$4="Active",Active!O13,Total!O13)</f>
        <v>1.7103088963369866</v>
      </c>
      <c r="P13" s="60">
        <f>IF(Assumptions!$F$4="Active",Active!P13,Total!P13)</f>
        <v>1.8989460481059066</v>
      </c>
      <c r="Q13" s="60">
        <f>IF(Assumptions!$F$4="Active",Active!Q13,Total!Q13)</f>
        <v>2.1165072493176389</v>
      </c>
      <c r="R13" s="60">
        <f>IF(Assumptions!$F$4="Active",Active!R13,Total!R13)</f>
        <v>2.3558264410959104</v>
      </c>
      <c r="S13" s="60">
        <f>IF(Assumptions!$F$4="Active",Active!S13,Total!S13)</f>
        <v>2.6260071451061622</v>
      </c>
      <c r="T13" s="60">
        <f>IF(Assumptions!$F$4="Active",Active!T13,Total!T13)</f>
        <v>2.9280648284393047</v>
      </c>
      <c r="U13" s="60">
        <f>IF(Assumptions!$F$4="Active",Active!U13,Total!U13)</f>
        <v>3.2542022368587085</v>
      </c>
      <c r="V13" s="60">
        <f>IF(Assumptions!$F$4="Active",Active!V13,Total!V13)</f>
        <v>3.6137990813767185</v>
      </c>
      <c r="W13" s="60">
        <f>IF(Assumptions!$F$4="Active",Active!W13,Total!W13)</f>
        <v>4.007713350892427</v>
      </c>
      <c r="X13" s="60">
        <f>IF(Assumptions!$F$4="Active",Active!X13,Total!X13)</f>
        <v>4.4550165881115404</v>
      </c>
      <c r="Y13" s="60">
        <f>IF(Assumptions!$F$4="Active",Active!Y13,Total!Y13)</f>
        <v>4.9387015942842778</v>
      </c>
      <c r="Z13" s="60">
        <f>IF(Assumptions!$F$4="Active",Active!Z13,Total!Z13)</f>
        <v>5.4501215379351526</v>
      </c>
      <c r="AA13" s="60">
        <f>IF(Assumptions!$F$4="Active",Active!AA13,Total!AA13)</f>
        <v>5.9991028550720635</v>
      </c>
      <c r="AB13" s="60">
        <f>IF(Assumptions!$F$4="Active",Active!AB13,Total!AB13)</f>
        <v>6.5959017905920954</v>
      </c>
      <c r="AC13" s="60">
        <f>IF(Assumptions!$F$4="Active",Active!AC13,Total!AC13)</f>
        <v>7.2899534302031839</v>
      </c>
      <c r="AD13" s="60">
        <f>IF(Assumptions!$F$4="Active",Active!AD13,Total!AD13)</f>
        <v>8.0935477339957629</v>
      </c>
      <c r="AE13" s="60">
        <f>IF(Assumptions!$F$4="Active",Active!AE13,Total!AE13)</f>
        <v>9.0291729222133252</v>
      </c>
      <c r="AF13" s="60">
        <f>IF(Assumptions!$F$4="Active",Active!AF13,Total!AF13)</f>
        <v>10.130000000000001</v>
      </c>
      <c r="AG13" s="6">
        <v>68</v>
      </c>
      <c r="AK13" s="6">
        <v>38</v>
      </c>
      <c r="AL13" s="60">
        <f>IF(Assumptions!$F$4="Active",Active!AL13,Total!AL13)</f>
        <v>0.2015000000000001</v>
      </c>
      <c r="AM13" s="60">
        <f>IF(Assumptions!$F$4="Active",Active!AM13,Total!AM13)</f>
        <v>0.27626076732002752</v>
      </c>
      <c r="AN13" s="60">
        <f>IF(Assumptions!$F$4="Active",Active!AN13,Total!AN13)</f>
        <v>0.34281538368643383</v>
      </c>
      <c r="AO13" s="60">
        <f>IF(Assumptions!$F$4="Active",Active!AO13,Total!AO13)</f>
        <v>0.41214861768552508</v>
      </c>
      <c r="AP13" s="60">
        <f>IF(Assumptions!$F$4="Active",Active!AP13,Total!AP13)</f>
        <v>0.47603466587359994</v>
      </c>
      <c r="AQ13" s="60">
        <f>IF(Assumptions!$F$4="Active",Active!AQ13,Total!AQ13)</f>
        <v>0.53409903533906955</v>
      </c>
      <c r="AR13" s="60">
        <f>IF(Assumptions!$F$4="Active",Active!AR13,Total!AR13)</f>
        <v>0.59207272272423928</v>
      </c>
      <c r="AS13" s="60">
        <f>IF(Assumptions!$F$4="Active",Active!AS13,Total!AS13)</f>
        <v>0.65024681614983004</v>
      </c>
      <c r="AT13" s="60">
        <f>IF(Assumptions!$F$4="Active",Active!AT13,Total!AT13)</f>
        <v>0.72229663175789327</v>
      </c>
      <c r="AU13" s="60">
        <f>IF(Assumptions!$F$4="Active",Active!AU13,Total!AU13)</f>
        <v>0.80272903690210906</v>
      </c>
      <c r="AV13" s="60">
        <f>IF(Assumptions!$F$4="Active",Active!AV13,Total!AV13)</f>
        <v>0.89935998524618266</v>
      </c>
      <c r="AW13" s="60">
        <f>IF(Assumptions!$F$4="Active",Active!AW13,Total!AW13)</f>
        <v>1.020727577873864</v>
      </c>
      <c r="AX13" s="60">
        <f>IF(Assumptions!$F$4="Active",Active!AX13,Total!AX13)</f>
        <v>1.1456534731919041</v>
      </c>
      <c r="AY13" s="60">
        <f>IF(Assumptions!$F$4="Active",Active!AY13,Total!AY13)</f>
        <v>1.2817014341574207</v>
      </c>
      <c r="AZ13" s="60">
        <f>IF(Assumptions!$F$4="Active",Active!AZ13,Total!AZ13)</f>
        <v>1.4053902191126237</v>
      </c>
      <c r="BA13" s="60">
        <f>IF(Assumptions!$F$4="Active",Active!BA13,Total!BA13)</f>
        <v>1.5236582297707144</v>
      </c>
      <c r="BB13" s="60">
        <f>IF(Assumptions!$F$4="Active",Active!BB13,Total!BB13)</f>
        <v>1.635915445492335</v>
      </c>
      <c r="BC13" s="60">
        <f>IF(Assumptions!$F$4="Active",Active!BC13,Total!BC13)</f>
        <v>1.7500345589134265</v>
      </c>
      <c r="BD13" s="60">
        <f>IF(Assumptions!$F$4="Active",Active!BD13,Total!BD13)</f>
        <v>1.9001912769657643</v>
      </c>
      <c r="BE13" s="60">
        <f>IF(Assumptions!$F$4="Active",Active!BE13,Total!BE13)</f>
        <v>2.0706160101587932</v>
      </c>
      <c r="BF13" s="60">
        <f>IF(Assumptions!$F$4="Active",Active!BF13,Total!BF13)</f>
        <v>2.2885226651536383</v>
      </c>
      <c r="BG13" s="60">
        <f>IF(Assumptions!$F$4="Active",Active!BG13,Total!BG13)</f>
        <v>2.5467913489690979</v>
      </c>
      <c r="BH13" s="60">
        <f>IF(Assumptions!$F$4="Active",Active!BH13,Total!BH13)</f>
        <v>2.8376823667376372</v>
      </c>
      <c r="BI13" s="60">
        <f>IF(Assumptions!$F$4="Active",Active!BI13,Total!BI13)</f>
        <v>3.1805434681721945</v>
      </c>
      <c r="BJ13" s="60">
        <f>IF(Assumptions!$F$4="Active",Active!BJ13,Total!BJ13)</f>
        <v>3.5489436636886249</v>
      </c>
      <c r="BK13" s="60">
        <f>IF(Assumptions!$F$4="Active",Active!BK13,Total!BK13)</f>
        <v>3.9717060393370303</v>
      </c>
      <c r="BL13" s="60">
        <f>IF(Assumptions!$F$4="Active",Active!BL13,Total!BL13)</f>
        <v>4.4407241709567797</v>
      </c>
      <c r="BM13" s="60">
        <f>IF(Assumptions!$F$4="Active",Active!BM13,Total!BM13)</f>
        <v>4.9764256872686659</v>
      </c>
      <c r="BN13" s="60">
        <f>IF(Assumptions!$F$4="Active",Active!BN13,Total!BN13)</f>
        <v>5.5609014498571572</v>
      </c>
      <c r="BO13" s="60">
        <f>IF(Assumptions!$F$4="Active",Active!BO13,Total!BO13)</f>
        <v>6.2149091173803086</v>
      </c>
      <c r="BP13" s="60">
        <f>IF(Assumptions!$F$4="Active",Active!BP13,Total!BP13)</f>
        <v>6.92</v>
      </c>
      <c r="BQ13" s="6">
        <v>68</v>
      </c>
    </row>
    <row r="14" spans="1:69" x14ac:dyDescent="0.3">
      <c r="A14" s="11">
        <v>39</v>
      </c>
      <c r="B14" s="60">
        <f>IF(Assumptions!$F$4="Active",Active!B14,Total!B14)</f>
        <v>0.33150000000000013</v>
      </c>
      <c r="C14" s="60">
        <f>IF(Assumptions!$F$4="Active",Active!C14,Total!C14)</f>
        <v>0.44020360030361211</v>
      </c>
      <c r="D14" s="60">
        <f>IF(Assumptions!$F$4="Active",Active!D14,Total!D14)</f>
        <v>0.53756914679411205</v>
      </c>
      <c r="E14" s="60">
        <f>IF(Assumptions!$F$4="Active",Active!E14,Total!E14)</f>
        <v>0.62983808320739232</v>
      </c>
      <c r="F14" s="60">
        <f>IF(Assumptions!$F$4="Active",Active!F14,Total!F14)</f>
        <v>0.72016054172055544</v>
      </c>
      <c r="G14" s="60">
        <f>IF(Assumptions!$F$4="Active",Active!G14,Total!G14)</f>
        <v>0.80991592632942977</v>
      </c>
      <c r="H14" s="60">
        <f>IF(Assumptions!$F$4="Active",Active!H14,Total!H14)</f>
        <v>0.89980594465357788</v>
      </c>
      <c r="I14" s="60">
        <f>IF(Assumptions!$F$4="Active",Active!I14,Total!I14)</f>
        <v>1.0034228541412007</v>
      </c>
      <c r="J14" s="60">
        <f>IF(Assumptions!$F$4="Active",Active!J14,Total!J14)</f>
        <v>1.115606346995984</v>
      </c>
      <c r="K14" s="60">
        <f>IF(Assumptions!$F$4="Active",Active!K14,Total!K14)</f>
        <v>1.2299898183521651</v>
      </c>
      <c r="L14" s="60">
        <f>IF(Assumptions!$F$4="Active",Active!L14,Total!L14)</f>
        <v>1.3610828284582452</v>
      </c>
      <c r="M14" s="60">
        <f>IF(Assumptions!$F$4="Active",Active!M14,Total!M14)</f>
        <v>1.5100106180637722</v>
      </c>
      <c r="N14" s="60">
        <f>IF(Assumptions!$F$4="Active",Active!N14,Total!N14)</f>
        <v>1.6701017105953571</v>
      </c>
      <c r="O14" s="60">
        <f>IF(Assumptions!$F$4="Active",Active!O14,Total!O14)</f>
        <v>1.857386782335126</v>
      </c>
      <c r="P14" s="60">
        <f>IF(Assumptions!$F$4="Active",Active!P14,Total!P14)</f>
        <v>2.0731955287502135</v>
      </c>
      <c r="Q14" s="60">
        <f>IF(Assumptions!$F$4="Active",Active!Q14,Total!Q14)</f>
        <v>2.3105763667935917</v>
      </c>
      <c r="R14" s="60">
        <f>IF(Assumptions!$F$4="Active",Active!R14,Total!R14)</f>
        <v>2.578504158814158</v>
      </c>
      <c r="S14" s="60">
        <f>IF(Assumptions!$F$4="Active",Active!S14,Total!S14)</f>
        <v>2.8780330711288347</v>
      </c>
      <c r="T14" s="60">
        <f>IF(Assumptions!$F$4="Active",Active!T14,Total!T14)</f>
        <v>3.2015399614385798</v>
      </c>
      <c r="U14" s="60">
        <f>IF(Assumptions!$F$4="Active",Active!U14,Total!U14)</f>
        <v>3.5582803996363328</v>
      </c>
      <c r="V14" s="60">
        <f>IF(Assumptions!$F$4="Active",Active!V14,Total!V14)</f>
        <v>3.9491374252638072</v>
      </c>
      <c r="W14" s="60">
        <f>IF(Assumptions!$F$4="Active",Active!W14,Total!W14)</f>
        <v>4.392950011860723</v>
      </c>
      <c r="X14" s="60">
        <f>IF(Assumptions!$F$4="Active",Active!X14,Total!X14)</f>
        <v>4.8730010967457398</v>
      </c>
      <c r="Y14" s="60">
        <f>IF(Assumptions!$F$4="Active",Active!Y14,Total!Y14)</f>
        <v>5.3807784095759539</v>
      </c>
      <c r="Z14" s="60">
        <f>IF(Assumptions!$F$4="Active",Active!Z14,Total!Z14)</f>
        <v>5.9259957665619973</v>
      </c>
      <c r="AA14" s="60">
        <f>IF(Assumptions!$F$4="Active",Active!AA14,Total!AA14)</f>
        <v>6.5188105010558806</v>
      </c>
      <c r="AB14" s="60">
        <f>IF(Assumptions!$F$4="Active",Active!AB14,Total!AB14)</f>
        <v>7.2081353820132108</v>
      </c>
      <c r="AC14" s="60">
        <f>IF(Assumptions!$F$4="Active",Active!AC14,Total!AC14)</f>
        <v>8.0062204279966327</v>
      </c>
      <c r="AD14" s="60">
        <f>IF(Assumptions!$F$4="Active",Active!AD14,Total!AD14)</f>
        <v>8.9354162990548787</v>
      </c>
      <c r="AE14" s="60">
        <f>IF(Assumptions!$F$4="Active",Active!AE14,Total!AE14)</f>
        <v>10.028672193692223</v>
      </c>
      <c r="AF14" s="60">
        <f>IF(Assumptions!$F$4="Active",Active!AF14,Total!AF14)</f>
        <v>11.31</v>
      </c>
      <c r="AG14" s="11">
        <v>69</v>
      </c>
      <c r="AK14" s="11">
        <v>39</v>
      </c>
      <c r="AL14" s="60">
        <f>IF(Assumptions!$F$4="Active",Active!AL14,Total!AL14)</f>
        <v>0.22100000000000009</v>
      </c>
      <c r="AM14" s="60">
        <f>IF(Assumptions!$F$4="Active",Active!AM14,Total!AM14)</f>
        <v>0.30066976870900231</v>
      </c>
      <c r="AN14" s="60">
        <f>IF(Assumptions!$F$4="Active",Active!AN14,Total!AN14)</f>
        <v>0.37539413687908296</v>
      </c>
      <c r="AO14" s="60">
        <f>IF(Assumptions!$F$4="Active",Active!AO14,Total!AO14)</f>
        <v>0.44267512819211813</v>
      </c>
      <c r="AP14" s="60">
        <f>IF(Assumptions!$F$4="Active",Active!AP14,Total!AP14)</f>
        <v>0.50325081191291232</v>
      </c>
      <c r="AQ14" s="60">
        <f>IF(Assumptions!$F$4="Active",Active!AQ14,Total!AQ14)</f>
        <v>0.56297995009310431</v>
      </c>
      <c r="AR14" s="60">
        <f>IF(Assumptions!$F$4="Active",Active!AR14,Total!AR14)</f>
        <v>0.62244178839513109</v>
      </c>
      <c r="AS14" s="60">
        <f>IF(Assumptions!$F$4="Active",Active!AS14,Total!AS14)</f>
        <v>0.69495855041587795</v>
      </c>
      <c r="AT14" s="60">
        <f>IF(Assumptions!$F$4="Active",Active!AT14,Total!AT14)</f>
        <v>0.77547944387916723</v>
      </c>
      <c r="AU14" s="60">
        <f>IF(Assumptions!$F$4="Active",Active!AU14,Total!AU14)</f>
        <v>0.87168769766277177</v>
      </c>
      <c r="AV14" s="60">
        <f>IF(Assumptions!$F$4="Active",Active!AV14,Total!AV14)</f>
        <v>0.99201401037166648</v>
      </c>
      <c r="AW14" s="60">
        <f>IF(Assumptions!$F$4="Active",Active!AW14,Total!AW14)</f>
        <v>1.1159768847582725</v>
      </c>
      <c r="AX14" s="60">
        <f>IF(Assumptions!$F$4="Active",Active!AX14,Total!AX14)</f>
        <v>1.2509429166508168</v>
      </c>
      <c r="AY14" s="60">
        <f>IF(Assumptions!$F$4="Active",Active!AY14,Total!AY14)</f>
        <v>1.3739816643662506</v>
      </c>
      <c r="AZ14" s="60">
        <f>IF(Assumptions!$F$4="Active",Active!AZ14,Total!AZ14)</f>
        <v>1.4918043867620117</v>
      </c>
      <c r="BA14" s="60">
        <f>IF(Assumptions!$F$4="Active",Active!BA14,Total!BA14)</f>
        <v>1.6037964363675403</v>
      </c>
      <c r="BB14" s="60">
        <f>IF(Assumptions!$F$4="Active",Active!BB14,Total!BB14)</f>
        <v>1.7176546770032763</v>
      </c>
      <c r="BC14" s="60">
        <f>IF(Assumptions!$F$4="Active",Active!BC14,Total!BC14)</f>
        <v>1.8669571628389159</v>
      </c>
      <c r="BD14" s="60">
        <f>IF(Assumptions!$F$4="Active",Active!BD14,Total!BD14)</f>
        <v>2.0362892718825765</v>
      </c>
      <c r="BE14" s="60">
        <f>IF(Assumptions!$F$4="Active",Active!BE14,Total!BE14)</f>
        <v>2.2524730148518541</v>
      </c>
      <c r="BF14" s="60">
        <f>IF(Assumptions!$F$4="Active",Active!BF14,Total!BF14)</f>
        <v>2.5085868290644977</v>
      </c>
      <c r="BG14" s="60">
        <f>IF(Assumptions!$F$4="Active",Active!BG14,Total!BG14)</f>
        <v>2.7970629612957603</v>
      </c>
      <c r="BH14" s="60">
        <f>IF(Assumptions!$F$4="Active",Active!BH14,Total!BH14)</f>
        <v>3.1370209234659643</v>
      </c>
      <c r="BI14" s="60">
        <f>IF(Assumptions!$F$4="Active",Active!BI14,Total!BI14)</f>
        <v>3.5024405907023213</v>
      </c>
      <c r="BJ14" s="60">
        <f>IF(Assumptions!$F$4="Active",Active!BJ14,Total!BJ14)</f>
        <v>3.9217951204037047</v>
      </c>
      <c r="BK14" s="60">
        <f>IF(Assumptions!$F$4="Active",Active!BK14,Total!BK14)</f>
        <v>4.3871295344834218</v>
      </c>
      <c r="BL14" s="60">
        <f>IF(Assumptions!$F$4="Active",Active!BL14,Total!BL14)</f>
        <v>4.9186693036906366</v>
      </c>
      <c r="BM14" s="60">
        <f>IF(Assumptions!$F$4="Active",Active!BM14,Total!BM14)</f>
        <v>5.4987621605756347</v>
      </c>
      <c r="BN14" s="60">
        <f>IF(Assumptions!$F$4="Active",Active!BN14,Total!BN14)</f>
        <v>6.1479699473381979</v>
      </c>
      <c r="BO14" s="60">
        <f>IF(Assumptions!$F$4="Active",Active!BO14,Total!BO14)</f>
        <v>6.8480836085228116</v>
      </c>
      <c r="BP14" s="60">
        <f>IF(Assumptions!$F$4="Active",Active!BP14,Total!BP14)</f>
        <v>7.62</v>
      </c>
      <c r="BQ14" s="11">
        <v>69</v>
      </c>
    </row>
    <row r="15" spans="1:69" x14ac:dyDescent="0.3">
      <c r="A15" s="6">
        <v>40</v>
      </c>
      <c r="B15" s="60">
        <f>IF(Assumptions!$F$4="Active",Active!B15,Total!B15)</f>
        <v>0.35750000000000015</v>
      </c>
      <c r="C15" s="60">
        <f>IF(Assumptions!$F$4="Active",Active!C15,Total!C15)</f>
        <v>0.47640391128323839</v>
      </c>
      <c r="D15" s="60">
        <f>IF(Assumptions!$F$4="Active",Active!D15,Total!D15)</f>
        <v>0.57839782081436064</v>
      </c>
      <c r="E15" s="60">
        <f>IF(Assumptions!$F$4="Active",Active!E15,Total!E15)</f>
        <v>0.67431052309727912</v>
      </c>
      <c r="F15" s="60">
        <f>IF(Assumptions!$F$4="Active",Active!F15,Total!F15)</f>
        <v>0.76768235442379651</v>
      </c>
      <c r="G15" s="60">
        <f>IF(Assumptions!$F$4="Active",Active!G15,Total!G15)</f>
        <v>0.86008177269005437</v>
      </c>
      <c r="H15" s="60">
        <f>IF(Assumptions!$F$4="Active",Active!H15,Total!H15)</f>
        <v>0.96501564479398894</v>
      </c>
      <c r="I15" s="60">
        <f>IF(Assumptions!$F$4="Active",Active!I15,Total!I15)</f>
        <v>1.0779131133064577</v>
      </c>
      <c r="J15" s="60">
        <f>IF(Assumptions!$F$4="Active",Active!J15,Total!J15)</f>
        <v>1.1927863358836024</v>
      </c>
      <c r="K15" s="60">
        <f>IF(Assumptions!$F$4="Active",Active!K15,Total!K15)</f>
        <v>1.3238083779422984</v>
      </c>
      <c r="L15" s="60">
        <f>IF(Assumptions!$F$4="Active",Active!L15,Total!L15)</f>
        <v>1.4722189087237945</v>
      </c>
      <c r="M15" s="60">
        <f>IF(Assumptions!$F$4="Active",Active!M15,Total!M15)</f>
        <v>1.6316035893324794</v>
      </c>
      <c r="N15" s="60">
        <f>IF(Assumptions!$F$4="Active",Active!N15,Total!N15)</f>
        <v>1.8176892602977686</v>
      </c>
      <c r="O15" s="60">
        <f>IF(Assumptions!$F$4="Active",Active!O15,Total!O15)</f>
        <v>2.0318764144130825</v>
      </c>
      <c r="P15" s="60">
        <f>IF(Assumptions!$F$4="Active",Active!P15,Total!P15)</f>
        <v>2.2674199409666809</v>
      </c>
      <c r="Q15" s="60">
        <f>IF(Assumptions!$F$4="Active",Active!Q15,Total!Q15)</f>
        <v>2.5331715605238743</v>
      </c>
      <c r="R15" s="60">
        <f>IF(Assumptions!$F$4="Active",Active!R15,Total!R15)</f>
        <v>2.8302203745947536</v>
      </c>
      <c r="S15" s="60">
        <f>IF(Assumptions!$F$4="Active",Active!S15,Total!S15)</f>
        <v>3.1511066760029913</v>
      </c>
      <c r="T15" s="60">
        <f>IF(Assumptions!$F$4="Active",Active!T15,Total!T15)</f>
        <v>3.5049637707479278</v>
      </c>
      <c r="U15" s="60">
        <f>IF(Assumptions!$F$4="Active",Active!U15,Total!U15)</f>
        <v>3.8926942050282252</v>
      </c>
      <c r="V15" s="60">
        <f>IF(Assumptions!$F$4="Active",Active!V15,Total!V15)</f>
        <v>4.332906870134412</v>
      </c>
      <c r="W15" s="60">
        <f>IF(Assumptions!$F$4="Active",Active!W15,Total!W15)</f>
        <v>4.8091579136403064</v>
      </c>
      <c r="X15" s="60">
        <f>IF(Assumptions!$F$4="Active",Active!X15,Total!X15)</f>
        <v>5.3130606911825096</v>
      </c>
      <c r="Y15" s="60">
        <f>IF(Assumptions!$F$4="Active",Active!Y15,Total!Y15)</f>
        <v>5.854214449511046</v>
      </c>
      <c r="Z15" s="60">
        <f>IF(Assumptions!$F$4="Active",Active!Z15,Total!Z15)</f>
        <v>6.4426729178364681</v>
      </c>
      <c r="AA15" s="60">
        <f>IF(Assumptions!$F$4="Active",Active!AA15,Total!AA15)</f>
        <v>7.1268217160493279</v>
      </c>
      <c r="AB15" s="60">
        <f>IF(Assumptions!$F$4="Active",Active!AB15,Total!AB15)</f>
        <v>7.9188518994255448</v>
      </c>
      <c r="AC15" s="60">
        <f>IF(Assumptions!$F$4="Active",Active!AC15,Total!AC15)</f>
        <v>8.8409538238142424</v>
      </c>
      <c r="AD15" s="60">
        <f>IF(Assumptions!$F$4="Active",Active!AD15,Total!AD15)</f>
        <v>9.9258248537852953</v>
      </c>
      <c r="AE15" s="60">
        <f>IF(Assumptions!$F$4="Active",Active!AE15,Total!AE15)</f>
        <v>11.197340632310322</v>
      </c>
      <c r="AF15" s="60">
        <f>IF(Assumptions!$F$4="Active",Active!AF15,Total!AF15)</f>
        <v>12.66</v>
      </c>
      <c r="AG15" s="6">
        <v>70</v>
      </c>
      <c r="AK15" s="6">
        <v>40</v>
      </c>
      <c r="AL15" s="60">
        <f>IF(Assumptions!$F$4="Active",Active!AL15,Total!AL15)</f>
        <v>0.24050000000000005</v>
      </c>
      <c r="AM15" s="60">
        <f>IF(Assumptions!$F$4="Active",Active!AM15,Total!AM15)</f>
        <v>0.32925602133021503</v>
      </c>
      <c r="AN15" s="60">
        <f>IF(Assumptions!$F$4="Active",Active!AN15,Total!AN15)</f>
        <v>0.4032315686056</v>
      </c>
      <c r="AO15" s="60">
        <f>IF(Assumptions!$F$4="Active",Active!AO15,Total!AO15)</f>
        <v>0.46802946428815095</v>
      </c>
      <c r="AP15" s="60">
        <f>IF(Assumptions!$F$4="Active",Active!AP15,Total!AP15)</f>
        <v>0.53051702155897507</v>
      </c>
      <c r="AQ15" s="60">
        <f>IF(Assumptions!$F$4="Active",Active!AQ15,Total!AQ15)</f>
        <v>0.59191541453413754</v>
      </c>
      <c r="AR15" s="60">
        <f>IF(Assumptions!$F$4="Active",Active!AR15,Total!AR15)</f>
        <v>0.66530484770679132</v>
      </c>
      <c r="AS15" s="60">
        <f>IF(Assumptions!$F$4="Active",Active!AS15,Total!AS15)</f>
        <v>0.74619541427238711</v>
      </c>
      <c r="AT15" s="60">
        <f>IF(Assumptions!$F$4="Active",Active!AT15,Total!AT15)</f>
        <v>0.84216779131204111</v>
      </c>
      <c r="AU15" s="60">
        <f>IF(Assumptions!$F$4="Active",Active!AU15,Total!AU15)</f>
        <v>0.96156545867195198</v>
      </c>
      <c r="AV15" s="60">
        <f>IF(Assumptions!$F$4="Active",Active!AV15,Total!AV15)</f>
        <v>1.0846612142547845</v>
      </c>
      <c r="AW15" s="60">
        <f>IF(Assumptions!$F$4="Active",Active!AW15,Total!AW15)</f>
        <v>1.2186181565409595</v>
      </c>
      <c r="AX15" s="60">
        <f>IF(Assumptions!$F$4="Active",Active!AX15,Total!AX15)</f>
        <v>1.3410874690156298</v>
      </c>
      <c r="AY15" s="60">
        <f>IF(Assumptions!$F$4="Active",Active!AY15,Total!AY15)</f>
        <v>1.4585415645713107</v>
      </c>
      <c r="AZ15" s="60">
        <f>IF(Assumptions!$F$4="Active",Active!AZ15,Total!AZ15)</f>
        <v>1.5703408306024988</v>
      </c>
      <c r="BA15" s="60">
        <f>IF(Assumptions!$F$4="Active",Active!BA15,Total!BA15)</f>
        <v>1.6840001302436789</v>
      </c>
      <c r="BB15" s="60">
        <f>IF(Assumptions!$F$4="Active",Active!BB15,Total!BB15)</f>
        <v>1.832479153683152</v>
      </c>
      <c r="BC15" s="60">
        <f>IF(Assumptions!$F$4="Active",Active!BC15,Total!BC15)</f>
        <v>2.0007352426869822</v>
      </c>
      <c r="BD15" s="60">
        <f>IF(Assumptions!$F$4="Active",Active!BD15,Total!BD15)</f>
        <v>2.2151867582802276</v>
      </c>
      <c r="BE15" s="60">
        <f>IF(Assumptions!$F$4="Active",Active!BE15,Total!BE15)</f>
        <v>2.4691197780225185</v>
      </c>
      <c r="BF15" s="60">
        <f>IF(Assumptions!$F$4="Active",Active!BF15,Total!BF15)</f>
        <v>2.7551453763813836</v>
      </c>
      <c r="BG15" s="60">
        <f>IF(Assumptions!$F$4="Active",Active!BG15,Total!BG15)</f>
        <v>3.092148259626482</v>
      </c>
      <c r="BH15" s="60">
        <f>IF(Assumptions!$F$4="Active",Active!BH15,Total!BH15)</f>
        <v>3.4545324633745422</v>
      </c>
      <c r="BI15" s="60">
        <f>IF(Assumptions!$F$4="Active",Active!BI15,Total!BI15)</f>
        <v>3.8704106057277565</v>
      </c>
      <c r="BJ15" s="60">
        <f>IF(Assumptions!$F$4="Active",Active!BJ15,Total!BJ15)</f>
        <v>4.3319838729113194</v>
      </c>
      <c r="BK15" s="60">
        <f>IF(Assumptions!$F$4="Active",Active!BK15,Total!BK15)</f>
        <v>4.8592697394024533</v>
      </c>
      <c r="BL15" s="60">
        <f>IF(Assumptions!$F$4="Active",Active!BL15,Total!BL15)</f>
        <v>5.4348800789744942</v>
      </c>
      <c r="BM15" s="60">
        <f>IF(Assumptions!$F$4="Active",Active!BM15,Total!BM15)</f>
        <v>6.079175128986142</v>
      </c>
      <c r="BN15" s="60">
        <f>IF(Assumptions!$F$4="Active",Active!BN15,Total!BN15)</f>
        <v>6.7741917974318708</v>
      </c>
      <c r="BO15" s="60">
        <f>IF(Assumptions!$F$4="Active",Active!BO15,Total!BO15)</f>
        <v>7.5406321333933963</v>
      </c>
      <c r="BP15" s="60">
        <f>IF(Assumptions!$F$4="Active",Active!BP15,Total!BP15)</f>
        <v>8.42</v>
      </c>
      <c r="BQ15" s="6">
        <v>70</v>
      </c>
    </row>
    <row r="16" spans="1:69" x14ac:dyDescent="0.3">
      <c r="A16" s="6">
        <v>41</v>
      </c>
      <c r="B16" s="60">
        <f>IF(Assumptions!$F$4="Active",Active!B16,Total!B16)</f>
        <v>0.37170000000000014</v>
      </c>
      <c r="C16" s="60">
        <f>IF(Assumptions!$F$4="Active",Active!C16,Total!C16)</f>
        <v>0.49635591067246876</v>
      </c>
      <c r="D16" s="60">
        <f>IF(Assumptions!$F$4="Active",Active!D16,Total!D16)</f>
        <v>0.60244622606792397</v>
      </c>
      <c r="E16" s="60">
        <f>IF(Assumptions!$F$4="Active",Active!E16,Total!E16)</f>
        <v>0.70166094427610803</v>
      </c>
      <c r="F16" s="60">
        <f>IF(Assumptions!$F$4="Active",Active!F16,Total!F16)</f>
        <v>0.79786580772090787</v>
      </c>
      <c r="G16" s="60">
        <f>IF(Assumptions!$F$4="Active",Active!G16,Total!G16)</f>
        <v>0.90469594891531879</v>
      </c>
      <c r="H16" s="60">
        <f>IF(Assumptions!$F$4="Active",Active!H16,Total!H16)</f>
        <v>1.0185883335068546</v>
      </c>
      <c r="I16" s="60">
        <f>IF(Assumptions!$F$4="Active",Active!I16,Total!I16)</f>
        <v>1.1341828294042111</v>
      </c>
      <c r="J16" s="60">
        <f>IF(Assumptions!$F$4="Active",Active!J16,Total!J16)</f>
        <v>1.2651360079207941</v>
      </c>
      <c r="K16" s="60">
        <f>IF(Assumptions!$F$4="Active",Active!K16,Total!K16)</f>
        <v>1.41287647378655</v>
      </c>
      <c r="L16" s="60">
        <f>IF(Assumptions!$F$4="Active",Active!L16,Total!L16)</f>
        <v>1.5714025685732</v>
      </c>
      <c r="M16" s="60">
        <f>IF(Assumptions!$F$4="Active",Active!M16,Total!M16)</f>
        <v>1.7559765760963579</v>
      </c>
      <c r="N16" s="60">
        <f>IF(Assumptions!$F$4="Active",Active!N16,Total!N16)</f>
        <v>1.9681279382889931</v>
      </c>
      <c r="O16" s="60">
        <f>IF(Assumptions!$F$4="Active",Active!O16,Total!O16)</f>
        <v>2.201450087784631</v>
      </c>
      <c r="P16" s="60">
        <f>IF(Assumptions!$F$4="Active",Active!P16,Total!P16)</f>
        <v>2.4646262543214781</v>
      </c>
      <c r="Q16" s="60">
        <f>IF(Assumptions!$F$4="Active",Active!Q16,Total!Q16)</f>
        <v>2.7588243565009027</v>
      </c>
      <c r="R16" s="60">
        <f>IF(Assumptions!$F$4="Active",Active!R16,Total!R16)</f>
        <v>3.0768532291105122</v>
      </c>
      <c r="S16" s="60">
        <f>IF(Assumptions!$F$4="Active",Active!S16,Total!S16)</f>
        <v>3.4276883940829546</v>
      </c>
      <c r="T16" s="60">
        <f>IF(Assumptions!$F$4="Active",Active!T16,Total!T16)</f>
        <v>3.8122893619473359</v>
      </c>
      <c r="U16" s="60">
        <f>IF(Assumptions!$F$4="Active",Active!U16,Total!U16)</f>
        <v>4.2489728966628748</v>
      </c>
      <c r="V16" s="60">
        <f>IF(Assumptions!$F$4="Active",Active!V16,Total!V16)</f>
        <v>4.7217198662816244</v>
      </c>
      <c r="W16" s="60">
        <f>IF(Assumptions!$F$4="Active",Active!W16,Total!W16)</f>
        <v>5.2223414582321634</v>
      </c>
      <c r="X16" s="60">
        <f>IF(Assumptions!$F$4="Active",Active!X16,Total!X16)</f>
        <v>5.7603054129986946</v>
      </c>
      <c r="Y16" s="60">
        <f>IF(Assumptions!$F$4="Active",Active!Y16,Total!Y16)</f>
        <v>6.3455624880309669</v>
      </c>
      <c r="Z16" s="60">
        <f>IF(Assumptions!$F$4="Active",Active!Z16,Total!Z16)</f>
        <v>7.0258841388967879</v>
      </c>
      <c r="AA16" s="60">
        <f>IF(Assumptions!$F$4="Active",Active!AA16,Total!AA16)</f>
        <v>7.8134875454798438</v>
      </c>
      <c r="AB16" s="60">
        <f>IF(Assumptions!$F$4="Active",Active!AB16,Total!AB16)</f>
        <v>8.7304838954072963</v>
      </c>
      <c r="AC16" s="60">
        <f>IF(Assumptions!$F$4="Active",Active!AC16,Total!AC16)</f>
        <v>9.8094163452799084</v>
      </c>
      <c r="AD16" s="60">
        <f>IF(Assumptions!$F$4="Active",Active!AD16,Total!AD16)</f>
        <v>11.074176469273388</v>
      </c>
      <c r="AE16" s="60">
        <f>IF(Assumptions!$F$4="Active",Active!AE16,Total!AE16)</f>
        <v>12.529518940118116</v>
      </c>
      <c r="AF16" s="60">
        <f>IF(Assumptions!$F$4="Active",Active!AF16,Total!AF16)</f>
        <v>14.21</v>
      </c>
      <c r="AG16" s="6">
        <v>71</v>
      </c>
      <c r="AK16" s="6">
        <v>41</v>
      </c>
      <c r="AL16" s="60">
        <f>IF(Assumptions!$F$4="Active",Active!AL16,Total!AL16)</f>
        <v>0.2551500000000001</v>
      </c>
      <c r="AM16" s="60">
        <f>IF(Assumptions!$F$4="Active",Active!AM16,Total!AM16)</f>
        <v>0.34487467227695789</v>
      </c>
      <c r="AN16" s="60">
        <f>IF(Assumptions!$F$4="Active",Active!AN16,Total!AN16)</f>
        <v>0.41729136420424096</v>
      </c>
      <c r="AO16" s="60">
        <f>IF(Assumptions!$F$4="Active",Active!AO16,Total!AO16)</f>
        <v>0.48421682315046838</v>
      </c>
      <c r="AP16" s="60">
        <f>IF(Assumptions!$F$4="Active",Active!AP16,Total!AP16)</f>
        <v>0.54854332999584432</v>
      </c>
      <c r="AQ16" s="60">
        <f>IF(Assumptions!$F$4="Active",Active!AQ16,Total!AQ16)</f>
        <v>0.6232389096108959</v>
      </c>
      <c r="AR16" s="60">
        <f>IF(Assumptions!$F$4="Active",Active!AR16,Total!AR16)</f>
        <v>0.7046961598239132</v>
      </c>
      <c r="AS16" s="60">
        <f>IF(Assumptions!$F$4="Active",Active!AS16,Total!AS16)</f>
        <v>0.80038727522058495</v>
      </c>
      <c r="AT16" s="60">
        <f>IF(Assumptions!$F$4="Active",Active!AT16,Total!AT16)</f>
        <v>0.91855333944696549</v>
      </c>
      <c r="AU16" s="60">
        <f>IF(Assumptions!$F$4="Active",Active!AU16,Total!AU16)</f>
        <v>1.0405471873116534</v>
      </c>
      <c r="AV16" s="60">
        <f>IF(Assumptions!$F$4="Active",Active!AV16,Total!AV16)</f>
        <v>1.1732533043624076</v>
      </c>
      <c r="AW16" s="60">
        <f>IF(Assumptions!$F$4="Active",Active!AW16,Total!AW16)</f>
        <v>1.2951436526228617</v>
      </c>
      <c r="AX16" s="60">
        <f>IF(Assumptions!$F$4="Active",Active!AX16,Total!AX16)</f>
        <v>1.4123531468356454</v>
      </c>
      <c r="AY16" s="60">
        <f>IF(Assumptions!$F$4="Active",Active!AY16,Total!AY16)</f>
        <v>1.5242041805476505</v>
      </c>
      <c r="AZ16" s="60">
        <f>IF(Assumptions!$F$4="Active",Active!AZ16,Total!AZ16)</f>
        <v>1.6379576921676833</v>
      </c>
      <c r="BA16" s="60">
        <f>IF(Assumptions!$F$4="Active",Active!BA16,Total!BA16)</f>
        <v>1.7857350816039632</v>
      </c>
      <c r="BB16" s="60">
        <f>IF(Assumptions!$F$4="Active",Active!BB16,Total!BB16)</f>
        <v>1.9530182315314657</v>
      </c>
      <c r="BC16" s="60">
        <f>IF(Assumptions!$F$4="Active",Active!BC16,Total!BC16)</f>
        <v>2.1657032675643451</v>
      </c>
      <c r="BD16" s="60">
        <f>IF(Assumptions!$F$4="Active",Active!BD16,Total!BD16)</f>
        <v>2.4173834268426933</v>
      </c>
      <c r="BE16" s="60">
        <f>IF(Assumptions!$F$4="Active",Active!BE16,Total!BE16)</f>
        <v>2.7009299460350906</v>
      </c>
      <c r="BF16" s="60">
        <f>IF(Assumptions!$F$4="Active",Active!BF16,Total!BF16)</f>
        <v>3.0349501768515816</v>
      </c>
      <c r="BG16" s="60">
        <f>IF(Assumptions!$F$4="Active",Active!BG16,Total!BG16)</f>
        <v>3.3944180811950022</v>
      </c>
      <c r="BH16" s="60">
        <f>IF(Assumptions!$F$4="Active",Active!BH16,Total!BH16)</f>
        <v>3.8070157028074805</v>
      </c>
      <c r="BI16" s="60">
        <f>IF(Assumptions!$F$4="Active",Active!BI16,Total!BI16)</f>
        <v>4.2651719986008452</v>
      </c>
      <c r="BJ16" s="60">
        <f>IF(Assumptions!$F$4="Active",Active!BJ16,Total!BJ16)</f>
        <v>4.7886876993753633</v>
      </c>
      <c r="BK16" s="60">
        <f>IF(Assumptions!$F$4="Active",Active!BK16,Total!BK16)</f>
        <v>5.3605293976314572</v>
      </c>
      <c r="BL16" s="60">
        <f>IF(Assumptions!$F$4="Active",Active!BL16,Total!BL16)</f>
        <v>6.0008579171412659</v>
      </c>
      <c r="BM16" s="60">
        <f>IF(Assumptions!$F$4="Active",Active!BM16,Total!BM16)</f>
        <v>6.6920310346488812</v>
      </c>
      <c r="BN16" s="60">
        <f>IF(Assumptions!$F$4="Active",Active!BN16,Total!BN16)</f>
        <v>7.4545691109701639</v>
      </c>
      <c r="BO16" s="60">
        <f>IF(Assumptions!$F$4="Active",Active!BO16,Total!BO16)</f>
        <v>8.329622703191264</v>
      </c>
      <c r="BP16" s="60">
        <f>IF(Assumptions!$F$4="Active",Active!BP16,Total!BP16)</f>
        <v>9.33</v>
      </c>
      <c r="BQ16" s="6">
        <v>71</v>
      </c>
    </row>
    <row r="17" spans="1:69" x14ac:dyDescent="0.3">
      <c r="A17" s="6">
        <v>42</v>
      </c>
      <c r="B17" s="60">
        <f>IF(Assumptions!$F$4="Active",Active!B17,Total!B17)</f>
        <v>0.39040000000000014</v>
      </c>
      <c r="C17" s="60">
        <f>IF(Assumptions!$F$4="Active",Active!C17,Total!C17)</f>
        <v>0.52114795299998462</v>
      </c>
      <c r="D17" s="60">
        <f>IF(Assumptions!$F$4="Active",Active!D17,Total!D17)</f>
        <v>0.63156030645314576</v>
      </c>
      <c r="E17" s="60">
        <f>IF(Assumptions!$F$4="Active",Active!E17,Total!E17)</f>
        <v>0.73424589129369044</v>
      </c>
      <c r="F17" s="60">
        <f>IF(Assumptions!$F$4="Active",Active!F17,Total!F17)</f>
        <v>0.84452358462410737</v>
      </c>
      <c r="G17" s="60">
        <f>IF(Assumptions!$F$4="Active",Active!G17,Total!G17)</f>
        <v>0.96041806932317564</v>
      </c>
      <c r="H17" s="60">
        <f>IF(Assumptions!$F$4="Active",Active!H17,Total!H17)</f>
        <v>1.0774217376313437</v>
      </c>
      <c r="I17" s="60">
        <f>IF(Assumptions!$F$4="Active",Active!I17,Total!I17)</f>
        <v>1.2088084203756935</v>
      </c>
      <c r="J17" s="60">
        <f>IF(Assumptions!$F$4="Active",Active!J17,Total!J17)</f>
        <v>1.3562620963236711</v>
      </c>
      <c r="K17" s="60">
        <f>IF(Assumptions!$F$4="Active",Active!K17,Total!K17)</f>
        <v>1.5142144194246934</v>
      </c>
      <c r="L17" s="60">
        <f>IF(Assumptions!$F$4="Active",Active!L17,Total!L17)</f>
        <v>1.6975084366316677</v>
      </c>
      <c r="M17" s="60">
        <f>IF(Assumptions!$F$4="Active",Active!M17,Total!M17)</f>
        <v>1.9078102220676094</v>
      </c>
      <c r="N17" s="60">
        <f>IF(Assumptions!$F$4="Active",Active!N17,Total!N17)</f>
        <v>2.139039598496149</v>
      </c>
      <c r="O17" s="60">
        <f>IF(Assumptions!$F$4="Active",Active!O17,Total!O17)</f>
        <v>2.3997216432173514</v>
      </c>
      <c r="P17" s="60">
        <f>IF(Assumptions!$F$4="Active",Active!P17,Total!P17)</f>
        <v>2.6910969142865868</v>
      </c>
      <c r="Q17" s="60">
        <f>IF(Assumptions!$F$4="Active",Active!Q17,Total!Q17)</f>
        <v>3.0062251194647538</v>
      </c>
      <c r="R17" s="60">
        <f>IF(Assumptions!$F$4="Active",Active!R17,Total!R17)</f>
        <v>3.3539269636988465</v>
      </c>
      <c r="S17" s="60">
        <f>IF(Assumptions!$F$4="Active",Active!S17,Total!S17)</f>
        <v>3.7352094149816515</v>
      </c>
      <c r="T17" s="60">
        <f>IF(Assumptions!$F$4="Active",Active!T17,Total!T17)</f>
        <v>4.1680997128239037</v>
      </c>
      <c r="U17" s="60">
        <f>IF(Assumptions!$F$4="Active",Active!U17,Total!U17)</f>
        <v>4.6369758111762227</v>
      </c>
      <c r="V17" s="60">
        <f>IF(Assumptions!$F$4="Active",Active!V17,Total!V17)</f>
        <v>5.1338325188088767</v>
      </c>
      <c r="W17" s="60">
        <f>IF(Assumptions!$F$4="Active",Active!W17,Total!W17)</f>
        <v>5.6680020005398175</v>
      </c>
      <c r="X17" s="60">
        <f>IF(Assumptions!$F$4="Active",Active!X17,Total!X17)</f>
        <v>6.2493230151515187</v>
      </c>
      <c r="Y17" s="60">
        <f>IF(Assumptions!$F$4="Active",Active!Y17,Total!Y17)</f>
        <v>6.9249387641017179</v>
      </c>
      <c r="Z17" s="60">
        <f>IF(Assumptions!$F$4="Active",Active!Z17,Total!Z17)</f>
        <v>7.7070581290224522</v>
      </c>
      <c r="AA17" s="60">
        <f>IF(Assumptions!$F$4="Active",Active!AA17,Total!AA17)</f>
        <v>8.6176711355374689</v>
      </c>
      <c r="AB17" s="60">
        <f>IF(Assumptions!$F$4="Active",Active!AB17,Total!AB17)</f>
        <v>9.6891109108234286</v>
      </c>
      <c r="AC17" s="60">
        <f>IF(Assumptions!$F$4="Active",Active!AC17,Total!AC17)</f>
        <v>10.945219335595297</v>
      </c>
      <c r="AD17" s="60">
        <f>IF(Assumptions!$F$4="Active",Active!AD17,Total!AD17)</f>
        <v>12.39094444875804</v>
      </c>
      <c r="AE17" s="60">
        <f>IF(Assumptions!$F$4="Active",Active!AE17,Total!AE17)</f>
        <v>14.060707977197543</v>
      </c>
      <c r="AF17" s="60">
        <f>IF(Assumptions!$F$4="Active",Active!AF17,Total!AF17)</f>
        <v>15.98</v>
      </c>
      <c r="AG17" s="6">
        <v>72</v>
      </c>
      <c r="AK17" s="6">
        <v>42</v>
      </c>
      <c r="AL17" s="60">
        <f>IF(Assumptions!$F$4="Active",Active!AL17,Total!AL17)</f>
        <v>0.26535000000000009</v>
      </c>
      <c r="AM17" s="60">
        <f>IF(Assumptions!$F$4="Active",Active!AM17,Total!AM17)</f>
        <v>0.35538372921185291</v>
      </c>
      <c r="AN17" s="60">
        <f>IF(Assumptions!$F$4="Active",Active!AN17,Total!AN17)</f>
        <v>0.43040460071294678</v>
      </c>
      <c r="AO17" s="60">
        <f>IF(Assumptions!$F$4="Active",Active!AO17,Total!AO17)</f>
        <v>0.49947056061639994</v>
      </c>
      <c r="AP17" s="60">
        <f>IF(Assumptions!$F$4="Active",Active!AP17,Total!AP17)</f>
        <v>0.57643189264009687</v>
      </c>
      <c r="AQ17" s="60">
        <f>IF(Assumptions!$F$4="Active",Active!AQ17,Total!AQ17)</f>
        <v>0.65903124417910397</v>
      </c>
      <c r="AR17" s="60">
        <f>IF(Assumptions!$F$4="Active",Active!AR17,Total!AR17)</f>
        <v>0.7547696105704359</v>
      </c>
      <c r="AS17" s="60">
        <f>IF(Assumptions!$F$4="Active",Active!AS17,Total!AS17)</f>
        <v>0.87185416482866485</v>
      </c>
      <c r="AT17" s="60">
        <f>IF(Assumptions!$F$4="Active",Active!AT17,Total!AT17)</f>
        <v>0.9928494062319283</v>
      </c>
      <c r="AU17" s="60">
        <f>IF(Assumptions!$F$4="Active",Active!AU17,Total!AU17)</f>
        <v>1.1243539046840707</v>
      </c>
      <c r="AV17" s="60">
        <f>IF(Assumptions!$F$4="Active",Active!AV17,Total!AV17)</f>
        <v>1.2457338285730117</v>
      </c>
      <c r="AW17" s="60">
        <f>IF(Assumptions!$F$4="Active",Active!AW17,Total!AW17)</f>
        <v>1.3627647087026555</v>
      </c>
      <c r="AX17" s="60">
        <f>IF(Assumptions!$F$4="Active",Active!AX17,Total!AX17)</f>
        <v>1.4747324310160206</v>
      </c>
      <c r="AY17" s="60">
        <f>IF(Assumptions!$F$4="Active",Active!AY17,Total!AY17)</f>
        <v>1.588629388189952</v>
      </c>
      <c r="AZ17" s="60">
        <f>IF(Assumptions!$F$4="Active",Active!AZ17,Total!AZ17)</f>
        <v>1.7356826870274222</v>
      </c>
      <c r="BA17" s="60">
        <f>IF(Assumptions!$F$4="Active",Active!BA17,Total!BA17)</f>
        <v>1.9019389907146715</v>
      </c>
      <c r="BB17" s="60">
        <f>IF(Assumptions!$F$4="Active",Active!BB17,Total!BB17)</f>
        <v>2.1127368011497984</v>
      </c>
      <c r="BC17" s="60">
        <f>IF(Assumptions!$F$4="Active",Active!BC17,Total!BC17)</f>
        <v>2.3619986104719812</v>
      </c>
      <c r="BD17" s="60">
        <f>IF(Assumptions!$F$4="Active",Active!BD17,Total!BD17)</f>
        <v>2.6428738118857669</v>
      </c>
      <c r="BE17" s="60">
        <f>IF(Assumptions!$F$4="Active",Active!BE17,Total!BE17)</f>
        <v>2.9736718929983548</v>
      </c>
      <c r="BF17" s="60">
        <f>IF(Assumptions!$F$4="Active",Active!BF17,Total!BF17)</f>
        <v>3.3299761484850587</v>
      </c>
      <c r="BG17" s="60">
        <f>IF(Assumptions!$F$4="Active",Active!BG17,Total!BG17)</f>
        <v>3.7390058682280944</v>
      </c>
      <c r="BH17" s="60">
        <f>IF(Assumptions!$F$4="Active",Active!BH17,Total!BH17)</f>
        <v>4.1934324331630775</v>
      </c>
      <c r="BI17" s="60">
        <f>IF(Assumptions!$F$4="Active",Active!BI17,Total!BI17)</f>
        <v>4.7128217337828682</v>
      </c>
      <c r="BJ17" s="60">
        <f>IF(Assumptions!$F$4="Active",Active!BJ17,Total!BJ17)</f>
        <v>5.2805190864122711</v>
      </c>
      <c r="BK17" s="60">
        <f>IF(Assumptions!$F$4="Active",Active!BK17,Total!BK17)</f>
        <v>5.9164683971237428</v>
      </c>
      <c r="BL17" s="60">
        <f>IF(Assumptions!$F$4="Active",Active!BL17,Total!BL17)</f>
        <v>6.6033704359970686</v>
      </c>
      <c r="BM17" s="60">
        <f>IF(Assumptions!$F$4="Active",Active!BM17,Total!BM17)</f>
        <v>7.3615470701151011</v>
      </c>
      <c r="BN17" s="60">
        <f>IF(Assumptions!$F$4="Active",Active!BN17,Total!BN17)</f>
        <v>8.2317628545897232</v>
      </c>
      <c r="BO17" s="60">
        <f>IF(Assumptions!$F$4="Active",Active!BO17,Total!BO17)</f>
        <v>9.2268586054001247</v>
      </c>
      <c r="BP17" s="60">
        <f>IF(Assumptions!$F$4="Active",Active!BP17,Total!BP17)</f>
        <v>10.36</v>
      </c>
      <c r="BQ17" s="6">
        <v>72</v>
      </c>
    </row>
    <row r="18" spans="1:69" x14ac:dyDescent="0.3">
      <c r="A18" s="6">
        <v>43</v>
      </c>
      <c r="B18" s="60">
        <f>IF(Assumptions!$F$4="Active",Active!B18,Total!B18)</f>
        <v>0.40710000000000007</v>
      </c>
      <c r="C18" s="60">
        <f>IF(Assumptions!$F$4="Active",Active!C18,Total!C18)</f>
        <v>0.54384674612040507</v>
      </c>
      <c r="D18" s="60">
        <f>IF(Assumptions!$F$4="Active",Active!D18,Total!D18)</f>
        <v>0.65856016281796759</v>
      </c>
      <c r="E18" s="60">
        <f>IF(Assumptions!$F$4="Active",Active!E18,Total!E18)</f>
        <v>0.77491934528592299</v>
      </c>
      <c r="F18" s="60">
        <f>IF(Assumptions!$F$4="Active",Active!F18,Total!F18)</f>
        <v>0.89430293764298596</v>
      </c>
      <c r="G18" s="60">
        <f>IF(Assumptions!$F$4="Active",Active!G18,Total!G18)</f>
        <v>1.0136722063807446</v>
      </c>
      <c r="H18" s="60">
        <f>IF(Assumptions!$F$4="Active",Active!H18,Total!H18)</f>
        <v>1.14608256205023</v>
      </c>
      <c r="I18" s="60">
        <f>IF(Assumptions!$F$4="Active",Active!I18,Total!I18)</f>
        <v>1.2936162523729735</v>
      </c>
      <c r="J18" s="60">
        <f>IF(Assumptions!$F$4="Active",Active!J18,Total!J18)</f>
        <v>1.4512430730476493</v>
      </c>
      <c r="K18" s="60">
        <f>IF(Assumptions!$F$4="Active",Active!K18,Total!K18)</f>
        <v>1.633377533669035</v>
      </c>
      <c r="L18" s="60">
        <f>IF(Assumptions!$F$4="Active",Active!L18,Total!L18)</f>
        <v>1.8418595360162517</v>
      </c>
      <c r="M18" s="60">
        <f>IF(Assumptions!$F$4="Active",Active!M18,Total!M18)</f>
        <v>2.0709800004917884</v>
      </c>
      <c r="N18" s="60">
        <f>IF(Assumptions!$F$4="Active",Active!N18,Total!N18)</f>
        <v>2.3291001479433349</v>
      </c>
      <c r="O18" s="60">
        <f>IF(Assumptions!$F$4="Active",Active!O18,Total!O18)</f>
        <v>2.6175464304957652</v>
      </c>
      <c r="P18" s="60">
        <f>IF(Assumptions!$F$4="Active",Active!P18,Total!P18)</f>
        <v>2.9296554520665268</v>
      </c>
      <c r="Q18" s="60">
        <f>IF(Assumptions!$F$4="Active",Active!Q18,Total!Q18)</f>
        <v>3.2740829771082289</v>
      </c>
      <c r="R18" s="60">
        <f>IF(Assumptions!$F$4="Active",Active!R18,Total!R18)</f>
        <v>3.6518901594279942</v>
      </c>
      <c r="S18" s="60">
        <f>IF(Assumptions!$F$4="Active",Active!S18,Total!S18)</f>
        <v>4.0807939536047773</v>
      </c>
      <c r="T18" s="60">
        <f>IF(Assumptions!$F$4="Active",Active!T18,Total!T18)</f>
        <v>4.5456036259487274</v>
      </c>
      <c r="U18" s="60">
        <f>IF(Assumptions!$F$4="Active",Active!U18,Total!U18)</f>
        <v>5.0385131370889757</v>
      </c>
      <c r="V18" s="60">
        <f>IF(Assumptions!$F$4="Active",Active!V18,Total!V18)</f>
        <v>5.5687094969811657</v>
      </c>
      <c r="W18" s="60">
        <f>IF(Assumptions!$F$4="Active",Active!W18,Total!W18)</f>
        <v>6.1459123167751173</v>
      </c>
      <c r="X18" s="60">
        <f>IF(Assumptions!$F$4="Active",Active!X18,Total!X18)</f>
        <v>6.8165920935552116</v>
      </c>
      <c r="Y18" s="60">
        <f>IF(Assumptions!$F$4="Active",Active!Y18,Total!Y18)</f>
        <v>7.5929527189008281</v>
      </c>
      <c r="Z18" s="60">
        <f>IF(Assumptions!$F$4="Active",Active!Z18,Total!Z18)</f>
        <v>8.496858520153955</v>
      </c>
      <c r="AA18" s="60">
        <f>IF(Assumptions!$F$4="Active",Active!AA18,Total!AA18)</f>
        <v>9.5604226766035438</v>
      </c>
      <c r="AB18" s="60">
        <f>IF(Assumptions!$F$4="Active",Active!AB18,Total!AB18)</f>
        <v>10.807439812901423</v>
      </c>
      <c r="AC18" s="60">
        <f>IF(Assumptions!$F$4="Active",Active!AC18,Total!AC18)</f>
        <v>12.24307081450301</v>
      </c>
      <c r="AD18" s="60">
        <f>IF(Assumptions!$F$4="Active",Active!AD18,Total!AD18)</f>
        <v>13.90160037047176</v>
      </c>
      <c r="AE18" s="60">
        <f>IF(Assumptions!$F$4="Active",Active!AE18,Total!AE18)</f>
        <v>15.808532674996375</v>
      </c>
      <c r="AF18" s="60">
        <f>IF(Assumptions!$F$4="Active",Active!AF18,Total!AF18)</f>
        <v>17.98</v>
      </c>
      <c r="AG18" s="6">
        <v>73</v>
      </c>
      <c r="AK18" s="6">
        <v>43</v>
      </c>
      <c r="AL18" s="60">
        <f>IF(Assumptions!$F$4="Active",Active!AL18,Total!AL18)</f>
        <v>0.27399600000000007</v>
      </c>
      <c r="AM18" s="60">
        <f>IF(Assumptions!$F$4="Active",Active!AM18,Total!AM18)</f>
        <v>0.36768848228420292</v>
      </c>
      <c r="AN18" s="60">
        <f>IF(Assumptions!$F$4="Active",Active!AN18,Total!AN18)</f>
        <v>0.44539107999798228</v>
      </c>
      <c r="AO18" s="60">
        <f>IF(Assumptions!$F$4="Active",Active!AO18,Total!AO18)</f>
        <v>0.52649579357466214</v>
      </c>
      <c r="AP18" s="60">
        <f>IF(Assumptions!$F$4="Active",Active!AP18,Total!AP18)</f>
        <v>0.61132405861431938</v>
      </c>
      <c r="AQ18" s="60">
        <f>IF(Assumptions!$F$4="Active",Active!AQ18,Total!AQ18)</f>
        <v>0.70779295474080128</v>
      </c>
      <c r="AR18" s="60">
        <f>IF(Assumptions!$F$4="Active",Active!AR18,Total!AR18)</f>
        <v>0.82425343486792524</v>
      </c>
      <c r="AS18" s="60">
        <f>IF(Assumptions!$F$4="Active",Active!AS18,Total!AS18)</f>
        <v>0.94458878024942761</v>
      </c>
      <c r="AT18" s="60">
        <f>IF(Assumptions!$F$4="Active",Active!AT18,Total!AT18)</f>
        <v>1.0751405969449443</v>
      </c>
      <c r="AU18" s="60">
        <f>IF(Assumptions!$F$4="Active",Active!AU18,Total!AU18)</f>
        <v>1.1961940040217025</v>
      </c>
      <c r="AV18" s="60">
        <f>IF(Assumptions!$F$4="Active",Active!AV18,Total!AV18)</f>
        <v>1.313171938765616</v>
      </c>
      <c r="AW18" s="60">
        <f>IF(Assumptions!$F$4="Active",Active!AW18,Total!AW18)</f>
        <v>1.4253322773940527</v>
      </c>
      <c r="AX18" s="60">
        <f>IF(Assumptions!$F$4="Active",Active!AX18,Total!AX18)</f>
        <v>1.539406472688541</v>
      </c>
      <c r="AY18" s="60">
        <f>IF(Assumptions!$F$4="Active",Active!AY18,Total!AY18)</f>
        <v>1.6857352218309751</v>
      </c>
      <c r="AZ18" s="60">
        <f>IF(Assumptions!$F$4="Active",Active!AZ18,Total!AZ18)</f>
        <v>1.8509317544231054</v>
      </c>
      <c r="BA18" s="60">
        <f>IF(Assumptions!$F$4="Active",Active!BA18,Total!BA18)</f>
        <v>2.0597774863719751</v>
      </c>
      <c r="BB18" s="60">
        <f>IF(Assumptions!$F$4="Active",Active!BB18,Total!BB18)</f>
        <v>2.306520377456124</v>
      </c>
      <c r="BC18" s="60">
        <f>IF(Assumptions!$F$4="Active",Active!BC18,Total!BC18)</f>
        <v>2.5845838018766027</v>
      </c>
      <c r="BD18" s="60">
        <f>IF(Assumptions!$F$4="Active",Active!BD18,Total!BD18)</f>
        <v>2.9119723593331628</v>
      </c>
      <c r="BE18" s="60">
        <f>IF(Assumptions!$F$4="Active",Active!BE18,Total!BE18)</f>
        <v>3.2648757548820084</v>
      </c>
      <c r="BF18" s="60">
        <f>IF(Assumptions!$F$4="Active",Active!BF18,Total!BF18)</f>
        <v>3.6700397777174647</v>
      </c>
      <c r="BG18" s="60">
        <f>IF(Assumptions!$F$4="Active",Active!BG18,Total!BG18)</f>
        <v>4.1203720486321131</v>
      </c>
      <c r="BH18" s="60">
        <f>IF(Assumptions!$F$4="Active",Active!BH18,Total!BH18)</f>
        <v>4.6351891406085377</v>
      </c>
      <c r="BI18" s="60">
        <f>IF(Assumptions!$F$4="Active",Active!BI18,Total!BI18)</f>
        <v>5.1982118259017085</v>
      </c>
      <c r="BJ18" s="60">
        <f>IF(Assumptions!$F$4="Active",Active!BJ18,Total!BJ18)</f>
        <v>5.8291499224048504</v>
      </c>
      <c r="BK18" s="60">
        <f>IF(Assumptions!$F$4="Active",Active!BK18,Total!BK18)</f>
        <v>6.5110461734553775</v>
      </c>
      <c r="BL18" s="60">
        <f>IF(Assumptions!$F$4="Active",Active!BL18,Total!BL18)</f>
        <v>7.2640042541439955</v>
      </c>
      <c r="BM18" s="60">
        <f>IF(Assumptions!$F$4="Active",Active!BM18,Total!BM18)</f>
        <v>8.1283647825189007</v>
      </c>
      <c r="BN18" s="60">
        <f>IF(Assumptions!$F$4="Active",Active!BN18,Total!BN18)</f>
        <v>9.1169745864654601</v>
      </c>
      <c r="BO18" s="60">
        <f>IF(Assumptions!$F$4="Active",Active!BO18,Total!BO18)</f>
        <v>10.2430174352635</v>
      </c>
      <c r="BP18" s="60">
        <f>IF(Assumptions!$F$4="Active",Active!BP18,Total!BP18)</f>
        <v>11.52</v>
      </c>
      <c r="BQ18" s="6">
        <v>73</v>
      </c>
    </row>
    <row r="19" spans="1:69" x14ac:dyDescent="0.3">
      <c r="A19" s="11">
        <v>44</v>
      </c>
      <c r="B19" s="60">
        <f>IF(Assumptions!$F$4="Active",Active!B19,Total!B19)</f>
        <v>0.42180000000000017</v>
      </c>
      <c r="C19" s="60">
        <f>IF(Assumptions!$F$4="Active",Active!C19,Total!C19)</f>
        <v>0.5644402872309785</v>
      </c>
      <c r="D19" s="60">
        <f>IF(Assumptions!$F$4="Active",Active!D19,Total!D19)</f>
        <v>0.69254222744720795</v>
      </c>
      <c r="E19" s="60">
        <f>IF(Assumptions!$F$4="Active",Active!E19,Total!E19)</f>
        <v>0.8181730065133006</v>
      </c>
      <c r="F19" s="60">
        <f>IF(Assumptions!$F$4="Active",Active!F19,Total!F19)</f>
        <v>0.94151465234038056</v>
      </c>
      <c r="G19" s="60">
        <f>IF(Assumptions!$F$4="Active",Active!G19,Total!G19)</f>
        <v>1.075900627514718</v>
      </c>
      <c r="H19" s="60">
        <f>IF(Assumptions!$F$4="Active",Active!H19,Total!H19)</f>
        <v>1.224098813336894</v>
      </c>
      <c r="I19" s="60">
        <f>IF(Assumptions!$F$4="Active",Active!I19,Total!I19)</f>
        <v>1.3817895977723971</v>
      </c>
      <c r="J19" s="60">
        <f>IF(Assumptions!$F$4="Active",Active!J19,Total!J19)</f>
        <v>1.5629745699754938</v>
      </c>
      <c r="K19" s="60">
        <f>IF(Assumptions!$F$4="Active",Active!K19,Total!K19)</f>
        <v>1.7697237600068094</v>
      </c>
      <c r="L19" s="60">
        <f>IF(Assumptions!$F$4="Active",Active!L19,Total!L19)</f>
        <v>1.996756441206688</v>
      </c>
      <c r="M19" s="60">
        <f>IF(Assumptions!$F$4="Active",Active!M19,Total!M19)</f>
        <v>2.2522683340906715</v>
      </c>
      <c r="N19" s="60">
        <f>IF(Assumptions!$F$4="Active",Active!N19,Total!N19)</f>
        <v>2.537689110277205</v>
      </c>
      <c r="O19" s="60">
        <f>IF(Assumptions!$F$4="Active",Active!O19,Total!O19)</f>
        <v>2.846662171196642</v>
      </c>
      <c r="P19" s="60">
        <f>IF(Assumptions!$F$4="Active",Active!P19,Total!P19)</f>
        <v>3.1876684097156884</v>
      </c>
      <c r="Q19" s="60">
        <f>IF(Assumptions!$F$4="Active",Active!Q19,Total!Q19)</f>
        <v>3.5618310793583436</v>
      </c>
      <c r="R19" s="60">
        <f>IF(Assumptions!$F$4="Active",Active!R19,Total!R19)</f>
        <v>3.9865347548259713</v>
      </c>
      <c r="S19" s="60">
        <f>IF(Assumptions!$F$4="Active",Active!S19,Total!S19)</f>
        <v>4.4470570996971537</v>
      </c>
      <c r="T19" s="60">
        <f>IF(Assumptions!$F$4="Active",Active!T19,Total!T19)</f>
        <v>4.9358080594665656</v>
      </c>
      <c r="U19" s="60">
        <f>IF(Assumptions!$F$4="Active",Active!U19,Total!U19)</f>
        <v>5.4618190817754382</v>
      </c>
      <c r="V19" s="60">
        <f>IF(Assumptions!$F$4="Active",Active!V19,Total!V19)</f>
        <v>6.0346827012592117</v>
      </c>
      <c r="W19" s="60">
        <f>IF(Assumptions!$F$4="Active",Active!W19,Total!W19)</f>
        <v>6.700147783110241</v>
      </c>
      <c r="X19" s="60">
        <f>IF(Assumptions!$F$4="Active",Active!X19,Total!X19)</f>
        <v>7.4704158829655931</v>
      </c>
      <c r="Y19" s="60">
        <f>IF(Assumptions!$F$4="Active",Active!Y19,Total!Y19)</f>
        <v>8.367219423390365</v>
      </c>
      <c r="Z19" s="60">
        <f>IF(Assumptions!$F$4="Active",Active!Z19,Total!Z19)</f>
        <v>9.4224390748839024</v>
      </c>
      <c r="AA19" s="60">
        <f>IF(Assumptions!$F$4="Active",Active!AA19,Total!AA19)</f>
        <v>10.659822831728532</v>
      </c>
      <c r="AB19" s="60">
        <f>IF(Assumptions!$F$4="Active",Active!AB19,Total!AB19)</f>
        <v>12.084763791759151</v>
      </c>
      <c r="AC19" s="60">
        <f>IF(Assumptions!$F$4="Active",Active!AC19,Total!AC19)</f>
        <v>13.731404188681424</v>
      </c>
      <c r="AD19" s="60">
        <f>IF(Assumptions!$F$4="Active",Active!AD19,Total!AD19)</f>
        <v>15.625268209447411</v>
      </c>
      <c r="AE19" s="60">
        <f>IF(Assumptions!$F$4="Active",Active!AE19,Total!AE19)</f>
        <v>17.782642577901999</v>
      </c>
      <c r="AF19" s="60">
        <f>IF(Assumptions!$F$4="Active",Active!AF19,Total!AF19)</f>
        <v>20.25</v>
      </c>
      <c r="AG19" s="11">
        <v>74</v>
      </c>
      <c r="AK19" s="11">
        <v>44</v>
      </c>
      <c r="AL19" s="60">
        <f>IF(Assumptions!$F$4="Active",Active!AL19,Total!AL19)</f>
        <v>0.28146600000000005</v>
      </c>
      <c r="AM19" s="60">
        <f>IF(Assumptions!$F$4="Active",Active!AM19,Total!AM19)</f>
        <v>0.37873787393119007</v>
      </c>
      <c r="AN19" s="60">
        <f>IF(Assumptions!$F$4="Active",Active!AN19,Total!AN19)</f>
        <v>0.46784372662654405</v>
      </c>
      <c r="AO19" s="60">
        <f>IF(Assumptions!$F$4="Active",Active!AO19,Total!AO19)</f>
        <v>0.55676634846228468</v>
      </c>
      <c r="AP19" s="60">
        <f>IF(Assumptions!$F$4="Active",Active!AP19,Total!AP19)</f>
        <v>0.65495943725807237</v>
      </c>
      <c r="AQ19" s="60">
        <f>IF(Assumptions!$F$4="Active",Active!AQ19,Total!AQ19)</f>
        <v>0.77131631902041187</v>
      </c>
      <c r="AR19" s="60">
        <f>IF(Assumptions!$F$4="Active",Active!AR19,Total!AR19)</f>
        <v>0.89134433426594428</v>
      </c>
      <c r="AS19" s="60">
        <f>IF(Assumptions!$F$4="Active",Active!AS19,Total!AS19)</f>
        <v>1.0211639697569055</v>
      </c>
      <c r="AT19" s="60">
        <f>IF(Assumptions!$F$4="Active",Active!AT19,Total!AT19)</f>
        <v>1.1421022725719732</v>
      </c>
      <c r="AU19" s="60">
        <f>IF(Assumptions!$F$4="Active",Active!AU19,Total!AU19)</f>
        <v>1.2592113843207424</v>
      </c>
      <c r="AV19" s="60">
        <f>IF(Assumptions!$F$4="Active",Active!AV19,Total!AV19)</f>
        <v>1.3717307152712404</v>
      </c>
      <c r="AW19" s="60">
        <f>IF(Assumptions!$F$4="Active",Active!AW19,Total!AW19)</f>
        <v>1.4861175724197009</v>
      </c>
      <c r="AX19" s="60">
        <f>IF(Assumptions!$F$4="Active",Active!AX19,Total!AX19)</f>
        <v>1.6317622578578457</v>
      </c>
      <c r="AY19" s="60">
        <f>IF(Assumptions!$F$4="Active",Active!AY19,Total!AY19)</f>
        <v>1.7958990427865793</v>
      </c>
      <c r="AZ19" s="60">
        <f>IF(Assumptions!$F$4="Active",Active!AZ19,Total!AZ19)</f>
        <v>2.0027136228612874</v>
      </c>
      <c r="BA19" s="60">
        <f>IF(Assumptions!$F$4="Active",Active!BA19,Total!BA19)</f>
        <v>2.2468096460515543</v>
      </c>
      <c r="BB19" s="60">
        <f>IF(Assumptions!$F$4="Active",Active!BB19,Total!BB19)</f>
        <v>2.5219080986094133</v>
      </c>
      <c r="BC19" s="60">
        <f>IF(Assumptions!$F$4="Active",Active!BC19,Total!BC19)</f>
        <v>2.8456876254526353</v>
      </c>
      <c r="BD19" s="60">
        <f>IF(Assumptions!$F$4="Active",Active!BD19,Total!BD19)</f>
        <v>3.1949909624548498</v>
      </c>
      <c r="BE19" s="60">
        <f>IF(Assumptions!$F$4="Active",Active!BE19,Total!BE19)</f>
        <v>3.5960563085376975</v>
      </c>
      <c r="BF19" s="60">
        <f>IF(Assumptions!$F$4="Active",Active!BF19,Total!BF19)</f>
        <v>4.0420458751212722</v>
      </c>
      <c r="BG19" s="60">
        <f>IF(Assumptions!$F$4="Active",Active!BG19,Total!BG19)</f>
        <v>4.5520098480396172</v>
      </c>
      <c r="BH19" s="60">
        <f>IF(Assumptions!$F$4="Active",Active!BH19,Total!BH19)</f>
        <v>5.1100722205118325</v>
      </c>
      <c r="BI19" s="60">
        <f>IF(Assumptions!$F$4="Active",Active!BI19,Total!BI19)</f>
        <v>5.7356927527645993</v>
      </c>
      <c r="BJ19" s="60">
        <f>IF(Assumptions!$F$4="Active",Active!BJ19,Total!BJ19)</f>
        <v>6.4122809278090491</v>
      </c>
      <c r="BK19" s="60">
        <f>IF(Assumptions!$F$4="Active",Active!BK19,Total!BK19)</f>
        <v>7.1597075241448298</v>
      </c>
      <c r="BL19" s="60">
        <f>IF(Assumptions!$F$4="Active",Active!BL19,Total!BL19)</f>
        <v>8.0178609002168013</v>
      </c>
      <c r="BM19" s="60">
        <f>IF(Assumptions!$F$4="Active",Active!BM19,Total!BM19)</f>
        <v>8.9995958463040449</v>
      </c>
      <c r="BN19" s="60">
        <f>IF(Assumptions!$F$4="Active",Active!BN19,Total!BN19)</f>
        <v>10.118117080295654</v>
      </c>
      <c r="BO19" s="60">
        <f>IF(Assumptions!$F$4="Active",Active!BO19,Total!BO19)</f>
        <v>11.386964532103795</v>
      </c>
      <c r="BP19" s="60">
        <f>IF(Assumptions!$F$4="Active",Active!BP19,Total!BP19)</f>
        <v>12.85</v>
      </c>
      <c r="BQ19" s="11">
        <v>74</v>
      </c>
    </row>
    <row r="20" spans="1:69" x14ac:dyDescent="0.3">
      <c r="A20" s="6">
        <v>45</v>
      </c>
      <c r="B20" s="60">
        <f>IF(Assumptions!$F$4="Active",Active!B20,Total!B20)</f>
        <v>0.44000000000000017</v>
      </c>
      <c r="C20" s="60">
        <f>IF(Assumptions!$F$4="Active",Active!C20,Total!C20)</f>
        <v>0.59664490291091421</v>
      </c>
      <c r="D20" s="60">
        <f>IF(Assumptions!$F$4="Active",Active!D20,Total!D20)</f>
        <v>0.73475117365466636</v>
      </c>
      <c r="E20" s="60">
        <f>IF(Assumptions!$F$4="Active",Active!E20,Total!E20)</f>
        <v>0.86522609655449634</v>
      </c>
      <c r="F20" s="60">
        <f>IF(Assumptions!$F$4="Active",Active!F20,Total!F20)</f>
        <v>1.0034288044545931</v>
      </c>
      <c r="G20" s="60">
        <f>IF(Assumptions!$F$4="Active",Active!G20,Total!G20)</f>
        <v>1.1534853107400331</v>
      </c>
      <c r="H20" s="60">
        <f>IF(Assumptions!$F$4="Active",Active!H20,Total!H20)</f>
        <v>1.3120750481421946</v>
      </c>
      <c r="I20" s="60">
        <f>IF(Assumptions!$F$4="Active",Active!I20,Total!I20)</f>
        <v>1.4929206405512463</v>
      </c>
      <c r="J20" s="60">
        <f>IF(Assumptions!$F$4="Active",Active!J20,Total!J20)</f>
        <v>1.6984032026524551</v>
      </c>
      <c r="K20" s="60">
        <f>IF(Assumptions!$F$4="Active",Active!K20,Total!K20)</f>
        <v>1.9237091359456802</v>
      </c>
      <c r="L20" s="60">
        <f>IF(Assumptions!$F$4="Active",Active!L20,Total!L20)</f>
        <v>2.1768944883087396</v>
      </c>
      <c r="M20" s="60">
        <f>IF(Assumptions!$F$4="Active",Active!M20,Total!M20)</f>
        <v>2.4595045519725955</v>
      </c>
      <c r="N20" s="60">
        <f>IF(Assumptions!$F$4="Active",Active!N20,Total!N20)</f>
        <v>2.7654899800511523</v>
      </c>
      <c r="O20" s="60">
        <f>IF(Assumptions!$F$4="Active",Active!O20,Total!O20)</f>
        <v>3.1031631326500349</v>
      </c>
      <c r="P20" s="60">
        <f>IF(Assumptions!$F$4="Active",Active!P20,Total!P20)</f>
        <v>3.4737080904202049</v>
      </c>
      <c r="Q20" s="60">
        <f>IF(Assumptions!$F$4="Active",Active!Q20,Total!Q20)</f>
        <v>3.8941817151615159</v>
      </c>
      <c r="R20" s="60">
        <f>IF(Assumptions!$F$4="Active",Active!R20,Total!R20)</f>
        <v>4.3503157847166936</v>
      </c>
      <c r="S20" s="60">
        <f>IF(Assumptions!$F$4="Active",Active!S20,Total!S20)</f>
        <v>4.8347278841662469</v>
      </c>
      <c r="T20" s="60">
        <f>IF(Assumptions!$F$4="Active",Active!T20,Total!T20)</f>
        <v>5.3562919912214086</v>
      </c>
      <c r="U20" s="60">
        <f>IF(Assumptions!$F$4="Active",Active!U20,Total!U20)</f>
        <v>5.9244689134184965</v>
      </c>
      <c r="V20" s="60">
        <f>IF(Assumptions!$F$4="Active",Active!V20,Total!V20)</f>
        <v>6.5842812779919191</v>
      </c>
      <c r="W20" s="60">
        <f>IF(Assumptions!$F$4="Active",Active!W20,Total!W20)</f>
        <v>7.3479086427893039</v>
      </c>
      <c r="X20" s="60">
        <f>IF(Assumptions!$F$4="Active",Active!X20,Total!X20)</f>
        <v>8.2369274104913774</v>
      </c>
      <c r="Y20" s="60">
        <f>IF(Assumptions!$F$4="Active",Active!Y20,Total!Y20)</f>
        <v>9.2829534739023654</v>
      </c>
      <c r="Z20" s="60">
        <f>IF(Assumptions!$F$4="Active",Active!Z20,Total!Z20)</f>
        <v>10.509648406482397</v>
      </c>
      <c r="AA20" s="60">
        <f>IF(Assumptions!$F$4="Active",Active!AA20,Total!AA20)</f>
        <v>11.922597148102788</v>
      </c>
      <c r="AB20" s="60">
        <f>IF(Assumptions!$F$4="Active",Active!AB20,Total!AB20)</f>
        <v>13.555747349397604</v>
      </c>
      <c r="AC20" s="60">
        <f>IF(Assumptions!$F$4="Active",Active!AC20,Total!AC20)</f>
        <v>15.43458609053396</v>
      </c>
      <c r="AD20" s="60">
        <f>IF(Assumptions!$F$4="Active",Active!AD20,Total!AD20)</f>
        <v>17.575496535728426</v>
      </c>
      <c r="AE20" s="60">
        <f>IF(Assumptions!$F$4="Active",Active!AE20,Total!AE20)</f>
        <v>20.024715357602858</v>
      </c>
      <c r="AF20" s="60">
        <f>IF(Assumptions!$F$4="Active",Active!AF20,Total!AF20)</f>
        <v>22.81</v>
      </c>
      <c r="AG20" s="6">
        <v>75</v>
      </c>
      <c r="AK20" s="6">
        <v>45</v>
      </c>
      <c r="AL20" s="60">
        <f>IF(Assumptions!$F$4="Active",Active!AL20,Total!AL20)</f>
        <v>0.28578000000000003</v>
      </c>
      <c r="AM20" s="60">
        <f>IF(Assumptions!$F$4="Active",Active!AM20,Total!AM20)</f>
        <v>0.39269327072743543</v>
      </c>
      <c r="AN20" s="60">
        <f>IF(Assumptions!$F$4="Active",Active!AN20,Total!AN20)</f>
        <v>0.49043922602088319</v>
      </c>
      <c r="AO20" s="60">
        <f>IF(Assumptions!$F$4="Active",Active!AO20,Total!AO20)</f>
        <v>0.59229872890057256</v>
      </c>
      <c r="AP20" s="60">
        <f>IF(Assumptions!$F$4="Active",Active!AP20,Total!AP20)</f>
        <v>0.70934483487312994</v>
      </c>
      <c r="AQ20" s="60">
        <f>IF(Assumptions!$F$4="Active",Active!AQ20,Total!AQ20)</f>
        <v>0.82953805120541491</v>
      </c>
      <c r="AR20" s="60">
        <f>IF(Assumptions!$F$4="Active",Active!AR20,Total!AR20)</f>
        <v>0.95887474602506917</v>
      </c>
      <c r="AS20" s="60">
        <f>IF(Assumptions!$F$4="Active",Active!AS20,Total!AS20)</f>
        <v>1.0799497091747281</v>
      </c>
      <c r="AT20" s="60">
        <f>IF(Assumptions!$F$4="Active",Active!AT20,Total!AT20)</f>
        <v>1.1974180244144537</v>
      </c>
      <c r="AU20" s="60">
        <f>IF(Assumptions!$F$4="Active",Active!AU20,Total!AU20)</f>
        <v>1.3105180063353419</v>
      </c>
      <c r="AV20" s="60">
        <f>IF(Assumptions!$F$4="Active",Active!AV20,Total!AV20)</f>
        <v>1.4254072134991895</v>
      </c>
      <c r="AW20" s="60">
        <f>IF(Assumptions!$F$4="Active",Active!AW20,Total!AW20)</f>
        <v>1.5704055342189418</v>
      </c>
      <c r="AX20" s="60">
        <f>IF(Assumptions!$F$4="Active",Active!AX20,Total!AX20)</f>
        <v>1.7334652415748319</v>
      </c>
      <c r="AY20" s="60">
        <f>IF(Assumptions!$F$4="Active",Active!AY20,Total!AY20)</f>
        <v>1.9381044488107724</v>
      </c>
      <c r="AZ20" s="60">
        <f>IF(Assumptions!$F$4="Active",Active!AZ20,Total!AZ20)</f>
        <v>2.1793386418785019</v>
      </c>
      <c r="BA20" s="60">
        <f>IF(Assumptions!$F$4="Active",Active!BA20,Total!BA20)</f>
        <v>2.4512315473610631</v>
      </c>
      <c r="BB20" s="60">
        <f>IF(Assumptions!$F$4="Active",Active!BB20,Total!BB20)</f>
        <v>2.7711000917180848</v>
      </c>
      <c r="BC20" s="60">
        <f>IF(Assumptions!$F$4="Active",Active!BC20,Total!BC20)</f>
        <v>3.1165278800921929</v>
      </c>
      <c r="BD20" s="60">
        <f>IF(Assumptions!$F$4="Active",Active!BD20,Total!BD20)</f>
        <v>3.513187632748918</v>
      </c>
      <c r="BE20" s="60">
        <f>IF(Assumptions!$F$4="Active",Active!BE20,Total!BE20)</f>
        <v>3.9545335154549646</v>
      </c>
      <c r="BF20" s="60">
        <f>IF(Assumptions!$F$4="Active",Active!BF20,Total!BF20)</f>
        <v>4.4593248480499428</v>
      </c>
      <c r="BG20" s="60">
        <f>IF(Assumptions!$F$4="Active",Active!BG20,Total!BG20)</f>
        <v>5.0121427422180318</v>
      </c>
      <c r="BH20" s="60">
        <f>IF(Assumptions!$F$4="Active",Active!BH20,Total!BH20)</f>
        <v>5.6321759851887512</v>
      </c>
      <c r="BI20" s="60">
        <f>IF(Assumptions!$F$4="Active",Active!BI20,Total!BI20)</f>
        <v>6.3032482940122732</v>
      </c>
      <c r="BJ20" s="60">
        <f>IF(Assumptions!$F$4="Active",Active!BJ20,Total!BJ20)</f>
        <v>7.0449803829727848</v>
      </c>
      <c r="BK20" s="60">
        <f>IF(Assumptions!$F$4="Active",Active!BK20,Total!BK20)</f>
        <v>7.8967747486361555</v>
      </c>
      <c r="BL20" s="60">
        <f>IF(Assumptions!$F$4="Active",Active!BL20,Total!BL20)</f>
        <v>8.8715119252516867</v>
      </c>
      <c r="BM20" s="60">
        <f>IF(Assumptions!$F$4="Active",Active!BM20,Total!BM20)</f>
        <v>9.9824386006162165</v>
      </c>
      <c r="BN20" s="60">
        <f>IF(Assumptions!$F$4="Active",Active!BN20,Total!BN20)</f>
        <v>11.243152145770233</v>
      </c>
      <c r="BO20" s="60">
        <f>IF(Assumptions!$F$4="Active",Active!BO20,Total!BO20)</f>
        <v>12.697229951248318</v>
      </c>
      <c r="BP20" s="60">
        <f>IF(Assumptions!$F$4="Active",Active!BP20,Total!BP20)</f>
        <v>14.36</v>
      </c>
      <c r="BQ20" s="6">
        <v>75</v>
      </c>
    </row>
    <row r="21" spans="1:69" x14ac:dyDescent="0.3">
      <c r="A21" s="6">
        <v>46</v>
      </c>
      <c r="B21" s="60">
        <f>IF(Assumptions!$F$4="Active",Active!B21,Total!B21)</f>
        <v>0.45580000000000004</v>
      </c>
      <c r="C21" s="60">
        <f>IF(Assumptions!$F$4="Active",Active!C21,Total!C21)</f>
        <v>0.62330324958395289</v>
      </c>
      <c r="D21" s="60">
        <f>IF(Assumptions!$F$4="Active",Active!D21,Total!D21)</f>
        <v>0.76704702916430956</v>
      </c>
      <c r="E21" s="60">
        <f>IF(Assumptions!$F$4="Active",Active!E21,Total!E21)</f>
        <v>0.9118731895937181</v>
      </c>
      <c r="F21" s="60">
        <f>IF(Assumptions!$F$4="Active",Active!F21,Total!F21)</f>
        <v>1.0652062780990379</v>
      </c>
      <c r="G21" s="60">
        <f>IF(Assumptions!$F$4="Active",Active!G21,Total!G21)</f>
        <v>1.2254914660979179</v>
      </c>
      <c r="H21" s="60">
        <f>IF(Assumptions!$F$4="Active",Active!H21,Total!H21)</f>
        <v>1.4063148733132746</v>
      </c>
      <c r="I21" s="60">
        <f>IF(Assumptions!$F$4="Active",Active!I21,Total!I21)</f>
        <v>1.6105479461462653</v>
      </c>
      <c r="J21" s="60">
        <f>IF(Assumptions!$F$4="Active",Active!J21,Total!J21)</f>
        <v>1.8340078511249458</v>
      </c>
      <c r="K21" s="60">
        <f>IF(Assumptions!$F$4="Active",Active!K21,Total!K21)</f>
        <v>2.0846113382979321</v>
      </c>
      <c r="L21" s="60">
        <f>IF(Assumptions!$F$4="Active",Active!L21,Total!L21)</f>
        <v>2.3640686603107977</v>
      </c>
      <c r="M21" s="60">
        <f>IF(Assumptions!$F$4="Active",Active!M21,Total!M21)</f>
        <v>2.6667222922333704</v>
      </c>
      <c r="N21" s="60">
        <f>IF(Assumptions!$F$4="Active",Active!N21,Total!N21)</f>
        <v>3.0006923219748898</v>
      </c>
      <c r="O21" s="60">
        <f>IF(Assumptions!$F$4="Active",Active!O21,Total!O21)</f>
        <v>3.3672494347026669</v>
      </c>
      <c r="P21" s="60">
        <f>IF(Assumptions!$F$4="Active",Active!P21,Total!P21)</f>
        <v>3.7830682898194681</v>
      </c>
      <c r="Q21" s="60">
        <f>IF(Assumptions!$F$4="Active",Active!Q21,Total!Q21)</f>
        <v>4.2344421602618132</v>
      </c>
      <c r="R21" s="60">
        <f>IF(Assumptions!$F$4="Active",Active!R21,Total!R21)</f>
        <v>4.7142471982013063</v>
      </c>
      <c r="S21" s="60">
        <f>IF(Assumptions!$F$4="Active",Active!S21,Total!S21)</f>
        <v>5.2311782512289735</v>
      </c>
      <c r="T21" s="60">
        <f>IF(Assumptions!$F$4="Active",Active!T21,Total!T21)</f>
        <v>5.7945515976778328</v>
      </c>
      <c r="U21" s="60">
        <f>IF(Assumptions!$F$4="Active",Active!U21,Total!U21)</f>
        <v>6.4485533343254708</v>
      </c>
      <c r="V21" s="60">
        <f>IF(Assumptions!$F$4="Active",Active!V21,Total!V21)</f>
        <v>7.2053699214852083</v>
      </c>
      <c r="W21" s="60">
        <f>IF(Assumptions!$F$4="Active",Active!W21,Total!W21)</f>
        <v>8.0864342705867607</v>
      </c>
      <c r="X21" s="60">
        <f>IF(Assumptions!$F$4="Active",Active!X21,Total!X21)</f>
        <v>9.1231038056219607</v>
      </c>
      <c r="Y21" s="60">
        <f>IF(Assumptions!$F$4="Active",Active!Y21,Total!Y21)</f>
        <v>10.338999402037025</v>
      </c>
      <c r="Z21" s="60">
        <f>IF(Assumptions!$F$4="Active",Active!Z21,Total!Z21)</f>
        <v>11.739988424868653</v>
      </c>
      <c r="AA21" s="60">
        <f>IF(Assumptions!$F$4="Active",Active!AA21,Total!AA21)</f>
        <v>13.35986868688541</v>
      </c>
      <c r="AB21" s="60">
        <f>IF(Assumptions!$F$4="Active",Active!AB21,Total!AB21)</f>
        <v>15.224167060357917</v>
      </c>
      <c r="AC21" s="60">
        <f>IF(Assumptions!$F$4="Active",Active!AC21,Total!AC21)</f>
        <v>17.349462273406026</v>
      </c>
      <c r="AD21" s="60">
        <f>IF(Assumptions!$F$4="Active",Active!AD21,Total!AD21)</f>
        <v>19.781832179474875</v>
      </c>
      <c r="AE21" s="60">
        <f>IF(Assumptions!$F$4="Active",Active!AE21,Total!AE21)</f>
        <v>22.549177126677506</v>
      </c>
      <c r="AF21" s="60">
        <f>IF(Assumptions!$F$4="Active",Active!AF21,Total!AF21)</f>
        <v>25.66</v>
      </c>
      <c r="AG21" s="6">
        <v>76</v>
      </c>
      <c r="AK21" s="6">
        <v>46</v>
      </c>
      <c r="AL21" s="60">
        <f>IF(Assumptions!$F$4="Active",Active!AL21,Total!AL21)</f>
        <v>0.29160600000000003</v>
      </c>
      <c r="AM21" s="60">
        <f>IF(Assumptions!$F$4="Active",Active!AM21,Total!AM21)</f>
        <v>0.40744777784191638</v>
      </c>
      <c r="AN21" s="60">
        <f>IF(Assumptions!$F$4="Active",Active!AN21,Total!AN21)</f>
        <v>0.51635369882450277</v>
      </c>
      <c r="AO21" s="60">
        <f>IF(Assumptions!$F$4="Active",Active!AO21,Total!AO21)</f>
        <v>0.63564499955752485</v>
      </c>
      <c r="AP21" s="60">
        <f>IF(Assumptions!$F$4="Active",Active!AP21,Total!AP21)</f>
        <v>0.75683269199591985</v>
      </c>
      <c r="AQ21" s="60">
        <f>IF(Assumptions!$F$4="Active",Active!AQ21,Total!AQ21)</f>
        <v>0.88609984140590403</v>
      </c>
      <c r="AR21" s="60">
        <f>IF(Assumptions!$F$4="Active",Active!AR21,Total!AR21)</f>
        <v>1.0076649219427387</v>
      </c>
      <c r="AS21" s="60">
        <f>IF(Assumptions!$F$4="Active",Active!AS21,Total!AS21)</f>
        <v>1.1257833803038269</v>
      </c>
      <c r="AT21" s="60">
        <f>IF(Assumptions!$F$4="Active",Active!AT21,Total!AT21)</f>
        <v>1.2397298866115063</v>
      </c>
      <c r="AU21" s="60">
        <f>IF(Assumptions!$F$4="Active",Active!AU21,Total!AU21)</f>
        <v>1.3553382854831291</v>
      </c>
      <c r="AV21" s="60">
        <f>IF(Assumptions!$F$4="Active",Active!AV21,Total!AV21)</f>
        <v>1.4997105438215688</v>
      </c>
      <c r="AW21" s="60">
        <f>IF(Assumptions!$F$4="Active",Active!AW21,Total!AW21)</f>
        <v>1.6616406453267014</v>
      </c>
      <c r="AX21" s="60">
        <f>IF(Assumptions!$F$4="Active",Active!AX21,Total!AX21)</f>
        <v>1.8638882192705837</v>
      </c>
      <c r="AY21" s="60">
        <f>IF(Assumptions!$F$4="Active",Active!AY21,Total!AY21)</f>
        <v>2.1019512988816218</v>
      </c>
      <c r="AZ21" s="60">
        <f>IF(Assumptions!$F$4="Active",Active!AZ21,Total!AZ21)</f>
        <v>2.3702935330576134</v>
      </c>
      <c r="BA21" s="60">
        <f>IF(Assumptions!$F$4="Active",Active!BA21,Total!BA21)</f>
        <v>2.6858237758476116</v>
      </c>
      <c r="BB21" s="60">
        <f>IF(Assumptions!$F$4="Active",Active!BB21,Total!BB21)</f>
        <v>3.0269789895138475</v>
      </c>
      <c r="BC21" s="60">
        <f>IF(Assumptions!$F$4="Active",Active!BC21,Total!BC21)</f>
        <v>3.4187914282613727</v>
      </c>
      <c r="BD21" s="60">
        <f>IF(Assumptions!$F$4="Active",Active!BD21,Total!BD21)</f>
        <v>3.85505496699531</v>
      </c>
      <c r="BE21" s="60">
        <f>IF(Assumptions!$F$4="Active",Active!BE21,Total!BE21)</f>
        <v>4.3542055366174939</v>
      </c>
      <c r="BF21" s="60">
        <f>IF(Assumptions!$F$4="Active",Active!BF21,Total!BF21)</f>
        <v>4.901351073657275</v>
      </c>
      <c r="BG21" s="60">
        <f>IF(Assumptions!$F$4="Active",Active!BG21,Total!BG21)</f>
        <v>5.5153813896071044</v>
      </c>
      <c r="BH21" s="60">
        <f>IF(Assumptions!$F$4="Active",Active!BH21,Total!BH21)</f>
        <v>6.180596411071984</v>
      </c>
      <c r="BI21" s="60">
        <f>IF(Assumptions!$F$4="Active",Active!BI21,Total!BI21)</f>
        <v>6.9163435332475034</v>
      </c>
      <c r="BJ21" s="60">
        <f>IF(Assumptions!$F$4="Active",Active!BJ21,Total!BJ21)</f>
        <v>7.7614932824307727</v>
      </c>
      <c r="BK21" s="60">
        <f>IF(Assumptions!$F$4="Active",Active!BK21,Total!BK21)</f>
        <v>8.7289735654420184</v>
      </c>
      <c r="BL21" s="60">
        <f>IF(Assumptions!$F$4="Active",Active!BL21,Total!BL21)</f>
        <v>9.8320988806621301</v>
      </c>
      <c r="BM21" s="60">
        <f>IF(Assumptions!$F$4="Active",Active!BM21,Total!BM21)</f>
        <v>11.084554006738333</v>
      </c>
      <c r="BN21" s="60">
        <f>IF(Assumptions!$F$4="Active",Active!BN21,Total!BN21)</f>
        <v>12.529631320806642</v>
      </c>
      <c r="BO21" s="60">
        <f>IF(Assumptions!$F$4="Active",Active!BO21,Total!BO21)</f>
        <v>14.182846832263104</v>
      </c>
      <c r="BP21" s="60">
        <f>IF(Assumptions!$F$4="Active",Active!BP21,Total!BP21)</f>
        <v>16.07</v>
      </c>
      <c r="BQ21" s="6">
        <v>76</v>
      </c>
    </row>
    <row r="22" spans="1:69" x14ac:dyDescent="0.3">
      <c r="A22" s="6">
        <v>47</v>
      </c>
      <c r="B22" s="60">
        <f>IF(Assumptions!$F$4="Active",Active!B22,Total!B22)</f>
        <v>0.47430000000000017</v>
      </c>
      <c r="C22" s="60">
        <f>IF(Assumptions!$F$4="Active",Active!C22,Total!C22)</f>
        <v>0.64958056636984318</v>
      </c>
      <c r="D22" s="60">
        <f>IF(Assumptions!$F$4="Active",Active!D22,Total!D22)</f>
        <v>0.80766079642532795</v>
      </c>
      <c r="E22" s="60">
        <f>IF(Assumptions!$F$4="Active",Active!E22,Total!E22)</f>
        <v>0.96750540465025059</v>
      </c>
      <c r="F22" s="60">
        <f>IF(Assumptions!$F$4="Active",Active!F22,Total!F22)</f>
        <v>1.1313501025898154</v>
      </c>
      <c r="G22" s="60">
        <f>IF(Assumptions!$F$4="Active",Active!G22,Total!G22)</f>
        <v>1.3132699211371066</v>
      </c>
      <c r="H22" s="60">
        <f>IF(Assumptions!$F$4="Active",Active!H22,Total!H22)</f>
        <v>1.5169537336719006</v>
      </c>
      <c r="I22" s="60">
        <f>IF(Assumptions!$F$4="Active",Active!I22,Total!I22)</f>
        <v>1.7390285855412744</v>
      </c>
      <c r="J22" s="60">
        <f>IF(Assumptions!$F$4="Active",Active!J22,Total!J22)</f>
        <v>1.9873344742024603</v>
      </c>
      <c r="K22" s="60">
        <f>IF(Assumptions!$F$4="Active",Active!K22,Total!K22)</f>
        <v>2.2637981414330222</v>
      </c>
      <c r="L22" s="60">
        <f>IF(Assumptions!$F$4="Active",Active!L22,Total!L22)</f>
        <v>2.5631977505559562</v>
      </c>
      <c r="M22" s="60">
        <f>IF(Assumptions!$F$4="Active",Active!M22,Total!M22)</f>
        <v>2.8934655477626996</v>
      </c>
      <c r="N22" s="60">
        <f>IF(Assumptions!$F$4="Active",Active!N22,Total!N22)</f>
        <v>3.2559719914710623</v>
      </c>
      <c r="O22" s="60">
        <f>IF(Assumptions!$F$4="Active",Active!O22,Total!O22)</f>
        <v>3.6669977895459551</v>
      </c>
      <c r="P22" s="60">
        <f>IF(Assumptions!$F$4="Active",Active!P22,Total!P22)</f>
        <v>4.1134257280575293</v>
      </c>
      <c r="Q22" s="60">
        <f>IF(Assumptions!$F$4="Active",Active!Q22,Total!Q22)</f>
        <v>4.5884026824961008</v>
      </c>
      <c r="R22" s="60">
        <f>IF(Assumptions!$F$4="Active",Active!R22,Total!R22)</f>
        <v>5.1004362816943747</v>
      </c>
      <c r="S22" s="60">
        <f>IF(Assumptions!$F$4="Active",Active!S22,Total!S22)</f>
        <v>5.6586908219515992</v>
      </c>
      <c r="T22" s="60">
        <f>IF(Assumptions!$F$4="Active",Active!T22,Total!T22)</f>
        <v>6.3064747874030953</v>
      </c>
      <c r="U22" s="60">
        <f>IF(Assumptions!$F$4="Active",Active!U22,Total!U22)</f>
        <v>7.0559758278356099</v>
      </c>
      <c r="V22" s="60">
        <f>IF(Assumptions!$F$4="Active",Active!V22,Total!V22)</f>
        <v>7.9284681441627161</v>
      </c>
      <c r="W22" s="60">
        <f>IF(Assumptions!$F$4="Active",Active!W22,Total!W22)</f>
        <v>8.9550264671538908</v>
      </c>
      <c r="X22" s="60">
        <f>IF(Assumptions!$F$4="Active",Active!X22,Total!X22)</f>
        <v>10.159213950343887</v>
      </c>
      <c r="Y22" s="60">
        <f>IF(Assumptions!$F$4="Active",Active!Y22,Total!Y22)</f>
        <v>11.547178174925721</v>
      </c>
      <c r="Z22" s="60">
        <f>IF(Assumptions!$F$4="Active",Active!Z22,Total!Z22)</f>
        <v>13.152539404818542</v>
      </c>
      <c r="AA22" s="60">
        <f>IF(Assumptions!$F$4="Active",Active!AA22,Total!AA22)</f>
        <v>15.000843471300334</v>
      </c>
      <c r="AB22" s="60">
        <f>IF(Assumptions!$F$4="Active",Active!AB22,Total!AB22)</f>
        <v>17.108850680312049</v>
      </c>
      <c r="AC22" s="60">
        <f>IF(Assumptions!$F$4="Active",Active!AC22,Total!AC22)</f>
        <v>19.52244053907668</v>
      </c>
      <c r="AD22" s="60">
        <f>IF(Assumptions!$F$4="Active",Active!AD22,Total!AD22)</f>
        <v>22.269631552100169</v>
      </c>
      <c r="AE22" s="60">
        <f>IF(Assumptions!$F$4="Active",Active!AE22,Total!AE22)</f>
        <v>25.359302844414238</v>
      </c>
      <c r="AF22" s="60">
        <f>IF(Assumptions!$F$4="Active",Active!AF22,Total!AF22)</f>
        <v>28.79</v>
      </c>
      <c r="AG22" s="6">
        <v>77</v>
      </c>
      <c r="AK22" s="6">
        <v>47</v>
      </c>
      <c r="AL22" s="60">
        <f>IF(Assumptions!$F$4="Active",Active!AL22,Total!AL22)</f>
        <v>0.30090000000000011</v>
      </c>
      <c r="AM22" s="60">
        <f>IF(Assumptions!$F$4="Active",Active!AM22,Total!AM22)</f>
        <v>0.42871252227407453</v>
      </c>
      <c r="AN22" s="60">
        <f>IF(Assumptions!$F$4="Active",Active!AN22,Total!AN22)</f>
        <v>0.55448134983451047</v>
      </c>
      <c r="AO22" s="60">
        <f>IF(Assumptions!$F$4="Active",Active!AO22,Total!AO22)</f>
        <v>0.67883607217677244</v>
      </c>
      <c r="AP22" s="60">
        <f>IF(Assumptions!$F$4="Active",Active!AP22,Total!AP22)</f>
        <v>0.80929843408635516</v>
      </c>
      <c r="AQ22" s="60">
        <f>IF(Assumptions!$F$4="Active",Active!AQ22,Total!AQ22)</f>
        <v>0.93220822761367195</v>
      </c>
      <c r="AR22" s="60">
        <f>IF(Assumptions!$F$4="Active",Active!AR22,Total!AR22)</f>
        <v>1.0515639717594041</v>
      </c>
      <c r="AS22" s="60">
        <f>IF(Assumptions!$F$4="Active",Active!AS22,Total!AS22)</f>
        <v>1.1667692195338171</v>
      </c>
      <c r="AT22" s="60">
        <f>IF(Assumptions!$F$4="Active",Active!AT22,Total!AT22)</f>
        <v>1.2833783272038664</v>
      </c>
      <c r="AU22" s="60">
        <f>IF(Assumptions!$F$4="Active",Active!AU22,Total!AU22)</f>
        <v>1.4272811789123621</v>
      </c>
      <c r="AV22" s="60">
        <f>IF(Assumptions!$F$4="Active",Active!AV22,Total!AV22)</f>
        <v>1.5881611184847029</v>
      </c>
      <c r="AW22" s="60">
        <f>IF(Assumptions!$F$4="Active",Active!AW22,Total!AW22)</f>
        <v>1.7880153299994397</v>
      </c>
      <c r="AX22" s="60">
        <f>IF(Assumptions!$F$4="Active",Active!AX22,Total!AX22)</f>
        <v>2.0228424561794784</v>
      </c>
      <c r="AY22" s="60">
        <f>IF(Assumptions!$F$4="Active",Active!AY22,Total!AY22)</f>
        <v>2.2875165848325616</v>
      </c>
      <c r="AZ22" s="60">
        <f>IF(Assumptions!$F$4="Active",Active!AZ22,Total!AZ22)</f>
        <v>2.5985277570008734</v>
      </c>
      <c r="BA22" s="60">
        <f>IF(Assumptions!$F$4="Active",Active!BA22,Total!BA22)</f>
        <v>2.9351829666946356</v>
      </c>
      <c r="BB22" s="60">
        <f>IF(Assumptions!$F$4="Active",Active!BB22,Total!BB22)</f>
        <v>3.3218539807079597</v>
      </c>
      <c r="BC22" s="60">
        <f>IF(Assumptions!$F$4="Active",Active!BC22,Total!BC22)</f>
        <v>3.7526767381090593</v>
      </c>
      <c r="BD22" s="60">
        <f>IF(Assumptions!$F$4="Active",Active!BD22,Total!BD22)</f>
        <v>4.2457465943938777</v>
      </c>
      <c r="BE22" s="60">
        <f>IF(Assumptions!$F$4="Active",Active!BE22,Total!BE22)</f>
        <v>4.786705503181147</v>
      </c>
      <c r="BF22" s="60">
        <f>IF(Assumptions!$F$4="Active",Active!BF22,Total!BF22)</f>
        <v>5.3941249448029094</v>
      </c>
      <c r="BG22" s="60">
        <f>IF(Assumptions!$F$4="Active",Active!BG22,Total!BG22)</f>
        <v>6.052788591751292</v>
      </c>
      <c r="BH22" s="60">
        <f>IF(Assumptions!$F$4="Active",Active!BH22,Total!BH22)</f>
        <v>6.7817493872551404</v>
      </c>
      <c r="BI22" s="60">
        <f>IF(Assumptions!$F$4="Active",Active!BI22,Total!BI22)</f>
        <v>7.6193052695065608</v>
      </c>
      <c r="BJ22" s="60">
        <f>IF(Assumptions!$F$4="Active",Active!BJ22,Total!BJ22)</f>
        <v>8.5784101745833627</v>
      </c>
      <c r="BK22" s="60">
        <f>IF(Assumptions!$F$4="Active",Active!BK22,Total!BK22)</f>
        <v>9.6724230687730248</v>
      </c>
      <c r="BL22" s="60">
        <f>IF(Assumptions!$F$4="Active",Active!BL22,Total!BL22)</f>
        <v>10.915090838505336</v>
      </c>
      <c r="BM22" s="60">
        <f>IF(Assumptions!$F$4="Active",Active!BM22,Total!BM22)</f>
        <v>12.349364056408614</v>
      </c>
      <c r="BN22" s="60">
        <f>IF(Assumptions!$F$4="Active",Active!BN22,Total!BN22)</f>
        <v>13.990913769008433</v>
      </c>
      <c r="BO22" s="60">
        <f>IF(Assumptions!$F$4="Active",Active!BO22,Total!BO22)</f>
        <v>15.865579900008248</v>
      </c>
      <c r="BP22" s="60">
        <f>IF(Assumptions!$F$4="Active",Active!BP22,Total!BP22)</f>
        <v>18</v>
      </c>
      <c r="BQ22" s="6">
        <v>77</v>
      </c>
    </row>
    <row r="23" spans="1:69" x14ac:dyDescent="0.3">
      <c r="A23" s="6">
        <v>48</v>
      </c>
      <c r="B23" s="60">
        <f>IF(Assumptions!$F$4="Active",Active!B23,Total!B23)</f>
        <v>0.4900000000000001</v>
      </c>
      <c r="C23" s="60">
        <f>IF(Assumptions!$F$4="Active",Active!C23,Total!C23)</f>
        <v>0.68010618215126162</v>
      </c>
      <c r="D23" s="60">
        <f>IF(Assumptions!$F$4="Active",Active!D23,Total!D23)</f>
        <v>0.85323559732632337</v>
      </c>
      <c r="E23" s="60">
        <f>IF(Assumptions!$F$4="Active",Active!E23,Total!E23)</f>
        <v>1.0239526963836685</v>
      </c>
      <c r="F23" s="60">
        <f>IF(Assumptions!$F$4="Active",Active!F23,Total!F23)</f>
        <v>1.2087435958049115</v>
      </c>
      <c r="G23" s="60">
        <f>IF(Assumptions!$F$4="Active",Active!G23,Total!G23)</f>
        <v>1.4128811956228335</v>
      </c>
      <c r="H23" s="60">
        <f>IF(Assumptions!$F$4="Active",Active!H23,Total!H23)</f>
        <v>1.6341710367586675</v>
      </c>
      <c r="I23" s="60">
        <f>IF(Assumptions!$F$4="Active",Active!I23,Total!I23)</f>
        <v>1.8805001764511051</v>
      </c>
      <c r="J23" s="60">
        <f>IF(Assumptions!$F$4="Active",Active!J23,Total!J23)</f>
        <v>2.1541070326073881</v>
      </c>
      <c r="K23" s="60">
        <f>IF(Assumptions!$F$4="Active",Active!K23,Total!K23)</f>
        <v>2.4502876116343195</v>
      </c>
      <c r="L23" s="60">
        <f>IF(Assumptions!$F$4="Active",Active!L23,Total!L23)</f>
        <v>2.7767933728712522</v>
      </c>
      <c r="M23" s="60">
        <f>IF(Assumptions!$F$4="Active",Active!M23,Total!M23)</f>
        <v>3.1351200554813294</v>
      </c>
      <c r="N23" s="60">
        <f>IF(Assumptions!$F$4="Active",Active!N23,Total!N23)</f>
        <v>3.5411323042461409</v>
      </c>
      <c r="O23" s="60">
        <f>IF(Assumptions!$F$4="Active",Active!O23,Total!O23)</f>
        <v>3.982360896059677</v>
      </c>
      <c r="P23" s="60">
        <f>IF(Assumptions!$F$4="Active",Active!P23,Total!P23)</f>
        <v>4.4522504824835698</v>
      </c>
      <c r="Q23" s="60">
        <f>IF(Assumptions!$F$4="Active",Active!Q23,Total!Q23)</f>
        <v>4.9591092845514613</v>
      </c>
      <c r="R23" s="60">
        <f>IF(Assumptions!$F$4="Active",Active!R23,Total!R23)</f>
        <v>5.5119402889281215</v>
      </c>
      <c r="S23" s="60">
        <f>IF(Assumptions!$F$4="Active",Active!S23,Total!S23)</f>
        <v>6.1531072704907013</v>
      </c>
      <c r="T23" s="60">
        <f>IF(Assumptions!$F$4="Active",Active!T23,Total!T23)</f>
        <v>6.8948029442070577</v>
      </c>
      <c r="U23" s="60">
        <f>IF(Assumptions!$F$4="Active",Active!U23,Total!U23)</f>
        <v>7.7581334729731717</v>
      </c>
      <c r="V23" s="60">
        <f>IF(Assumptions!$F$4="Active",Active!V23,Total!V23)</f>
        <v>8.773871786927673</v>
      </c>
      <c r="W23" s="60">
        <f>IF(Assumptions!$F$4="Active",Active!W23,Total!W23)</f>
        <v>9.9655218151682359</v>
      </c>
      <c r="X23" s="60">
        <f>IF(Assumptions!$F$4="Active",Active!X23,Total!X23)</f>
        <v>11.339535738238212</v>
      </c>
      <c r="Y23" s="60">
        <f>IF(Assumptions!$F$4="Active",Active!Y23,Total!Y23)</f>
        <v>12.929345101299258</v>
      </c>
      <c r="Z23" s="60">
        <f>IF(Assumptions!$F$4="Active",Active!Z23,Total!Z23)</f>
        <v>14.760518839726407</v>
      </c>
      <c r="AA23" s="60">
        <f>IF(Assumptions!$F$4="Active",Active!AA23,Total!AA23)</f>
        <v>16.850015431164049</v>
      </c>
      <c r="AB23" s="60">
        <f>IF(Assumptions!$F$4="Active",Active!AB23,Total!AB23)</f>
        <v>19.24350397931364</v>
      </c>
      <c r="AC23" s="60">
        <f>IF(Assumptions!$F$4="Active",Active!AC23,Total!AC23)</f>
        <v>21.969133471489926</v>
      </c>
      <c r="AD23" s="60">
        <f>IF(Assumptions!$F$4="Active",Active!AD23,Total!AD23)</f>
        <v>25.036191094256914</v>
      </c>
      <c r="AE23" s="60">
        <f>IF(Assumptions!$F$4="Active",Active!AE23,Total!AE23)</f>
        <v>28.443730439184812</v>
      </c>
      <c r="AF23" s="60">
        <f>IF(Assumptions!$F$4="Active",Active!AF23,Total!AF23)</f>
        <v>32.200000000000003</v>
      </c>
      <c r="AG23" s="6">
        <v>78</v>
      </c>
      <c r="AK23" s="6">
        <v>48</v>
      </c>
      <c r="AL23" s="60">
        <f>IF(Assumptions!$F$4="Active",Active!AL23,Total!AL23)</f>
        <v>0.31360000000000005</v>
      </c>
      <c r="AM23" s="60">
        <f>IF(Assumptions!$F$4="Active",Active!AM23,Total!AM23)</f>
        <v>0.45768044654979279</v>
      </c>
      <c r="AN23" s="60">
        <f>IF(Assumptions!$F$4="Active",Active!AN23,Total!AN23)</f>
        <v>0.58961395519181792</v>
      </c>
      <c r="AO23" s="60">
        <f>IF(Assumptions!$F$4="Active",Active!AO23,Total!AO23)</f>
        <v>0.72340989920087295</v>
      </c>
      <c r="AP23" s="60">
        <f>IF(Assumptions!$F$4="Active",Active!AP23,Total!AP23)</f>
        <v>0.84897910548675382</v>
      </c>
      <c r="AQ23" s="60">
        <f>IF(Assumptions!$F$4="Active",Active!AQ23,Total!AQ23)</f>
        <v>0.97043373868155236</v>
      </c>
      <c r="AR23" s="60">
        <f>IF(Assumptions!$F$4="Active",Active!AR23,Total!AR23)</f>
        <v>1.0875043970486697</v>
      </c>
      <c r="AS23" s="60">
        <f>IF(Assumptions!$F$4="Active",Active!AS23,Total!AS23)</f>
        <v>1.2055384574903731</v>
      </c>
      <c r="AT23" s="60">
        <f>IF(Assumptions!$F$4="Active",Active!AT23,Total!AT23)</f>
        <v>1.3491758129727376</v>
      </c>
      <c r="AU23" s="60">
        <f>IF(Assumptions!$F$4="Active",Active!AU23,Total!AU23)</f>
        <v>1.5090996680847064</v>
      </c>
      <c r="AV23" s="60">
        <f>IF(Assumptions!$F$4="Active",Active!AV23,Total!AV23)</f>
        <v>1.7065087798246832</v>
      </c>
      <c r="AW23" s="60">
        <f>IF(Assumptions!$F$4="Active",Active!AW23,Total!AW23)</f>
        <v>1.9379546455643448</v>
      </c>
      <c r="AX23" s="60">
        <f>IF(Assumptions!$F$4="Active",Active!AX23,Total!AX23)</f>
        <v>2.1987593104574206</v>
      </c>
      <c r="AY23" s="60">
        <f>IF(Assumptions!$F$4="Active",Active!AY23,Total!AY23)</f>
        <v>2.5049678569118434</v>
      </c>
      <c r="AZ23" s="60">
        <f>IF(Assumptions!$F$4="Active",Active!AZ23,Total!AZ23)</f>
        <v>2.8368220749895294</v>
      </c>
      <c r="BA23" s="60">
        <f>IF(Assumptions!$F$4="Active",Active!BA23,Total!BA23)</f>
        <v>3.2179867809291194</v>
      </c>
      <c r="BB23" s="60">
        <f>IF(Assumptions!$F$4="Active",Active!BB23,Total!BB23)</f>
        <v>3.6429645854984956</v>
      </c>
      <c r="BC23" s="60">
        <f>IF(Assumptions!$F$4="Active",Active!BC23,Total!BC23)</f>
        <v>4.1294852813689049</v>
      </c>
      <c r="BD23" s="60">
        <f>IF(Assumptions!$F$4="Active",Active!BD23,Total!BD23)</f>
        <v>4.6637620884961946</v>
      </c>
      <c r="BE23" s="60">
        <f>IF(Assumptions!$F$4="Active",Active!BE23,Total!BE23)</f>
        <v>5.2640237658734357</v>
      </c>
      <c r="BF23" s="60">
        <f>IF(Assumptions!$F$4="Active",Active!BF23,Total!BF23)</f>
        <v>5.9155712760971362</v>
      </c>
      <c r="BG23" s="60">
        <f>IF(Assumptions!$F$4="Active",Active!BG23,Total!BG23)</f>
        <v>6.6371397993613748</v>
      </c>
      <c r="BH23" s="60">
        <f>IF(Assumptions!$F$4="Active",Active!BH23,Total!BH23)</f>
        <v>7.4664091915046429</v>
      </c>
      <c r="BI23" s="60">
        <f>IF(Assumptions!$F$4="Active",Active!BI23,Total!BI23)</f>
        <v>8.4163569006194017</v>
      </c>
      <c r="BJ23" s="60">
        <f>IF(Assumptions!$F$4="Active",Active!BJ23,Total!BJ23)</f>
        <v>9.5003845626343288</v>
      </c>
      <c r="BK23" s="60">
        <f>IF(Assumptions!$F$4="Active",Active!BK23,Total!BK23)</f>
        <v>10.732300089004871</v>
      </c>
      <c r="BL23" s="60">
        <f>IF(Assumptions!$F$4="Active",Active!BL23,Total!BL23)</f>
        <v>12.154678216607493</v>
      </c>
      <c r="BM23" s="60">
        <f>IF(Assumptions!$F$4="Active",Active!BM23,Total!BM23)</f>
        <v>13.783348384293461</v>
      </c>
      <c r="BN23" s="60">
        <f>IF(Assumptions!$F$4="Active",Active!BN23,Total!BN23)</f>
        <v>15.644184265452534</v>
      </c>
      <c r="BO23" s="60">
        <f>IF(Assumptions!$F$4="Active",Active!BO23,Total!BO23)</f>
        <v>17.763896631639476</v>
      </c>
      <c r="BP23" s="60">
        <f>IF(Assumptions!$F$4="Active",Active!BP23,Total!BP23)</f>
        <v>20.16</v>
      </c>
      <c r="BQ23" s="6">
        <v>78</v>
      </c>
    </row>
    <row r="24" spans="1:69" x14ac:dyDescent="0.3">
      <c r="A24" s="11">
        <v>49</v>
      </c>
      <c r="B24" s="60">
        <f>IF(Assumptions!$F$4="Active",Active!B24,Total!B24)</f>
        <v>0.50525000000000009</v>
      </c>
      <c r="C24" s="60">
        <f>IF(Assumptions!$F$4="Active",Active!C24,Total!C24)</f>
        <v>0.71077810811039233</v>
      </c>
      <c r="D24" s="60">
        <f>IF(Assumptions!$F$4="Active",Active!D24,Total!D24)</f>
        <v>0.89525111560344861</v>
      </c>
      <c r="E24" s="60">
        <f>IF(Assumptions!$F$4="Active",Active!E24,Total!E24)</f>
        <v>1.0860478938010321</v>
      </c>
      <c r="F24" s="60">
        <f>IF(Assumptions!$F$4="Active",Active!F24,Total!F24)</f>
        <v>1.2922047390439693</v>
      </c>
      <c r="G24" s="60">
        <f>IF(Assumptions!$F$4="Active",Active!G24,Total!G24)</f>
        <v>1.5135360541757059</v>
      </c>
      <c r="H24" s="60">
        <f>IF(Assumptions!$F$4="Active",Active!H24,Total!H24)</f>
        <v>1.7582492206220453</v>
      </c>
      <c r="I24" s="60">
        <f>IF(Assumptions!$F$4="Active",Active!I24,Total!I24)</f>
        <v>2.0290722282238769</v>
      </c>
      <c r="J24" s="60">
        <f>IF(Assumptions!$F$4="Active",Active!J24,Total!J24)</f>
        <v>2.3219613089198399</v>
      </c>
      <c r="K24" s="60">
        <f>IF(Assumptions!$F$4="Active",Active!K24,Total!K24)</f>
        <v>2.6445021997195255</v>
      </c>
      <c r="L24" s="60">
        <f>IF(Assumptions!$F$4="Active",Active!L24,Total!L24)</f>
        <v>2.9983591876755238</v>
      </c>
      <c r="M24" s="60">
        <f>IF(Assumptions!$F$4="Active",Active!M24,Total!M24)</f>
        <v>3.3989448293924043</v>
      </c>
      <c r="N24" s="60">
        <f>IF(Assumptions!$F$4="Active",Active!N24,Total!N24)</f>
        <v>3.8345363662144214</v>
      </c>
      <c r="O24" s="60">
        <f>IF(Assumptions!$F$4="Active",Active!O24,Total!O24)</f>
        <v>4.2989231590986021</v>
      </c>
      <c r="P24" s="60">
        <f>IF(Assumptions!$F$4="Active",Active!P24,Total!P24)</f>
        <v>4.800195627433026</v>
      </c>
      <c r="Q24" s="60">
        <f>IF(Assumptions!$F$4="Active",Active!Q24,Total!Q24)</f>
        <v>5.3471822424468041</v>
      </c>
      <c r="R24" s="60">
        <f>IF(Assumptions!$F$4="Active",Active!R24,Total!R24)</f>
        <v>5.9811947972199011</v>
      </c>
      <c r="S24" s="60">
        <f>IF(Assumptions!$F$4="Active",Active!S24,Total!S24)</f>
        <v>6.7144438170050789</v>
      </c>
      <c r="T24" s="60">
        <f>IF(Assumptions!$F$4="Active",Active!T24,Total!T24)</f>
        <v>7.5678606064206617</v>
      </c>
      <c r="U24" s="60">
        <f>IF(Assumptions!$F$4="Active",Active!U24,Total!U24)</f>
        <v>8.5718966613834784</v>
      </c>
      <c r="V24" s="60">
        <f>IF(Assumptions!$F$4="Active",Active!V24,Total!V24)</f>
        <v>9.7500087687608321</v>
      </c>
      <c r="W24" s="60">
        <f>IF(Assumptions!$F$4="Active",Active!W24,Total!W24)</f>
        <v>11.109008793572645</v>
      </c>
      <c r="X24" s="60">
        <f>IF(Assumptions!$F$4="Active",Active!X24,Total!X24)</f>
        <v>12.682141198101419</v>
      </c>
      <c r="Y24" s="60">
        <f>IF(Assumptions!$F$4="Active",Active!Y24,Total!Y24)</f>
        <v>14.495026921443738</v>
      </c>
      <c r="Z24" s="60">
        <f>IF(Assumptions!$F$4="Active",Active!Z24,Total!Z24)</f>
        <v>16.564872691009661</v>
      </c>
      <c r="AA24" s="60">
        <f>IF(Assumptions!$F$4="Active",Active!AA24,Total!AA24)</f>
        <v>18.937148702640776</v>
      </c>
      <c r="AB24" s="60">
        <f>IF(Assumptions!$F$4="Active",Active!AB24,Total!AB24)</f>
        <v>21.640185826515332</v>
      </c>
      <c r="AC24" s="60">
        <f>IF(Assumptions!$F$4="Active",Active!AC24,Total!AC24)</f>
        <v>24.683759584871531</v>
      </c>
      <c r="AD24" s="60">
        <f>IF(Assumptions!$F$4="Active",Active!AD24,Total!AD24)</f>
        <v>28.067519974111033</v>
      </c>
      <c r="AE24" s="60">
        <f>IF(Assumptions!$F$4="Active",Active!AE24,Total!AE24)</f>
        <v>31.800141810453045</v>
      </c>
      <c r="AF24" s="60">
        <f>IF(Assumptions!$F$4="Active",Active!AF24,Total!AF24)</f>
        <v>35.97</v>
      </c>
      <c r="AG24" s="11">
        <v>79</v>
      </c>
      <c r="AK24" s="11">
        <v>49</v>
      </c>
      <c r="AL24" s="60">
        <f>IF(Assumptions!$F$4="Active",Active!AL24,Total!AL24)</f>
        <v>0.33135000000000003</v>
      </c>
      <c r="AM24" s="60">
        <f>IF(Assumptions!$F$4="Active",Active!AM24,Total!AM24)</f>
        <v>0.48355840629855029</v>
      </c>
      <c r="AN24" s="60">
        <f>IF(Assumptions!$F$4="Active",Active!AN24,Total!AN24)</f>
        <v>0.62533645052079867</v>
      </c>
      <c r="AO24" s="60">
        <f>IF(Assumptions!$F$4="Active",Active!AO24,Total!AO24)</f>
        <v>0.75597835036653693</v>
      </c>
      <c r="AP24" s="60">
        <f>IF(Assumptions!$F$4="Active",Active!AP24,Total!AP24)</f>
        <v>0.88095878210230394</v>
      </c>
      <c r="AQ24" s="60">
        <f>IF(Assumptions!$F$4="Active",Active!AQ24,Total!AQ24)</f>
        <v>1.0008271818338266</v>
      </c>
      <c r="AR24" s="60">
        <f>IF(Assumptions!$F$4="Active",Active!AR24,Total!AR24)</f>
        <v>1.1209094875668801</v>
      </c>
      <c r="AS24" s="60">
        <f>IF(Assumptions!$F$4="Active",Active!AS24,Total!AS24)</f>
        <v>1.2645999731029478</v>
      </c>
      <c r="AT24" s="60">
        <f>IF(Assumptions!$F$4="Active",Active!AT24,Total!AT24)</f>
        <v>1.4237333837753696</v>
      </c>
      <c r="AU24" s="60">
        <f>IF(Assumptions!$F$4="Active",Active!AU24,Total!AU24)</f>
        <v>1.6186822555600218</v>
      </c>
      <c r="AV24" s="60">
        <f>IF(Assumptions!$F$4="Active",Active!AV24,Total!AV24)</f>
        <v>1.8466174556889488</v>
      </c>
      <c r="AW24" s="60">
        <f>IF(Assumptions!$F$4="Active",Active!AW24,Total!AW24)</f>
        <v>2.1033550934936689</v>
      </c>
      <c r="AX24" s="60">
        <f>IF(Assumptions!$F$4="Active",Active!AX24,Total!AX24)</f>
        <v>2.4044688383907316</v>
      </c>
      <c r="AY24" s="60">
        <f>IF(Assumptions!$F$4="Active",Active!AY24,Total!AY24)</f>
        <v>2.7312088342966234</v>
      </c>
      <c r="AZ24" s="60">
        <f>IF(Assumptions!$F$4="Active",Active!AZ24,Total!AZ24)</f>
        <v>3.1064827182154189</v>
      </c>
      <c r="BA24" s="60">
        <f>IF(Assumptions!$F$4="Active",Active!BA24,Total!BA24)</f>
        <v>3.5251879433163942</v>
      </c>
      <c r="BB24" s="60">
        <f>IF(Assumptions!$F$4="Active",Active!BB24,Total!BB24)</f>
        <v>4.0046620867907246</v>
      </c>
      <c r="BC24" s="60">
        <f>IF(Assumptions!$F$4="Active",Active!BC24,Total!BC24)</f>
        <v>4.5317312749500518</v>
      </c>
      <c r="BD24" s="60">
        <f>IF(Assumptions!$F$4="Active",Active!BD24,Total!BD24)</f>
        <v>5.1242554424587672</v>
      </c>
      <c r="BE24" s="60">
        <f>IF(Assumptions!$F$4="Active",Active!BE24,Total!BE24)</f>
        <v>5.768090131743504</v>
      </c>
      <c r="BF24" s="60">
        <f>IF(Assumptions!$F$4="Active",Active!BF24,Total!BF24)</f>
        <v>6.4816278658696866</v>
      </c>
      <c r="BG24" s="60">
        <f>IF(Assumptions!$F$4="Active",Active!BG24,Total!BG24)</f>
        <v>7.3018816531255668</v>
      </c>
      <c r="BH24" s="60">
        <f>IF(Assumptions!$F$4="Active",Active!BH24,Total!BH24)</f>
        <v>8.2418507372530865</v>
      </c>
      <c r="BI24" s="60">
        <f>IF(Assumptions!$F$4="Active",Active!BI24,Total!BI24)</f>
        <v>9.3149785821954865</v>
      </c>
      <c r="BJ24" s="60">
        <f>IF(Assumptions!$F$4="Active",Active!BJ24,Total!BJ24)</f>
        <v>10.53513416359649</v>
      </c>
      <c r="BK24" s="60">
        <f>IF(Assumptions!$F$4="Active",Active!BK24,Total!BK24)</f>
        <v>11.944481094622715</v>
      </c>
      <c r="BL24" s="60">
        <f>IF(Assumptions!$F$4="Active",Active!BL24,Total!BL24)</f>
        <v>13.559012553891396</v>
      </c>
      <c r="BM24" s="60">
        <f>IF(Assumptions!$F$4="Active",Active!BM24,Total!BM24)</f>
        <v>15.404630669155132</v>
      </c>
      <c r="BN24" s="60">
        <f>IF(Assumptions!$F$4="Active",Active!BN24,Total!BN24)</f>
        <v>17.508116312724564</v>
      </c>
      <c r="BO24" s="60">
        <f>IF(Assumptions!$F$4="Active",Active!BO24,Total!BO24)</f>
        <v>19.887229293592036</v>
      </c>
      <c r="BP24" s="60">
        <f>IF(Assumptions!$F$4="Active",Active!BP24,Total!BP24)</f>
        <v>22.62</v>
      </c>
      <c r="BQ24" s="11">
        <v>79</v>
      </c>
    </row>
    <row r="25" spans="1:69" x14ac:dyDescent="0.3">
      <c r="A25" s="6">
        <v>50</v>
      </c>
      <c r="B25" s="60">
        <f>IF(Assumptions!$F$4="Active",Active!B25,Total!B25)</f>
        <v>0.51975000000000005</v>
      </c>
      <c r="C25" s="60">
        <f>IF(Assumptions!$F$4="Active",Active!C25,Total!C25)</f>
        <v>0.73773627433534272</v>
      </c>
      <c r="D25" s="60">
        <f>IF(Assumptions!$F$4="Active",Active!D25,Total!D25)</f>
        <v>0.94146551086943286</v>
      </c>
      <c r="E25" s="60">
        <f>IF(Assumptions!$F$4="Active",Active!E25,Total!E25)</f>
        <v>1.1527786501930377</v>
      </c>
      <c r="F25" s="60">
        <f>IF(Assumptions!$F$4="Active",Active!F25,Total!F25)</f>
        <v>1.3757595220893981</v>
      </c>
      <c r="G25" s="60">
        <f>IF(Assumptions!$F$4="Active",Active!G25,Total!G25)</f>
        <v>1.6196429268737087</v>
      </c>
      <c r="H25" s="60">
        <f>IF(Assumptions!$F$4="Active",Active!H25,Total!H25)</f>
        <v>1.8879980319049352</v>
      </c>
      <c r="I25" s="60">
        <f>IF(Assumptions!$F$4="Active",Active!I25,Total!I25)</f>
        <v>2.1776627201225542</v>
      </c>
      <c r="J25" s="60">
        <f>IF(Assumptions!$F$4="Active",Active!J25,Total!J25)</f>
        <v>2.4961082662998004</v>
      </c>
      <c r="K25" s="60">
        <f>IF(Assumptions!$F$4="Active",Active!K25,Total!K25)</f>
        <v>2.8452315697180719</v>
      </c>
      <c r="L25" s="60">
        <f>IF(Assumptions!$F$4="Active",Active!L25,Total!L25)</f>
        <v>3.2399667823332865</v>
      </c>
      <c r="M25" s="60">
        <f>IF(Assumptions!$F$4="Active",Active!M25,Total!M25)</f>
        <v>3.6694447916030786</v>
      </c>
      <c r="N25" s="60">
        <f>IF(Assumptions!$F$4="Active",Active!N25,Total!N25)</f>
        <v>4.1278513516530806</v>
      </c>
      <c r="O25" s="60">
        <f>IF(Assumptions!$F$4="Active",Active!O25,Total!O25)</f>
        <v>4.6230420768298579</v>
      </c>
      <c r="P25" s="60">
        <f>IF(Assumptions!$F$4="Active",Active!P25,Total!P25)</f>
        <v>5.1636580020084377</v>
      </c>
      <c r="Q25" s="60">
        <f>IF(Assumptions!$F$4="Active",Active!Q25,Total!Q25)</f>
        <v>5.7898462761482952</v>
      </c>
      <c r="R25" s="60">
        <f>IF(Assumptions!$F$4="Active",Active!R25,Total!R25)</f>
        <v>6.5138454563203023</v>
      </c>
      <c r="S25" s="60">
        <f>IF(Assumptions!$F$4="Active",Active!S25,Total!S25)</f>
        <v>7.3564004725520817</v>
      </c>
      <c r="T25" s="60">
        <f>IF(Assumptions!$F$4="Active",Active!T25,Total!T25)</f>
        <v>8.3476145588858621</v>
      </c>
      <c r="U25" s="60">
        <f>IF(Assumptions!$F$4="Active",Active!U25,Total!U25)</f>
        <v>9.5109024823807307</v>
      </c>
      <c r="V25" s="60">
        <f>IF(Assumptions!$F$4="Active",Active!V25,Total!V25)</f>
        <v>10.853486396503101</v>
      </c>
      <c r="W25" s="60">
        <f>IF(Assumptions!$F$4="Active",Active!W25,Total!W25)</f>
        <v>12.40841555726966</v>
      </c>
      <c r="X25" s="60">
        <f>IF(Assumptions!$F$4="Active",Active!X25,Total!X25)</f>
        <v>14.201382797802335</v>
      </c>
      <c r="Y25" s="60">
        <f>IF(Assumptions!$F$4="Active",Active!Y25,Total!Y25)</f>
        <v>16.249885466108651</v>
      </c>
      <c r="Z25" s="60">
        <f>IF(Assumptions!$F$4="Active",Active!Z25,Total!Z25)</f>
        <v>18.599192215989373</v>
      </c>
      <c r="AA25" s="60">
        <f>IF(Assumptions!$F$4="Active",Active!AA25,Total!AA25)</f>
        <v>21.277856033021056</v>
      </c>
      <c r="AB25" s="60">
        <f>IF(Assumptions!$F$4="Active",Active!AB25,Total!AB25)</f>
        <v>24.296213862172408</v>
      </c>
      <c r="AC25" s="60">
        <f>IF(Assumptions!$F$4="Active",Active!AC25,Total!AC25)</f>
        <v>27.654595918456089</v>
      </c>
      <c r="AD25" s="60">
        <f>IF(Assumptions!$F$4="Active",Active!AD25,Total!AD25)</f>
        <v>31.36216990747954</v>
      </c>
      <c r="AE25" s="60">
        <f>IF(Assumptions!$F$4="Active",Active!AE25,Total!AE25)</f>
        <v>35.506755209551677</v>
      </c>
      <c r="AF25" s="60">
        <f>IF(Assumptions!$F$4="Active",Active!AF25,Total!AF25)</f>
        <v>40.19</v>
      </c>
      <c r="AG25" s="6">
        <v>80</v>
      </c>
      <c r="AK25" s="6">
        <v>50</v>
      </c>
      <c r="AL25" s="60">
        <f>IF(Assumptions!$F$4="Active",Active!AL25,Total!AL25)</f>
        <v>0.34650000000000009</v>
      </c>
      <c r="AM25" s="60">
        <f>IF(Assumptions!$F$4="Active",Active!AM25,Total!AM25)</f>
        <v>0.50962068817431172</v>
      </c>
      <c r="AN25" s="60">
        <f>IF(Assumptions!$F$4="Active",Active!AN25,Total!AN25)</f>
        <v>0.65045621789134522</v>
      </c>
      <c r="AO25" s="60">
        <f>IF(Assumptions!$F$4="Active",Active!AO25,Total!AO25)</f>
        <v>0.78155180266032453</v>
      </c>
      <c r="AP25" s="60">
        <f>IF(Assumptions!$F$4="Active",Active!AP25,Total!AP25)</f>
        <v>0.9057444589919047</v>
      </c>
      <c r="AQ25" s="60">
        <f>IF(Assumptions!$F$4="Active",Active!AQ25,Total!AQ25)</f>
        <v>1.0288331573399461</v>
      </c>
      <c r="AR25" s="60">
        <f>IF(Assumptions!$F$4="Active",Active!AR25,Total!AR25)</f>
        <v>1.1730901854234357</v>
      </c>
      <c r="AS25" s="60">
        <f>IF(Assumptions!$F$4="Active",Active!AS25,Total!AS25)</f>
        <v>1.3317223578305528</v>
      </c>
      <c r="AT25" s="60">
        <f>IF(Assumptions!$F$4="Active",Active!AT25,Total!AT25)</f>
        <v>1.5242741301202247</v>
      </c>
      <c r="AU25" s="60">
        <f>IF(Assumptions!$F$4="Active",Active!AU25,Total!AU25)</f>
        <v>1.748620839050645</v>
      </c>
      <c r="AV25" s="60">
        <f>IF(Assumptions!$F$4="Active",Active!AV25,Total!AV25)</f>
        <v>2.0011282380081705</v>
      </c>
      <c r="AW25" s="60">
        <f>IF(Assumptions!$F$4="Active",Active!AW25,Total!AW25)</f>
        <v>2.2968758765800392</v>
      </c>
      <c r="AX25" s="60">
        <f>IF(Assumptions!$F$4="Active",Active!AX25,Total!AX25)</f>
        <v>2.618200131214671</v>
      </c>
      <c r="AY25" s="60">
        <f>IF(Assumptions!$F$4="Active",Active!AY25,Total!AY25)</f>
        <v>2.9872015872232338</v>
      </c>
      <c r="AZ25" s="60">
        <f>IF(Assumptions!$F$4="Active",Active!AZ25,Total!AZ25)</f>
        <v>3.3992021104898851</v>
      </c>
      <c r="BA25" s="60">
        <f>IF(Assumptions!$F$4="Active",Active!BA25,Total!BA25)</f>
        <v>3.8711202936556726</v>
      </c>
      <c r="BB25" s="60">
        <f>IF(Assumptions!$F$4="Active",Active!BB25,Total!BB25)</f>
        <v>4.3904376115412109</v>
      </c>
      <c r="BC25" s="60">
        <f>IF(Assumptions!$F$4="Active",Active!BC25,Total!BC25)</f>
        <v>4.9746184085564291</v>
      </c>
      <c r="BD25" s="60">
        <f>IF(Assumptions!$F$4="Active",Active!BD25,Total!BD25)</f>
        <v>5.6101105457280172</v>
      </c>
      <c r="BE25" s="60">
        <f>IF(Assumptions!$F$4="Active",Active!BE25,Total!BE25)</f>
        <v>6.3149380601711922</v>
      </c>
      <c r="BF25" s="60">
        <f>IF(Assumptions!$F$4="Active",Active!BF25,Total!BF25)</f>
        <v>7.1253963985157949</v>
      </c>
      <c r="BG25" s="60">
        <f>IF(Assumptions!$F$4="Active",Active!BG25,Total!BG25)</f>
        <v>8.0545036784698265</v>
      </c>
      <c r="BH25" s="60">
        <f>IF(Assumptions!$F$4="Active",Active!BH25,Total!BH25)</f>
        <v>9.1157429508574488</v>
      </c>
      <c r="BI25" s="60">
        <f>IF(Assumptions!$F$4="Active",Active!BI25,Total!BI25)</f>
        <v>10.323042720863642</v>
      </c>
      <c r="BJ25" s="60">
        <f>IF(Assumptions!$F$4="Active",Active!BJ25,Total!BJ25)</f>
        <v>11.718116926904207</v>
      </c>
      <c r="BK25" s="60">
        <f>IF(Assumptions!$F$4="Active",Active!BK25,Total!BK25)</f>
        <v>13.317125657868976</v>
      </c>
      <c r="BL25" s="60">
        <f>IF(Assumptions!$F$4="Active",Active!BL25,Total!BL25)</f>
        <v>15.145991303529826</v>
      </c>
      <c r="BM25" s="60">
        <f>IF(Assumptions!$F$4="Active",Active!BM25,Total!BM25)</f>
        <v>17.231558555350247</v>
      </c>
      <c r="BN25" s="60">
        <f>IF(Assumptions!$F$4="Active",Active!BN25,Total!BN25)</f>
        <v>19.59183930666709</v>
      </c>
      <c r="BO25" s="60">
        <f>IF(Assumptions!$F$4="Active",Active!BO25,Total!BO25)</f>
        <v>22.304290961482174</v>
      </c>
      <c r="BP25" s="60">
        <f>IF(Assumptions!$F$4="Active",Active!BP25,Total!BP25)</f>
        <v>25.4</v>
      </c>
      <c r="BQ25" s="6">
        <v>80</v>
      </c>
    </row>
    <row r="26" spans="1:69" x14ac:dyDescent="0.3">
      <c r="A26" s="6">
        <v>51</v>
      </c>
      <c r="B26" s="60">
        <f>IF(Assumptions!$F$4="Active",Active!B26,Total!B26)</f>
        <v>0.55000000000000004</v>
      </c>
      <c r="C26" s="60">
        <f>IF(Assumptions!$F$4="Active",Active!C26,Total!C26)</f>
        <v>0.78954925839213985</v>
      </c>
      <c r="D26" s="60">
        <f>IF(Assumptions!$F$4="Active",Active!D26,Total!D26)</f>
        <v>1.0151963869305631</v>
      </c>
      <c r="E26" s="60">
        <f>IF(Assumptions!$F$4="Active",Active!E26,Total!E26)</f>
        <v>1.2449216151546871</v>
      </c>
      <c r="F26" s="60">
        <f>IF(Assumptions!$F$4="Active",Active!F26,Total!F26)</f>
        <v>1.4913580907867432</v>
      </c>
      <c r="G26" s="60">
        <f>IF(Assumptions!$F$4="Active",Active!G26,Total!G26)</f>
        <v>1.7597618746636345</v>
      </c>
      <c r="H26" s="60">
        <f>IF(Assumptions!$F$4="Active",Active!H26,Total!H26)</f>
        <v>2.0481708599323531</v>
      </c>
      <c r="I26" s="60">
        <f>IF(Assumptions!$F$4="Active",Active!I26,Total!I26)</f>
        <v>2.364148046673507</v>
      </c>
      <c r="J26" s="60">
        <f>IF(Assumptions!$F$4="Active",Active!J26,Total!J26)</f>
        <v>2.7099071686364713</v>
      </c>
      <c r="K26" s="60">
        <f>IF(Assumptions!$F$4="Active",Active!K26,Total!K26)</f>
        <v>3.1000218212574997</v>
      </c>
      <c r="L26" s="60">
        <f>IF(Assumptions!$F$4="Active",Active!L26,Total!L26)</f>
        <v>3.524408629247004</v>
      </c>
      <c r="M26" s="60">
        <f>IF(Assumptions!$F$4="Active",Active!M26,Total!M26)</f>
        <v>3.9776142249464419</v>
      </c>
      <c r="N26" s="60">
        <f>IF(Assumptions!$F$4="Active",Active!N26,Total!N26)</f>
        <v>4.4672919579373493</v>
      </c>
      <c r="O26" s="60">
        <f>IF(Assumptions!$F$4="Active",Active!O26,Total!O26)</f>
        <v>5.0019157153292975</v>
      </c>
      <c r="P26" s="60">
        <f>IF(Assumptions!$F$4="Active",Active!P26,Total!P26)</f>
        <v>5.6205936044850837</v>
      </c>
      <c r="Q26" s="60">
        <f>IF(Assumptions!$F$4="Active",Active!Q26,Total!Q26)</f>
        <v>6.3355598134933908</v>
      </c>
      <c r="R26" s="60">
        <f>IF(Assumptions!$F$4="Active",Active!R26,Total!R26)</f>
        <v>7.1673516164881041</v>
      </c>
      <c r="S26" s="60">
        <f>IF(Assumptions!$F$4="Active",Active!S26,Total!S26)</f>
        <v>8.1457023433151097</v>
      </c>
      <c r="T26" s="60">
        <f>IF(Assumptions!$F$4="Active",Active!T26,Total!T26)</f>
        <v>9.2939113305584282</v>
      </c>
      <c r="U26" s="60">
        <f>IF(Assumptions!$F$4="Active",Active!U26,Total!U26)</f>
        <v>10.619481742620334</v>
      </c>
      <c r="V26" s="60">
        <f>IF(Assumptions!$F$4="Active",Active!V26,Total!V26)</f>
        <v>12.155180840255602</v>
      </c>
      <c r="W26" s="60">
        <f>IF(Assumptions!$F$4="Active",Active!W26,Total!W26)</f>
        <v>13.926643609748462</v>
      </c>
      <c r="X26" s="60">
        <f>IF(Assumptions!$F$4="Active",Active!X26,Total!X26)</f>
        <v>15.951498570959101</v>
      </c>
      <c r="Y26" s="60">
        <f>IF(Assumptions!$F$4="Active",Active!Y26,Total!Y26)</f>
        <v>18.274663593705501</v>
      </c>
      <c r="Z26" s="60">
        <f>IF(Assumptions!$F$4="Active",Active!Z26,Total!Z26)</f>
        <v>20.924715940649946</v>
      </c>
      <c r="AA26" s="60">
        <f>IF(Assumptions!$F$4="Active",Active!AA26,Total!AA26)</f>
        <v>23.912333913904948</v>
      </c>
      <c r="AB26" s="60">
        <f>IF(Assumptions!$F$4="Active",Active!AB26,Total!AB26)</f>
        <v>27.238310808386441</v>
      </c>
      <c r="AC26" s="60">
        <f>IF(Assumptions!$F$4="Active",Active!AC26,Total!AC26)</f>
        <v>30.912098663684755</v>
      </c>
      <c r="AD26" s="60">
        <f>IF(Assumptions!$F$4="Active",Active!AD26,Total!AD26)</f>
        <v>35.020704137415471</v>
      </c>
      <c r="AE26" s="60">
        <f>IF(Assumptions!$F$4="Active",Active!AE26,Total!AE26)</f>
        <v>39.664961632364289</v>
      </c>
      <c r="AF26" s="60">
        <f>IF(Assumptions!$F$4="Active",Active!AF26,Total!AF26)</f>
        <v>44.94</v>
      </c>
      <c r="AG26" s="6">
        <v>81</v>
      </c>
      <c r="AK26" s="6">
        <v>51</v>
      </c>
      <c r="AL26" s="60">
        <f>IF(Assumptions!$F$4="Active",Active!AL26,Total!AL26)</f>
        <v>0.37400000000000005</v>
      </c>
      <c r="AM26" s="60">
        <f>IF(Assumptions!$F$4="Active",Active!AM26,Total!AM26)</f>
        <v>0.54134650439918386</v>
      </c>
      <c r="AN26" s="60">
        <f>IF(Assumptions!$F$4="Active",Active!AN26,Total!AN26)</f>
        <v>0.6851284023019284</v>
      </c>
      <c r="AO26" s="60">
        <f>IF(Assumptions!$F$4="Active",Active!AO26,Total!AO26)</f>
        <v>0.81711215913548441</v>
      </c>
      <c r="AP26" s="60">
        <f>IF(Assumptions!$F$4="Active",Active!AP26,Total!AP26)</f>
        <v>0.94529487368930687</v>
      </c>
      <c r="AQ26" s="60">
        <f>IF(Assumptions!$F$4="Active",Active!AQ26,Total!AQ26)</f>
        <v>1.0916451996996479</v>
      </c>
      <c r="AR26" s="60">
        <f>IF(Assumptions!$F$4="Active",Active!AR26,Total!AR26)</f>
        <v>1.2509557601867687</v>
      </c>
      <c r="AS26" s="60">
        <f>IF(Assumptions!$F$4="Active",Active!AS26,Total!AS26)</f>
        <v>1.4422171624264402</v>
      </c>
      <c r="AT26" s="60">
        <f>IF(Assumptions!$F$4="Active",Active!AT26,Total!AT26)</f>
        <v>1.664021476105253</v>
      </c>
      <c r="AU26" s="60">
        <f>IF(Assumptions!$F$4="Active",Active!AU26,Total!AU26)</f>
        <v>1.9132555165684484</v>
      </c>
      <c r="AV26" s="60">
        <f>IF(Assumptions!$F$4="Active",Active!AV26,Total!AV26)</f>
        <v>2.2045942252332247</v>
      </c>
      <c r="AW26" s="60">
        <f>IF(Assumptions!$F$4="Active",Active!AW26,Total!AW26)</f>
        <v>2.5213117281330577</v>
      </c>
      <c r="AX26" s="60">
        <f>IF(Assumptions!$F$4="Active",Active!AX26,Total!AX26)</f>
        <v>2.8848118149219197</v>
      </c>
      <c r="AY26" s="60">
        <f>IF(Assumptions!$F$4="Active",Active!AY26,Total!AY26)</f>
        <v>3.2907689218259164</v>
      </c>
      <c r="AZ26" s="60">
        <f>IF(Assumptions!$F$4="Active",Active!AZ26,Total!AZ26)</f>
        <v>3.7557229784152706</v>
      </c>
      <c r="BA26" s="60">
        <f>IF(Assumptions!$F$4="Active",Active!BA26,Total!BA26)</f>
        <v>4.2676976469778687</v>
      </c>
      <c r="BB26" s="60">
        <f>IF(Assumptions!$F$4="Active",Active!BB26,Total!BB26)</f>
        <v>4.8437880079801818</v>
      </c>
      <c r="BC26" s="60">
        <f>IF(Assumptions!$F$4="Active",Active!BC26,Total!BC26)</f>
        <v>5.4709291918228242</v>
      </c>
      <c r="BD26" s="60">
        <f>IF(Assumptions!$F$4="Active",Active!BD26,Total!BD26)</f>
        <v>6.1667908848888437</v>
      </c>
      <c r="BE26" s="60">
        <f>IF(Assumptions!$F$4="Active",Active!BE26,Total!BE26)</f>
        <v>6.966985138669985</v>
      </c>
      <c r="BF26" s="60">
        <f>IF(Assumptions!$F$4="Active",Active!BF26,Total!BF26)</f>
        <v>7.8844808452618906</v>
      </c>
      <c r="BG26" s="60">
        <f>IF(Assumptions!$F$4="Active",Active!BG26,Total!BG26)</f>
        <v>8.9327203536982047</v>
      </c>
      <c r="BH26" s="60">
        <f>IF(Assumptions!$F$4="Active",Active!BH26,Total!BH26)</f>
        <v>10.125599440573176</v>
      </c>
      <c r="BI26" s="60">
        <f>IF(Assumptions!$F$4="Active",Active!BI26,Total!BI26)</f>
        <v>11.504307658112916</v>
      </c>
      <c r="BJ26" s="60">
        <f>IF(Assumptions!$F$4="Active",Active!BJ26,Total!BJ26)</f>
        <v>13.085029842587172</v>
      </c>
      <c r="BK26" s="60">
        <f>IF(Assumptions!$F$4="Active",Active!BK26,Total!BK26)</f>
        <v>14.893558885930991</v>
      </c>
      <c r="BL26" s="60">
        <f>IF(Assumptions!$F$4="Active",Active!BL26,Total!BL26)</f>
        <v>16.956630500737269</v>
      </c>
      <c r="BM26" s="60">
        <f>IF(Assumptions!$F$4="Active",Active!BM26,Total!BM26)</f>
        <v>19.292315108949637</v>
      </c>
      <c r="BN26" s="60">
        <f>IF(Assumptions!$F$4="Active",Active!BN26,Total!BN26)</f>
        <v>21.977262797672957</v>
      </c>
      <c r="BO26" s="60">
        <f>IF(Assumptions!$F$4="Active",Active!BO26,Total!BO26)</f>
        <v>25.042550679073027</v>
      </c>
      <c r="BP26" s="60">
        <f>IF(Assumptions!$F$4="Active",Active!BP26,Total!BP26)</f>
        <v>28.52</v>
      </c>
      <c r="BQ26" s="6">
        <v>81</v>
      </c>
    </row>
    <row r="27" spans="1:69" x14ac:dyDescent="0.3">
      <c r="A27" s="6">
        <v>52</v>
      </c>
      <c r="B27" s="60">
        <f>IF(Assumptions!$F$4="Active",Active!B27,Total!B27)</f>
        <v>0.58265000000000011</v>
      </c>
      <c r="C27" s="60">
        <f>IF(Assumptions!$F$4="Active",Active!C27,Total!C27)</f>
        <v>0.84518934111604449</v>
      </c>
      <c r="D27" s="60">
        <f>IF(Assumptions!$F$4="Active",Active!D27,Total!D27)</f>
        <v>1.0899035158514041</v>
      </c>
      <c r="E27" s="60">
        <f>IF(Assumptions!$F$4="Active",Active!E27,Total!E27)</f>
        <v>1.3427983030468298</v>
      </c>
      <c r="F27" s="60">
        <f>IF(Assumptions!$F$4="Active",Active!F27,Total!F27)</f>
        <v>1.6133310872316735</v>
      </c>
      <c r="G27" s="60">
        <f>IF(Assumptions!$F$4="Active",Active!G27,Total!G27)</f>
        <v>1.9016885887106334</v>
      </c>
      <c r="H27" s="60">
        <f>IF(Assumptions!$F$4="Active",Active!H27,Total!H27)</f>
        <v>2.2158685352329992</v>
      </c>
      <c r="I27" s="60">
        <f>IF(Assumptions!$F$4="Active",Active!I27,Total!I27)</f>
        <v>2.5586091192929343</v>
      </c>
      <c r="J27" s="60">
        <f>IF(Assumptions!$F$4="Active",Active!J27,Total!J27)</f>
        <v>2.9441752212287344</v>
      </c>
      <c r="K27" s="60">
        <f>IF(Assumptions!$F$4="Active",Active!K27,Total!K27)</f>
        <v>3.3634167668964743</v>
      </c>
      <c r="L27" s="60">
        <f>IF(Assumptions!$F$4="Active",Active!L27,Total!L27)</f>
        <v>3.8113131800273696</v>
      </c>
      <c r="M27" s="60">
        <f>IF(Assumptions!$F$4="Active",Active!M27,Total!M27)</f>
        <v>4.2953149459426596</v>
      </c>
      <c r="N27" s="60">
        <f>IF(Assumptions!$F$4="Active",Active!N27,Total!N27)</f>
        <v>4.823728363216798</v>
      </c>
      <c r="O27" s="60">
        <f>IF(Assumptions!$F$4="Active",Active!O27,Total!O27)</f>
        <v>5.4345334296427534</v>
      </c>
      <c r="P27" s="60">
        <f>IF(Assumptions!$F$4="Active",Active!P27,Total!P27)</f>
        <v>6.1399784351899749</v>
      </c>
      <c r="Q27" s="60">
        <f>IF(Assumptions!$F$4="Active",Active!Q27,Total!Q27)</f>
        <v>6.9603906244583991</v>
      </c>
      <c r="R27" s="60">
        <f>IF(Assumptions!$F$4="Active",Active!R27,Total!R27)</f>
        <v>7.9251172969264054</v>
      </c>
      <c r="S27" s="60">
        <f>IF(Assumptions!$F$4="Active",Active!S27,Total!S27)</f>
        <v>9.0573526778041789</v>
      </c>
      <c r="T27" s="60">
        <f>IF(Assumptions!$F$4="Active",Active!T27,Total!T27)</f>
        <v>10.364927918422248</v>
      </c>
      <c r="U27" s="60">
        <f>IF(Assumptions!$F$4="Active",Active!U27,Total!U27)</f>
        <v>11.880325735051899</v>
      </c>
      <c r="V27" s="60">
        <f>IF(Assumptions!$F$4="Active",Active!V27,Total!V27)</f>
        <v>13.629143671105902</v>
      </c>
      <c r="W27" s="60">
        <f>IF(Assumptions!$F$4="Active",Active!W27,Total!W27)</f>
        <v>15.629179607442268</v>
      </c>
      <c r="X27" s="60">
        <f>IF(Assumptions!$F$4="Active",Active!X27,Total!X27)</f>
        <v>17.925002418565121</v>
      </c>
      <c r="Y27" s="60">
        <f>IF(Assumptions!$F$4="Active",Active!Y27,Total!Y27)</f>
        <v>20.545250035415684</v>
      </c>
      <c r="Z27" s="60">
        <f>IF(Assumptions!$F$4="Active",Active!Z27,Total!Z27)</f>
        <v>23.501004073012716</v>
      </c>
      <c r="AA27" s="60">
        <f>IF(Assumptions!$F$4="Active",Active!AA27,Total!AA27)</f>
        <v>26.793590328604537</v>
      </c>
      <c r="AB27" s="60">
        <f>IF(Assumptions!$F$4="Active",Active!AB27,Total!AB27)</f>
        <v>30.432800302391712</v>
      </c>
      <c r="AC27" s="60">
        <f>IF(Assumptions!$F$4="Active",Active!AC27,Total!AC27)</f>
        <v>34.504815089900262</v>
      </c>
      <c r="AD27" s="60">
        <f>IF(Assumptions!$F$4="Active",Active!AD27,Total!AD27)</f>
        <v>39.109658037922088</v>
      </c>
      <c r="AE27" s="60">
        <f>IF(Assumptions!$F$4="Active",Active!AE27,Total!AE27)</f>
        <v>44.341941957372704</v>
      </c>
      <c r="AF27" s="60">
        <f>IF(Assumptions!$F$4="Active",Active!AF27,Total!AF27)</f>
        <v>50.29</v>
      </c>
      <c r="AG27" s="6">
        <v>82</v>
      </c>
      <c r="AK27" s="6">
        <v>52</v>
      </c>
      <c r="AL27" s="60">
        <f>IF(Assumptions!$F$4="Active",Active!AL27,Total!AL27)</f>
        <v>0.40205000000000007</v>
      </c>
      <c r="AM27" s="60">
        <f>IF(Assumptions!$F$4="Active",Active!AM27,Total!AM27)</f>
        <v>0.57596160570564636</v>
      </c>
      <c r="AN27" s="60">
        <f>IF(Assumptions!$F$4="Active",Active!AN27,Total!AN27)</f>
        <v>0.7226107197848205</v>
      </c>
      <c r="AO27" s="60">
        <f>IF(Assumptions!$F$4="Active",Active!AO27,Total!AO27)</f>
        <v>0.85946442278637503</v>
      </c>
      <c r="AP27" s="60">
        <f>IF(Assumptions!$F$4="Active",Active!AP27,Total!AP27)</f>
        <v>1.0100556484701455</v>
      </c>
      <c r="AQ27" s="60">
        <f>IF(Assumptions!$F$4="Active",Active!AQ27,Total!AQ27)</f>
        <v>1.1715074403544268</v>
      </c>
      <c r="AR27" s="60">
        <f>IF(Assumptions!$F$4="Active",Active!AR27,Total!AR27)</f>
        <v>1.3625832860645279</v>
      </c>
      <c r="AS27" s="60">
        <f>IF(Assumptions!$F$4="Active",Active!AS27,Total!AS27)</f>
        <v>1.5827480730759564</v>
      </c>
      <c r="AT27" s="60">
        <f>IF(Assumptions!$F$4="Active",Active!AT27,Total!AT27)</f>
        <v>1.8294738800235892</v>
      </c>
      <c r="AU27" s="60">
        <f>IF(Assumptions!$F$4="Active",Active!AU27,Total!AU27)</f>
        <v>2.1170948062515333</v>
      </c>
      <c r="AV27" s="60">
        <f>IF(Assumptions!$F$4="Active",Active!AV27,Total!AV27)</f>
        <v>2.429799776155142</v>
      </c>
      <c r="AW27" s="60">
        <f>IF(Assumptions!$F$4="Active",Active!AW27,Total!AW27)</f>
        <v>2.788343467210566</v>
      </c>
      <c r="AX27" s="60">
        <f>IF(Assumptions!$F$4="Active",Active!AX27,Total!AX27)</f>
        <v>3.1887376174588056</v>
      </c>
      <c r="AY27" s="60">
        <f>IF(Assumptions!$F$4="Active",Active!AY27,Total!AY27)</f>
        <v>3.6471640365069908</v>
      </c>
      <c r="AZ27" s="60">
        <f>IF(Assumptions!$F$4="Active",Active!AZ27,Total!AZ27)</f>
        <v>4.1521503645942399</v>
      </c>
      <c r="BA27" s="60">
        <f>IF(Assumptions!$F$4="Active",Active!BA27,Total!BA27)</f>
        <v>4.7204345628416231</v>
      </c>
      <c r="BB27" s="60">
        <f>IF(Assumptions!$F$4="Active",Active!BB27,Total!BB27)</f>
        <v>5.3393990723874847</v>
      </c>
      <c r="BC27" s="60">
        <f>IF(Assumptions!$F$4="Active",Active!BC27,Total!BC27)</f>
        <v>6.0263655958261966</v>
      </c>
      <c r="BD27" s="60">
        <f>IF(Assumptions!$F$4="Active",Active!BD27,Total!BD27)</f>
        <v>6.8162792540047974</v>
      </c>
      <c r="BE27" s="60">
        <f>IF(Assumptions!$F$4="Active",Active!BE27,Total!BE27)</f>
        <v>7.7220345397292993</v>
      </c>
      <c r="BF27" s="60">
        <f>IF(Assumptions!$F$4="Active",Active!BF27,Total!BF27)</f>
        <v>8.7570021906639663</v>
      </c>
      <c r="BG27" s="60">
        <f>IF(Assumptions!$F$4="Active",Active!BG27,Total!BG27)</f>
        <v>9.9350087657362227</v>
      </c>
      <c r="BH27" s="60">
        <f>IF(Assumptions!$F$4="Active",Active!BH27,Total!BH27)</f>
        <v>11.296691957441141</v>
      </c>
      <c r="BI27" s="60">
        <f>IF(Assumptions!$F$4="Active",Active!BI27,Total!BI27)</f>
        <v>12.858203739496568</v>
      </c>
      <c r="BJ27" s="60">
        <f>IF(Assumptions!$F$4="Active",Active!BJ27,Total!BJ27)</f>
        <v>14.645146859861489</v>
      </c>
      <c r="BK27" s="60">
        <f>IF(Assumptions!$F$4="Active",Active!BK27,Total!BK27)</f>
        <v>16.684077331463271</v>
      </c>
      <c r="BL27" s="60">
        <f>IF(Assumptions!$F$4="Active",Active!BL27,Total!BL27)</f>
        <v>18.993043226647952</v>
      </c>
      <c r="BM27" s="60">
        <f>IF(Assumptions!$F$4="Active",Active!BM27,Total!BM27)</f>
        <v>21.64779481143939</v>
      </c>
      <c r="BN27" s="60">
        <f>IF(Assumptions!$F$4="Active",Active!BN27,Total!BN27)</f>
        <v>24.679284700716085</v>
      </c>
      <c r="BO27" s="60">
        <f>IF(Assumptions!$F$4="Active",Active!BO27,Total!BO27)</f>
        <v>28.119211765849226</v>
      </c>
      <c r="BP27" s="60">
        <f>IF(Assumptions!$F$4="Active",Active!BP27,Total!BP27)</f>
        <v>31.95</v>
      </c>
      <c r="BQ27" s="6">
        <v>82</v>
      </c>
    </row>
    <row r="28" spans="1:69" x14ac:dyDescent="0.3">
      <c r="A28" s="6">
        <v>53</v>
      </c>
      <c r="B28" s="60">
        <f>IF(Assumptions!$F$4="Active",Active!B28,Total!B28)</f>
        <v>0.62160000000000004</v>
      </c>
      <c r="C28" s="60">
        <f>IF(Assumptions!$F$4="Active",Active!C28,Total!C28)</f>
        <v>0.90594424809402019</v>
      </c>
      <c r="D28" s="60">
        <f>IF(Assumptions!$F$4="Active",Active!D28,Total!D28)</f>
        <v>1.1745128128678999</v>
      </c>
      <c r="E28" s="60">
        <f>IF(Assumptions!$F$4="Active",Active!E28,Total!E28)</f>
        <v>1.4517697677093473</v>
      </c>
      <c r="F28" s="60">
        <f>IF(Assumptions!$F$4="Active",Active!F28,Total!F28)</f>
        <v>1.7427544380180731</v>
      </c>
      <c r="G28" s="60">
        <f>IF(Assumptions!$F$4="Active",Active!G28,Total!G28)</f>
        <v>2.0568104446506021</v>
      </c>
      <c r="H28" s="60">
        <f>IF(Assumptions!$F$4="Active",Active!H28,Total!H28)</f>
        <v>2.397629130976124</v>
      </c>
      <c r="I28" s="60">
        <f>IF(Assumptions!$F$4="Active",Active!I28,Total!I28)</f>
        <v>2.7793449285456093</v>
      </c>
      <c r="J28" s="60">
        <f>IF(Assumptions!$F$4="Active",Active!J28,Total!J28)</f>
        <v>3.1939061117478436</v>
      </c>
      <c r="K28" s="60">
        <f>IF(Assumptions!$F$4="Active",Active!K28,Total!K28)</f>
        <v>3.6368051792286833</v>
      </c>
      <c r="L28" s="60">
        <f>IF(Assumptions!$F$4="Active",Active!L28,Total!L28)</f>
        <v>4.1153139734707276</v>
      </c>
      <c r="M28" s="60">
        <f>IF(Assumptions!$F$4="Active",Active!M28,Total!M28)</f>
        <v>4.6375872435725469</v>
      </c>
      <c r="N28" s="60">
        <f>IF(Assumptions!$F$4="Active",Active!N28,Total!N28)</f>
        <v>5.2404445889162474</v>
      </c>
      <c r="O28" s="60">
        <f>IF(Assumptions!$F$4="Active",Active!O28,Total!O28)</f>
        <v>5.9361632738562848</v>
      </c>
      <c r="P28" s="60">
        <f>IF(Assumptions!$F$4="Active",Active!P28,Total!P28)</f>
        <v>6.7448596818518611</v>
      </c>
      <c r="Q28" s="60">
        <f>IF(Assumptions!$F$4="Active",Active!Q28,Total!Q28)</f>
        <v>7.6954826967795027</v>
      </c>
      <c r="R28" s="60">
        <f>IF(Assumptions!$F$4="Active",Active!R28,Total!R28)</f>
        <v>8.8111168128429043</v>
      </c>
      <c r="S28" s="60">
        <f>IF(Assumptions!$F$4="Active",Active!S28,Total!S28)</f>
        <v>10.099930581878418</v>
      </c>
      <c r="T28" s="60">
        <f>IF(Assumptions!$F$4="Active",Active!T28,Total!T28)</f>
        <v>11.59410345593866</v>
      </c>
      <c r="U28" s="60">
        <f>IF(Assumptions!$F$4="Active",Active!U28,Total!U28)</f>
        <v>13.319184102355374</v>
      </c>
      <c r="V28" s="60">
        <f>IF(Assumptions!$F$4="Active",Active!V28,Total!V28)</f>
        <v>15.293134440124865</v>
      </c>
      <c r="W28" s="60">
        <f>IF(Assumptions!$F$4="Active",Active!W28,Total!W28)</f>
        <v>17.560144571900572</v>
      </c>
      <c r="X28" s="60">
        <f>IF(Assumptions!$F$4="Active",Active!X28,Total!X28)</f>
        <v>20.148897771235724</v>
      </c>
      <c r="Y28" s="60">
        <f>IF(Assumptions!$F$4="Active",Active!Y28,Total!Y28)</f>
        <v>23.070876867584666</v>
      </c>
      <c r="Z28" s="60">
        <f>IF(Assumptions!$F$4="Active",Active!Z28,Total!Z28)</f>
        <v>26.327943551145214</v>
      </c>
      <c r="AA28" s="60">
        <f>IF(Assumptions!$F$4="Active",Active!AA28,Total!AA28)</f>
        <v>29.930223443343895</v>
      </c>
      <c r="AB28" s="60">
        <f>IF(Assumptions!$F$4="Active",Active!AB28,Total!AB28)</f>
        <v>33.963008169948182</v>
      </c>
      <c r="AC28" s="60">
        <f>IF(Assumptions!$F$4="Active",Active!AC28,Total!AC28)</f>
        <v>38.525438561262284</v>
      </c>
      <c r="AD28" s="60">
        <f>IF(Assumptions!$F$4="Active",Active!AD28,Total!AD28)</f>
        <v>43.711546004460608</v>
      </c>
      <c r="AE28" s="60">
        <f>IF(Assumptions!$F$4="Active",Active!AE28,Total!AE28)</f>
        <v>49.609347076008945</v>
      </c>
      <c r="AF28" s="60">
        <f>IF(Assumptions!$F$4="Active",Active!AF28,Total!AF28)</f>
        <v>56.29</v>
      </c>
      <c r="AG28" s="6">
        <v>83</v>
      </c>
      <c r="AK28" s="6">
        <v>53</v>
      </c>
      <c r="AL28" s="60">
        <f>IF(Assumptions!$F$4="Active",Active!AL28,Total!AL28)</f>
        <v>0.42840000000000006</v>
      </c>
      <c r="AM28" s="60">
        <f>IF(Assumptions!$F$4="Active",Active!AM28,Total!AM28)</f>
        <v>0.60814363324001486</v>
      </c>
      <c r="AN28" s="60">
        <f>IF(Assumptions!$F$4="Active",Active!AN28,Total!AN28)</f>
        <v>0.76075413862447083</v>
      </c>
      <c r="AO28" s="60">
        <f>IF(Assumptions!$F$4="Active",Active!AO28,Total!AO28)</f>
        <v>0.91905882549140494</v>
      </c>
      <c r="AP28" s="60">
        <f>IF(Assumptions!$F$4="Active",Active!AP28,Total!AP28)</f>
        <v>1.0846885713414152</v>
      </c>
      <c r="AQ28" s="60">
        <f>IF(Assumptions!$F$4="Active",Active!AQ28,Total!AQ28)</f>
        <v>1.2768212854094636</v>
      </c>
      <c r="AR28" s="60">
        <f>IF(Assumptions!$F$4="Active",Active!AR28,Total!AR28)</f>
        <v>1.4961726974637448</v>
      </c>
      <c r="AS28" s="60">
        <f>IF(Assumptions!$F$4="Active",Active!AS28,Total!AS28)</f>
        <v>1.7409820387417634</v>
      </c>
      <c r="AT28" s="60">
        <f>IF(Assumptions!$F$4="Active",Active!AT28,Total!AT28)</f>
        <v>2.0253004517908542</v>
      </c>
      <c r="AU28" s="60">
        <f>IF(Assumptions!$F$4="Active",Active!AU28,Total!AU28)</f>
        <v>2.3343236232800666</v>
      </c>
      <c r="AV28" s="60">
        <f>IF(Assumptions!$F$4="Active",Active!AV28,Total!AV28)</f>
        <v>2.6881531197209969</v>
      </c>
      <c r="AW28" s="60">
        <f>IF(Assumptions!$F$4="Active",Active!AW28,Total!AW28)</f>
        <v>3.0831715632724599</v>
      </c>
      <c r="AX28" s="60">
        <f>IF(Assumptions!$F$4="Active",Active!AX28,Total!AX28)</f>
        <v>3.5352031673526167</v>
      </c>
      <c r="AY28" s="60">
        <f>IF(Assumptions!$F$4="Active",Active!AY28,Total!AY28)</f>
        <v>4.0333051626380918</v>
      </c>
      <c r="AZ28" s="60">
        <f>IF(Assumptions!$F$4="Active",Active!AZ28,Total!AZ28)</f>
        <v>4.5938533471896168</v>
      </c>
      <c r="BA28" s="60">
        <f>IF(Assumptions!$F$4="Active",Active!BA28,Total!BA28)</f>
        <v>5.2046934155342495</v>
      </c>
      <c r="BB28" s="60">
        <f>IF(Assumptions!$F$4="Active",Active!BB28,Total!BB28)</f>
        <v>5.8827925086078894</v>
      </c>
      <c r="BC28" s="60">
        <f>IF(Assumptions!$F$4="Active",Active!BC28,Total!BC28)</f>
        <v>6.6624170859426357</v>
      </c>
      <c r="BD28" s="60">
        <f>IF(Assumptions!$F$4="Active",Active!BD28,Total!BD28)</f>
        <v>7.5563896650017437</v>
      </c>
      <c r="BE28" s="60">
        <f>IF(Assumptions!$F$4="Active",Active!BE28,Total!BE28)</f>
        <v>8.5780107297278647</v>
      </c>
      <c r="BF28" s="60">
        <f>IF(Assumptions!$F$4="Active",Active!BF28,Total!BF28)</f>
        <v>9.7410380599518671</v>
      </c>
      <c r="BG28" s="60">
        <f>IF(Assumptions!$F$4="Active",Active!BG28,Total!BG28)</f>
        <v>11.085548884189457</v>
      </c>
      <c r="BH28" s="60">
        <f>IF(Assumptions!$F$4="Active",Active!BH28,Total!BH28)</f>
        <v>12.627662644459834</v>
      </c>
      <c r="BI28" s="60">
        <f>IF(Assumptions!$F$4="Active",Active!BI28,Total!BI28)</f>
        <v>14.392788687187554</v>
      </c>
      <c r="BJ28" s="60">
        <f>IF(Assumptions!$F$4="Active",Active!BJ28,Total!BJ28)</f>
        <v>16.407299533616104</v>
      </c>
      <c r="BK28" s="60">
        <f>IF(Assumptions!$F$4="Active",Active!BK28,Total!BK28)</f>
        <v>18.689218766093553</v>
      </c>
      <c r="BL28" s="60">
        <f>IF(Assumptions!$F$4="Active",Active!BL28,Total!BL28)</f>
        <v>21.313380627580088</v>
      </c>
      <c r="BM28" s="60">
        <f>IF(Assumptions!$F$4="Active",Active!BM28,Total!BM28)</f>
        <v>24.310608217390239</v>
      </c>
      <c r="BN28" s="60">
        <f>IF(Assumptions!$F$4="Active",Active!BN28,Total!BN28)</f>
        <v>27.712471980382084</v>
      </c>
      <c r="BO28" s="60">
        <f>IF(Assumptions!$F$4="Active",Active!BO28,Total!BO28)</f>
        <v>31.501969507553699</v>
      </c>
      <c r="BP28" s="60">
        <f>IF(Assumptions!$F$4="Active",Active!BP28,Total!BP28)</f>
        <v>35.659999999999997</v>
      </c>
      <c r="BQ28" s="6">
        <v>83</v>
      </c>
    </row>
    <row r="29" spans="1:69" x14ac:dyDescent="0.3">
      <c r="A29" s="11">
        <v>54</v>
      </c>
      <c r="B29" s="60">
        <f>IF(Assumptions!$F$4="Active",Active!B29,Total!B29)</f>
        <v>0.66215000000000002</v>
      </c>
      <c r="C29" s="60">
        <f>IF(Assumptions!$F$4="Active",Active!C29,Total!C29)</f>
        <v>0.97244290382888154</v>
      </c>
      <c r="D29" s="60">
        <f>IF(Assumptions!$F$4="Active",Active!D29,Total!D29)</f>
        <v>1.2660943032011573</v>
      </c>
      <c r="E29" s="60">
        <f>IF(Assumptions!$F$4="Active",Active!E29,Total!E29)</f>
        <v>1.5645081410261648</v>
      </c>
      <c r="F29" s="60">
        <f>IF(Assumptions!$F$4="Active",Active!F29,Total!F29)</f>
        <v>1.881140337441618</v>
      </c>
      <c r="G29" s="60">
        <f>IF(Assumptions!$F$4="Active",Active!G29,Total!G29)</f>
        <v>2.221670346829554</v>
      </c>
      <c r="H29" s="60">
        <f>IF(Assumptions!$F$4="Active",Active!H29,Total!H29)</f>
        <v>2.6005020815065301</v>
      </c>
      <c r="I29" s="60">
        <f>IF(Assumptions!$F$4="Active",Active!I29,Total!I29)</f>
        <v>3.0109851550273001</v>
      </c>
      <c r="J29" s="60">
        <f>IF(Assumptions!$F$4="Active",Active!J29,Total!J29)</f>
        <v>3.4492709603071363</v>
      </c>
      <c r="K29" s="60">
        <f>IF(Assumptions!$F$4="Active",Active!K29,Total!K29)</f>
        <v>3.9225001308036238</v>
      </c>
      <c r="L29" s="60">
        <f>IF(Assumptions!$F$4="Active",Active!L29,Total!L29)</f>
        <v>4.4387057750407655</v>
      </c>
      <c r="M29" s="60">
        <f>IF(Assumptions!$F$4="Active",Active!M29,Total!M29)</f>
        <v>5.0334982024831056</v>
      </c>
      <c r="N29" s="60">
        <f>IF(Assumptions!$F$4="Active",Active!N29,Total!N29)</f>
        <v>5.7192110596589805</v>
      </c>
      <c r="O29" s="60">
        <f>IF(Assumptions!$F$4="Active",Active!O29,Total!O29)</f>
        <v>6.5157541884186534</v>
      </c>
      <c r="P29" s="60">
        <f>IF(Assumptions!$F$4="Active",Active!P29,Total!P29)</f>
        <v>7.4516667106675776</v>
      </c>
      <c r="Q29" s="60">
        <f>IF(Assumptions!$F$4="Active",Active!Q29,Total!Q29)</f>
        <v>8.5499274988071292</v>
      </c>
      <c r="R29" s="60">
        <f>IF(Assumptions!$F$4="Active",Active!R29,Total!R29)</f>
        <v>9.819070820028605</v>
      </c>
      <c r="S29" s="60">
        <f>IF(Assumptions!$F$4="Active",Active!S29,Total!S29)</f>
        <v>11.290960163971725</v>
      </c>
      <c r="T29" s="60">
        <f>IF(Assumptions!$F$4="Active",Active!T29,Total!T29)</f>
        <v>12.991096976132342</v>
      </c>
      <c r="U29" s="60">
        <f>IF(Assumptions!$F$4="Active",Active!U29,Total!U29)</f>
        <v>14.937620232601272</v>
      </c>
      <c r="V29" s="60">
        <f>IF(Assumptions!$F$4="Active",Active!V29,Total!V29)</f>
        <v>17.174321994631811</v>
      </c>
      <c r="W29" s="60">
        <f>IF(Assumptions!$F$4="Active",Active!W29,Total!W29)</f>
        <v>19.72993593689197</v>
      </c>
      <c r="X29" s="60">
        <f>IF(Assumptions!$F$4="Active",Active!X29,Total!X29)</f>
        <v>22.616370811965805</v>
      </c>
      <c r="Y29" s="60">
        <f>IF(Assumptions!$F$4="Active",Active!Y29,Total!Y29)</f>
        <v>25.836055687309742</v>
      </c>
      <c r="Z29" s="60">
        <f>IF(Assumptions!$F$4="Active",Active!Z29,Total!Z29)</f>
        <v>29.399469758533144</v>
      </c>
      <c r="AA29" s="60">
        <f>IF(Assumptions!$F$4="Active",Active!AA29,Total!AA29)</f>
        <v>33.390966063783367</v>
      </c>
      <c r="AB29" s="60">
        <f>IF(Assumptions!$F$4="Active",Active!AB29,Total!AB29)</f>
        <v>37.908755159907784</v>
      </c>
      <c r="AC29" s="60">
        <f>IF(Assumptions!$F$4="Active",Active!AC29,Total!AC29)</f>
        <v>43.046256722588609</v>
      </c>
      <c r="AD29" s="60">
        <f>IF(Assumptions!$F$4="Active",Active!AD29,Total!AD29)</f>
        <v>48.891155537953146</v>
      </c>
      <c r="AE29" s="60">
        <f>IF(Assumptions!$F$4="Active",Active!AE29,Total!AE29)</f>
        <v>55.514661385964438</v>
      </c>
      <c r="AF29" s="60">
        <f>IF(Assumptions!$F$4="Active",Active!AF29,Total!AF29)</f>
        <v>62.97</v>
      </c>
      <c r="AG29" s="11">
        <v>84</v>
      </c>
      <c r="AK29" s="11">
        <v>54</v>
      </c>
      <c r="AL29" s="60">
        <f>IF(Assumptions!$F$4="Active",Active!AL29,Total!AL29)</f>
        <v>0.45920000000000005</v>
      </c>
      <c r="AM29" s="60">
        <f>IF(Assumptions!$F$4="Active",Active!AM29,Total!AM29)</f>
        <v>0.64789739484489739</v>
      </c>
      <c r="AN29" s="60">
        <f>IF(Assumptions!$F$4="Active",Active!AN29,Total!AN29)</f>
        <v>0.82173768055358698</v>
      </c>
      <c r="AO29" s="60">
        <f>IF(Assumptions!$F$4="Active",Active!AO29,Total!AO29)</f>
        <v>0.99569440180842672</v>
      </c>
      <c r="AP29" s="60">
        <f>IF(Assumptions!$F$4="Active",Active!AP29,Total!AP29)</f>
        <v>1.1914885148037058</v>
      </c>
      <c r="AQ29" s="60">
        <f>IF(Assumptions!$F$4="Active",Active!AQ29,Total!AQ29)</f>
        <v>1.4119027270858995</v>
      </c>
      <c r="AR29" s="60">
        <f>IF(Assumptions!$F$4="Active",Active!AR29,Total!AR29)</f>
        <v>1.6562690298553104</v>
      </c>
      <c r="AS29" s="60">
        <f>IF(Assumptions!$F$4="Active",Active!AS29,Total!AS29)</f>
        <v>1.9385384210116199</v>
      </c>
      <c r="AT29" s="60">
        <f>IF(Assumptions!$F$4="Active",Active!AT29,Total!AT29)</f>
        <v>2.2449535647012757</v>
      </c>
      <c r="AU29" s="60">
        <f>IF(Assumptions!$F$4="Active",Active!AU29,Total!AU29)</f>
        <v>2.5950492009118076</v>
      </c>
      <c r="AV29" s="60">
        <f>IF(Assumptions!$F$4="Active",Active!AV29,Total!AV29)</f>
        <v>2.9855843232389954</v>
      </c>
      <c r="AW29" s="60">
        <f>IF(Assumptions!$F$4="Active",Active!AW29,Total!AW29)</f>
        <v>3.4320670643875921</v>
      </c>
      <c r="AX29" s="60">
        <f>IF(Assumptions!$F$4="Active",Active!AX29,Total!AX29)</f>
        <v>3.9240481787939854</v>
      </c>
      <c r="AY29" s="60">
        <f>IF(Assumptions!$F$4="Active",Active!AY29,Total!AY29)</f>
        <v>4.4775674882113519</v>
      </c>
      <c r="AZ29" s="60">
        <f>IF(Assumptions!$F$4="Active",Active!AZ29,Total!AZ29)</f>
        <v>5.0808892560858796</v>
      </c>
      <c r="BA29" s="60">
        <f>IF(Assumptions!$F$4="Active",Active!BA29,Total!BA29)</f>
        <v>5.7506442100938475</v>
      </c>
      <c r="BB29" s="60">
        <f>IF(Assumptions!$F$4="Active",Active!BB29,Total!BB29)</f>
        <v>6.5204587536558956</v>
      </c>
      <c r="BC29" s="60">
        <f>IF(Assumptions!$F$4="Active",Active!BC29,Total!BC29)</f>
        <v>7.4030659631384328</v>
      </c>
      <c r="BD29" s="60">
        <f>IF(Assumptions!$F$4="Active",Active!BD29,Total!BD29)</f>
        <v>8.4116721389401583</v>
      </c>
      <c r="BE29" s="60">
        <f>IF(Assumptions!$F$4="Active",Active!BE29,Total!BE29)</f>
        <v>9.5599362135626667</v>
      </c>
      <c r="BF29" s="60">
        <f>IF(Assumptions!$F$4="Active",Active!BF29,Total!BF29)</f>
        <v>10.887369266731284</v>
      </c>
      <c r="BG29" s="60">
        <f>IF(Assumptions!$F$4="Active",Active!BG29,Total!BG29)</f>
        <v>12.410006546845036</v>
      </c>
      <c r="BH29" s="60">
        <f>IF(Assumptions!$F$4="Active",Active!BH29,Total!BH29)</f>
        <v>14.153014183912902</v>
      </c>
      <c r="BI29" s="60">
        <f>IF(Assumptions!$F$4="Active",Active!BI29,Total!BI29)</f>
        <v>16.142521046039707</v>
      </c>
      <c r="BJ29" s="60">
        <f>IF(Assumptions!$F$4="Active",Active!BJ29,Total!BJ29)</f>
        <v>18.396450289112348</v>
      </c>
      <c r="BK29" s="60">
        <f>IF(Assumptions!$F$4="Active",Active!BK29,Total!BK29)</f>
        <v>20.988664495896405</v>
      </c>
      <c r="BL29" s="60">
        <f>IF(Assumptions!$F$4="Active",Active!BL29,Total!BL29)</f>
        <v>23.949752000687948</v>
      </c>
      <c r="BM29" s="60">
        <f>IF(Assumptions!$F$4="Active",Active!BM29,Total!BM29)</f>
        <v>27.311039320331769</v>
      </c>
      <c r="BN29" s="60">
        <f>IF(Assumptions!$F$4="Active",Active!BN29,Total!BN29)</f>
        <v>31.055968901293433</v>
      </c>
      <c r="BO29" s="60">
        <f>IF(Assumptions!$F$4="Active",Active!BO29,Total!BO29)</f>
        <v>35.165855161342279</v>
      </c>
      <c r="BP29" s="60">
        <f>IF(Assumptions!$F$4="Active",Active!BP29,Total!BP29)</f>
        <v>39.81</v>
      </c>
      <c r="BQ29" s="11">
        <v>84</v>
      </c>
    </row>
    <row r="30" spans="1:69" x14ac:dyDescent="0.3">
      <c r="A30" s="6">
        <v>55</v>
      </c>
      <c r="B30" s="60">
        <f>IF(Assumptions!$F$4="Active",Active!B30,Total!B30)</f>
        <v>0.70800000000000007</v>
      </c>
      <c r="C30" s="60">
        <f>IF(Assumptions!$F$4="Active",Active!C30,Total!C30)</f>
        <v>1.0461694649924169</v>
      </c>
      <c r="D30" s="60">
        <f>IF(Assumptions!$F$4="Active",Active!D30,Total!D30)</f>
        <v>1.3626689824488667</v>
      </c>
      <c r="E30" s="60">
        <f>IF(Assumptions!$F$4="Active",Active!E30,Total!E30)</f>
        <v>1.687209807198619</v>
      </c>
      <c r="F30" s="60">
        <f>IF(Assumptions!$F$4="Active",Active!F30,Total!F30)</f>
        <v>2.0305270841148326</v>
      </c>
      <c r="G30" s="60">
        <f>IF(Assumptions!$F$4="Active",Active!G30,Total!G30)</f>
        <v>2.4083456159340813</v>
      </c>
      <c r="H30" s="60">
        <f>IF(Assumptions!$F$4="Active",Active!H30,Total!H30)</f>
        <v>2.8159782254984149</v>
      </c>
      <c r="I30" s="60">
        <f>IF(Assumptions!$F$4="Active",Active!I30,Total!I30)</f>
        <v>3.2504929288609001</v>
      </c>
      <c r="J30" s="60">
        <f>IF(Assumptions!$F$4="Active",Active!J30,Total!J30)</f>
        <v>3.7190070987737731</v>
      </c>
      <c r="K30" s="60">
        <f>IF(Assumptions!$F$4="Active",Active!K30,Total!K30)</f>
        <v>4.2294975037588198</v>
      </c>
      <c r="L30" s="60">
        <f>IF(Assumptions!$F$4="Active",Active!L30,Total!L30)</f>
        <v>4.8163520145359362</v>
      </c>
      <c r="M30" s="60">
        <f>IF(Assumptions!$F$4="Active",Active!M30,Total!M30)</f>
        <v>5.4920008524677977</v>
      </c>
      <c r="N30" s="60">
        <f>IF(Assumptions!$F$4="Active",Active!N30,Total!N30)</f>
        <v>6.2761612451095132</v>
      </c>
      <c r="O30" s="60">
        <f>IF(Assumptions!$F$4="Active",Active!O30,Total!O30)</f>
        <v>7.1969591838046965</v>
      </c>
      <c r="P30" s="60">
        <f>IF(Assumptions!$F$4="Active",Active!P30,Total!P30)</f>
        <v>8.2772723916135025</v>
      </c>
      <c r="Q30" s="60">
        <f>IF(Assumptions!$F$4="Active",Active!Q30,Total!Q30)</f>
        <v>9.5260203661543486</v>
      </c>
      <c r="R30" s="60">
        <f>IF(Assumptions!$F$4="Active",Active!R30,Total!R30)</f>
        <v>10.974735926762463</v>
      </c>
      <c r="S30" s="60">
        <f>IF(Assumptions!$F$4="Active",Active!S30,Total!S30)</f>
        <v>12.648867152576219</v>
      </c>
      <c r="T30" s="60">
        <f>IF(Assumptions!$F$4="Active",Active!T30,Total!T30)</f>
        <v>14.566730672555769</v>
      </c>
      <c r="U30" s="60">
        <f>IF(Assumptions!$F$4="Active",Active!U30,Total!U30)</f>
        <v>16.77169366157063</v>
      </c>
      <c r="V30" s="60">
        <f>IF(Assumptions!$F$4="Active",Active!V30,Total!V30)</f>
        <v>19.292530134775877</v>
      </c>
      <c r="W30" s="60">
        <f>IF(Assumptions!$F$4="Active",Active!W30,Total!W30)</f>
        <v>22.141579127572825</v>
      </c>
      <c r="X30" s="60">
        <f>IF(Assumptions!$F$4="Active",Active!X30,Total!X30)</f>
        <v>25.321846765380904</v>
      </c>
      <c r="Y30" s="60">
        <f>IF(Assumptions!$F$4="Active",Active!Y30,Total!Y30)</f>
        <v>28.844165541590108</v>
      </c>
      <c r="Z30" s="60">
        <f>IF(Assumptions!$F$4="Active",Active!Z30,Total!Z30)</f>
        <v>32.791888255726455</v>
      </c>
      <c r="AA30" s="60">
        <f>IF(Assumptions!$F$4="Active",Active!AA30,Total!AA30)</f>
        <v>37.262228072212558</v>
      </c>
      <c r="AB30" s="60">
        <f>IF(Assumptions!$F$4="Active",Active!AB30,Total!AB30)</f>
        <v>42.347934446269889</v>
      </c>
      <c r="AC30" s="60">
        <f>IF(Assumptions!$F$4="Active",Active!AC30,Total!AC30)</f>
        <v>48.1363092908882</v>
      </c>
      <c r="AD30" s="60">
        <f>IF(Assumptions!$F$4="Active",Active!AD30,Total!AD30)</f>
        <v>54.698576737847233</v>
      </c>
      <c r="AE30" s="60">
        <f>IF(Assumptions!$F$4="Active",Active!AE30,Total!AE30)</f>
        <v>62.088317999575516</v>
      </c>
      <c r="AF30" s="60">
        <f>IF(Assumptions!$F$4="Active",Active!AF30,Total!AF30)</f>
        <v>70.41</v>
      </c>
      <c r="AG30" s="6">
        <v>85</v>
      </c>
      <c r="AK30" s="6">
        <v>55</v>
      </c>
      <c r="AL30" s="60">
        <f>IF(Assumptions!$F$4="Active",Active!AL30,Total!AL30)</f>
        <v>0.49199999999999999</v>
      </c>
      <c r="AM30" s="60">
        <f>IF(Assumptions!$F$4="Active",Active!AM30,Total!AM30)</f>
        <v>0.70247698234366174</v>
      </c>
      <c r="AN30" s="60">
        <f>IF(Assumptions!$F$4="Active",Active!AN30,Total!AN30)</f>
        <v>0.89285738580925023</v>
      </c>
      <c r="AO30" s="60">
        <f>IF(Assumptions!$F$4="Active",Active!AO30,Total!AO30)</f>
        <v>1.0963677305540127</v>
      </c>
      <c r="AP30" s="60">
        <f>IF(Assumptions!$F$4="Active",Active!AP30,Total!AP30)</f>
        <v>1.3202593200086219</v>
      </c>
      <c r="AQ30" s="60">
        <f>IF(Assumptions!$F$4="Active",Active!AQ30,Total!AQ30)</f>
        <v>1.5658028843728355</v>
      </c>
      <c r="AR30" s="60">
        <f>IF(Assumptions!$F$4="Active",Active!AR30,Total!AR30)</f>
        <v>1.8471703806751933</v>
      </c>
      <c r="AS30" s="60">
        <f>IF(Assumptions!$F$4="Active",Active!AS30,Total!AS30)</f>
        <v>2.1518769483103095</v>
      </c>
      <c r="AT30" s="60">
        <f>IF(Assumptions!$F$4="Active",Active!AT30,Total!AT30)</f>
        <v>2.4989513396244818</v>
      </c>
      <c r="AU30" s="60">
        <f>IF(Assumptions!$F$4="Active",Active!AU30,Total!AU30)</f>
        <v>2.8856007270968118</v>
      </c>
      <c r="AV30" s="60">
        <f>IF(Assumptions!$F$4="Active",Active!AV30,Total!AV30)</f>
        <v>3.3270452606730134</v>
      </c>
      <c r="AW30" s="60">
        <f>IF(Assumptions!$F$4="Active",Active!AW30,Total!AW30)</f>
        <v>3.8133633363268351</v>
      </c>
      <c r="AX30" s="60">
        <f>IF(Assumptions!$F$4="Active",Active!AX30,Total!AX30)</f>
        <v>4.3602681664397114</v>
      </c>
      <c r="AY30" s="60">
        <f>IF(Assumptions!$F$4="Active",Active!AY30,Total!AY30)</f>
        <v>4.9564566455414711</v>
      </c>
      <c r="AZ30" s="60">
        <f>IF(Assumptions!$F$4="Active",Active!AZ30,Total!AZ30)</f>
        <v>5.6182264999547575</v>
      </c>
      <c r="BA30" s="60">
        <f>IF(Assumptions!$F$4="Active",Active!BA30,Total!BA30)</f>
        <v>6.3785693901520633</v>
      </c>
      <c r="BB30" s="60">
        <f>IF(Assumptions!$F$4="Active",Active!BB30,Total!BB30)</f>
        <v>7.2501361011358094</v>
      </c>
      <c r="BC30" s="60">
        <f>IF(Assumptions!$F$4="Active",Active!BC30,Total!BC30)</f>
        <v>8.2460434865690111</v>
      </c>
      <c r="BD30" s="60">
        <f>IF(Assumptions!$F$4="Active",Active!BD30,Total!BD30)</f>
        <v>9.3798543712244253</v>
      </c>
      <c r="BE30" s="60">
        <f>IF(Assumptions!$F$4="Active",Active!BE30,Total!BE30)</f>
        <v>10.690517828746479</v>
      </c>
      <c r="BF30" s="60">
        <f>IF(Assumptions!$F$4="Active",Active!BF30,Total!BF30)</f>
        <v>12.193985423608035</v>
      </c>
      <c r="BG30" s="60">
        <f>IF(Assumptions!$F$4="Active",Active!BG30,Total!BG30)</f>
        <v>13.91517982413129</v>
      </c>
      <c r="BH30" s="60">
        <f>IF(Assumptions!$F$4="Active",Active!BH30,Total!BH30)</f>
        <v>15.879984488709631</v>
      </c>
      <c r="BI30" s="60">
        <f>IF(Assumptions!$F$4="Active",Active!BI30,Total!BI30)</f>
        <v>18.106217585600771</v>
      </c>
      <c r="BJ30" s="60">
        <f>IF(Assumptions!$F$4="Active",Active!BJ30,Total!BJ30)</f>
        <v>20.66677144443188</v>
      </c>
      <c r="BK30" s="60">
        <f>IF(Assumptions!$F$4="Active",Active!BK30,Total!BK30)</f>
        <v>23.591992927728594</v>
      </c>
      <c r="BL30" s="60">
        <f>IF(Assumptions!$F$4="Active",Active!BL30,Total!BL30)</f>
        <v>26.912955971841789</v>
      </c>
      <c r="BM30" s="60">
        <f>IF(Assumptions!$F$4="Active",Active!BM30,Total!BM30)</f>
        <v>30.613531812878133</v>
      </c>
      <c r="BN30" s="60">
        <f>IF(Assumptions!$F$4="Active",Active!BN30,Total!BN30)</f>
        <v>34.675433698656313</v>
      </c>
      <c r="BO30" s="60">
        <f>IF(Assumptions!$F$4="Active",Active!BO30,Total!BO30)</f>
        <v>39.265741795402853</v>
      </c>
      <c r="BP30" s="60">
        <f>IF(Assumptions!$F$4="Active",Active!BP30,Total!BP30)</f>
        <v>44.59</v>
      </c>
      <c r="BQ30" s="6">
        <v>85</v>
      </c>
    </row>
    <row r="31" spans="1:69" x14ac:dyDescent="0.3">
      <c r="A31" s="6">
        <v>56</v>
      </c>
      <c r="B31" s="60">
        <f>IF(Assumptions!$F$4="Active",Active!B31,Total!B31)</f>
        <v>0.75660000000000005</v>
      </c>
      <c r="C31" s="60">
        <f>IF(Assumptions!$F$4="Active",Active!C31,Total!C31)</f>
        <v>1.1244226136960678</v>
      </c>
      <c r="D31" s="60">
        <f>IF(Assumptions!$F$4="Active",Active!D31,Total!D31)</f>
        <v>1.4715688697091869</v>
      </c>
      <c r="E31" s="60">
        <f>IF(Assumptions!$F$4="Active",Active!E31,Total!E31)</f>
        <v>1.8270307375099981</v>
      </c>
      <c r="F31" s="60">
        <f>IF(Assumptions!$F$4="Active",Active!F31,Total!F31)</f>
        <v>2.2111685449846066</v>
      </c>
      <c r="G31" s="60">
        <f>IF(Assumptions!$F$4="Active",Active!G31,Total!G31)</f>
        <v>2.6225673570710075</v>
      </c>
      <c r="H31" s="60">
        <f>IF(Assumptions!$F$4="Active",Active!H31,Total!H31)</f>
        <v>3.0597531853025131</v>
      </c>
      <c r="I31" s="60">
        <f>IF(Assumptions!$F$4="Active",Active!I31,Total!I31)</f>
        <v>3.5301142752876067</v>
      </c>
      <c r="J31" s="60">
        <f>IF(Assumptions!$F$4="Active",Active!J31,Total!J31)</f>
        <v>4.0417866382414518</v>
      </c>
      <c r="K31" s="60">
        <f>IF(Assumptions!$F$4="Active",Active!K31,Total!K31)</f>
        <v>4.6282741694456062</v>
      </c>
      <c r="L31" s="60">
        <f>IF(Assumptions!$F$4="Active",Active!L31,Total!L31)</f>
        <v>5.3023591966667825</v>
      </c>
      <c r="M31" s="60">
        <f>IF(Assumptions!$F$4="Active",Active!M31,Total!M31)</f>
        <v>6.083863255916814</v>
      </c>
      <c r="N31" s="60">
        <f>IF(Assumptions!$F$4="Active",Active!N31,Total!N31)</f>
        <v>7.0008767171687794</v>
      </c>
      <c r="O31" s="60">
        <f>IF(Assumptions!$F$4="Active",Active!O31,Total!O31)</f>
        <v>8.076537750328372</v>
      </c>
      <c r="P31" s="60">
        <f>IF(Assumptions!$F$4="Active",Active!P31,Total!P31)</f>
        <v>9.3203987764816922</v>
      </c>
      <c r="Q31" s="60">
        <f>IF(Assumptions!$F$4="Active",Active!Q31,Total!Q31)</f>
        <v>10.76411536777027</v>
      </c>
      <c r="R31" s="60">
        <f>IF(Assumptions!$F$4="Active",Active!R31,Total!R31)</f>
        <v>12.433503752804947</v>
      </c>
      <c r="S31" s="60">
        <f>IF(Assumptions!$F$4="Active",Active!S31,Total!S31)</f>
        <v>14.347421078336442</v>
      </c>
      <c r="T31" s="60">
        <f>IF(Assumptions!$F$4="Active",Active!T31,Total!T31)</f>
        <v>16.54944588818142</v>
      </c>
      <c r="U31" s="60">
        <f>IF(Assumptions!$F$4="Active",Active!U31,Total!U31)</f>
        <v>19.06890406924623</v>
      </c>
      <c r="V31" s="60">
        <f>IF(Assumptions!$F$4="Active",Active!V31,Total!V31)</f>
        <v>21.918903558542464</v>
      </c>
      <c r="W31" s="60">
        <f>IF(Assumptions!$F$4="Active",Active!W31,Total!W31)</f>
        <v>25.103251304981974</v>
      </c>
      <c r="X31" s="60">
        <f>IF(Assumptions!$F$4="Active",Active!X31,Total!X31)</f>
        <v>28.63343590730673</v>
      </c>
      <c r="Y31" s="60">
        <f>IF(Assumptions!$F$4="Active",Active!Y31,Total!Y31)</f>
        <v>32.59299387634222</v>
      </c>
      <c r="Z31" s="60">
        <f>IF(Assumptions!$F$4="Active",Active!Z31,Total!Z31)</f>
        <v>37.079565602548826</v>
      </c>
      <c r="AA31" s="60">
        <f>IF(Assumptions!$F$4="Active",Active!AA31,Total!AA31)</f>
        <v>42.186671789211879</v>
      </c>
      <c r="AB31" s="60">
        <f>IF(Assumptions!$F$4="Active",Active!AB31,Total!AB31)</f>
        <v>48.002664441915954</v>
      </c>
      <c r="AC31" s="60">
        <f>IF(Assumptions!$F$4="Active",Active!AC31,Total!AC31)</f>
        <v>54.600055299483479</v>
      </c>
      <c r="AD31" s="60">
        <f>IF(Assumptions!$F$4="Active",Active!AD31,Total!AD31)</f>
        <v>62.033852775601147</v>
      </c>
      <c r="AE31" s="60">
        <f>IF(Assumptions!$F$4="Active",Active!AE31,Total!AE31)</f>
        <v>70.41</v>
      </c>
      <c r="AF31" s="60">
        <f>IF(Assumptions!$F$4="Active",Active!AF31,Total!AF31)</f>
        <v>78.67</v>
      </c>
      <c r="AG31" s="6">
        <v>86</v>
      </c>
      <c r="AK31" s="6">
        <v>56</v>
      </c>
      <c r="AL31" s="60">
        <f>IF(Assumptions!$F$4="Active",Active!AL31,Total!AL31)</f>
        <v>0.52650000000000008</v>
      </c>
      <c r="AM31" s="60">
        <f>IF(Assumptions!$F$4="Active",Active!AM31,Total!AM31)</f>
        <v>0.75680677289579323</v>
      </c>
      <c r="AN31" s="60">
        <f>IF(Assumptions!$F$4="Active",Active!AN31,Total!AN31)</f>
        <v>0.97771030453100338</v>
      </c>
      <c r="AO31" s="60">
        <f>IF(Assumptions!$F$4="Active",Active!AO31,Total!AO31)</f>
        <v>1.2108463722727754</v>
      </c>
      <c r="AP31" s="60">
        <f>IF(Assumptions!$F$4="Active",Active!AP31,Total!AP31)</f>
        <v>1.4619311328908655</v>
      </c>
      <c r="AQ31" s="60">
        <f>IF(Assumptions!$F$4="Active",Active!AQ31,Total!AQ31)</f>
        <v>1.7461927282891261</v>
      </c>
      <c r="AR31" s="60">
        <f>IF(Assumptions!$F$4="Active",Active!AR31,Total!AR31)</f>
        <v>2.0529632040605943</v>
      </c>
      <c r="AS31" s="60">
        <f>IF(Assumptions!$F$4="Active",Active!AS31,Total!AS31)</f>
        <v>2.4009474088101803</v>
      </c>
      <c r="AT31" s="60">
        <f>IF(Assumptions!$F$4="Active",Active!AT31,Total!AT31)</f>
        <v>2.7880042803742762</v>
      </c>
      <c r="AU31" s="60">
        <f>IF(Assumptions!$F$4="Active",Active!AU31,Total!AU31)</f>
        <v>3.229223406328416</v>
      </c>
      <c r="AV31" s="60">
        <f>IF(Assumptions!$F$4="Active",Active!AV31,Total!AV31)</f>
        <v>3.7153191139725998</v>
      </c>
      <c r="AW31" s="60">
        <f>IF(Assumptions!$F$4="Active",Active!AW31,Total!AW31)</f>
        <v>4.2618226770053251</v>
      </c>
      <c r="AX31" s="60">
        <f>IF(Assumptions!$F$4="Active",Active!AX31,Total!AX31)</f>
        <v>4.8579082852283504</v>
      </c>
      <c r="AY31" s="60">
        <f>IF(Assumptions!$F$4="Active",Active!AY31,Total!AY31)</f>
        <v>5.5196964152731134</v>
      </c>
      <c r="AZ31" s="60">
        <f>IF(Assumptions!$F$4="Active",Active!AZ31,Total!AZ31)</f>
        <v>6.2798524472497919</v>
      </c>
      <c r="BA31" s="60">
        <f>IF(Assumptions!$F$4="Active",Active!BA31,Total!BA31)</f>
        <v>7.1511790585961554</v>
      </c>
      <c r="BB31" s="60">
        <f>IF(Assumptions!$F$4="Active",Active!BB31,Total!BB31)</f>
        <v>8.146953988563606</v>
      </c>
      <c r="BC31" s="60">
        <f>IF(Assumptions!$F$4="Active",Active!BC31,Total!BC31)</f>
        <v>9.2809105437430297</v>
      </c>
      <c r="BD31" s="60">
        <f>IF(Assumptions!$F$4="Active",Active!BD31,Total!BD31)</f>
        <v>10.591948049426062</v>
      </c>
      <c r="BE31" s="60">
        <f>IF(Assumptions!$F$4="Active",Active!BE31,Total!BE31)</f>
        <v>12.096286500489668</v>
      </c>
      <c r="BF31" s="60">
        <f>IF(Assumptions!$F$4="Active",Active!BF31,Total!BF31)</f>
        <v>13.819059058110561</v>
      </c>
      <c r="BG31" s="60">
        <f>IF(Assumptions!$F$4="Active",Active!BG31,Total!BG31)</f>
        <v>15.786394194757609</v>
      </c>
      <c r="BH31" s="60">
        <f>IF(Assumptions!$F$4="Active",Active!BH31,Total!BH31)</f>
        <v>18.016431536485669</v>
      </c>
      <c r="BI31" s="60">
        <f>IF(Assumptions!$F$4="Active",Active!BI31,Total!BI31)</f>
        <v>20.58216164616509</v>
      </c>
      <c r="BJ31" s="60">
        <f>IF(Assumptions!$F$4="Active",Active!BJ31,Total!BJ31)</f>
        <v>23.514348861302306</v>
      </c>
      <c r="BK31" s="60">
        <f>IF(Assumptions!$F$4="Active",Active!BK31,Total!BK31)</f>
        <v>26.844504366236844</v>
      </c>
      <c r="BL31" s="60">
        <f>IF(Assumptions!$F$4="Active",Active!BL31,Total!BL31)</f>
        <v>30.557044412954987</v>
      </c>
      <c r="BM31" s="60">
        <f>IF(Assumptions!$F$4="Active",Active!BM31,Total!BM31)</f>
        <v>34.634124317614202</v>
      </c>
      <c r="BN31" s="60">
        <f>IF(Assumptions!$F$4="Active",Active!BN31,Total!BN31)</f>
        <v>39.243065130146917</v>
      </c>
      <c r="BO31" s="60">
        <f>IF(Assumptions!$F$4="Active",Active!BO31,Total!BO31)</f>
        <v>44.59</v>
      </c>
      <c r="BP31" s="60">
        <f>IF(Assumptions!$F$4="Active",Active!BP31,Total!BP31)</f>
        <v>50.16</v>
      </c>
      <c r="BQ31" s="6">
        <v>86</v>
      </c>
    </row>
    <row r="32" spans="1:69" x14ac:dyDescent="0.3">
      <c r="A32" s="6">
        <v>57</v>
      </c>
      <c r="B32" s="60">
        <f>IF(Assumptions!$F$4="Active",Active!B32,Total!B32)</f>
        <v>0.8075</v>
      </c>
      <c r="C32" s="60">
        <f>IF(Assumptions!$F$4="Active",Active!C32,Total!C32)</f>
        <v>1.2099094621709274</v>
      </c>
      <c r="D32" s="60">
        <f>IF(Assumptions!$F$4="Active",Active!D32,Total!D32)</f>
        <v>1.5900116070185086</v>
      </c>
      <c r="E32" s="60">
        <f>IF(Assumptions!$F$4="Active",Active!E32,Total!E32)</f>
        <v>1.9867222643735032</v>
      </c>
      <c r="F32" s="60">
        <f>IF(Assumptions!$F$4="Active",Active!F32,Total!F32)</f>
        <v>2.4055851356848708</v>
      </c>
      <c r="G32" s="60">
        <f>IF(Assumptions!$F$4="Active",Active!G32,Total!G32)</f>
        <v>2.8478829869283344</v>
      </c>
      <c r="H32" s="60">
        <f>IF(Assumptions!$F$4="Active",Active!H32,Total!H32)</f>
        <v>3.3217926889053206</v>
      </c>
      <c r="I32" s="60">
        <f>IF(Assumptions!$F$4="Active",Active!I32,Total!I32)</f>
        <v>3.8358767795795021</v>
      </c>
      <c r="J32" s="60">
        <f>IF(Assumptions!$F$4="Active",Active!J32,Total!J32)</f>
        <v>4.4228154379164613</v>
      </c>
      <c r="K32" s="60">
        <f>IF(Assumptions!$F$4="Active",Active!K32,Total!K32)</f>
        <v>5.0958706386120269</v>
      </c>
      <c r="L32" s="60">
        <f>IF(Assumptions!$F$4="Active",Active!L32,Total!L32)</f>
        <v>5.8750357260156054</v>
      </c>
      <c r="M32" s="60">
        <f>IF(Assumptions!$F$4="Active",Active!M32,Total!M32)</f>
        <v>6.7884007799220294</v>
      </c>
      <c r="N32" s="60">
        <f>IF(Assumptions!$F$4="Active",Active!N32,Total!N32)</f>
        <v>7.8594123126833644</v>
      </c>
      <c r="O32" s="60">
        <f>IF(Assumptions!$F$4="Active",Active!O32,Total!O32)</f>
        <v>9.0983238947627232</v>
      </c>
      <c r="P32" s="60">
        <f>IF(Assumptions!$F$4="Active",Active!P32,Total!P32)</f>
        <v>10.536933641924783</v>
      </c>
      <c r="Q32" s="60">
        <f>IF(Assumptions!$F$4="Active",Active!Q32,Total!Q32)</f>
        <v>12.201461597770484</v>
      </c>
      <c r="R32" s="60">
        <f>IF(Assumptions!$F$4="Active",Active!R32,Total!R32)</f>
        <v>14.111351076546619</v>
      </c>
      <c r="S32" s="60">
        <f>IF(Assumptions!$F$4="Active",Active!S32,Total!S32)</f>
        <v>16.310409941358419</v>
      </c>
      <c r="T32" s="60">
        <f>IF(Assumptions!$F$4="Active",Active!T32,Total!T32)</f>
        <v>18.828558388175939</v>
      </c>
      <c r="U32" s="60">
        <f>IF(Assumptions!$F$4="Active",Active!U32,Total!U32)</f>
        <v>21.679730151065534</v>
      </c>
      <c r="V32" s="60">
        <f>IF(Assumptions!$F$4="Active",Active!V32,Total!V32)</f>
        <v>24.868590572449182</v>
      </c>
      <c r="W32" s="60">
        <f>IF(Assumptions!$F$4="Active",Active!W32,Total!W32)</f>
        <v>28.407330111234227</v>
      </c>
      <c r="X32" s="60">
        <f>IF(Assumptions!$F$4="Active",Active!X32,Total!X32)</f>
        <v>32.379679878823261</v>
      </c>
      <c r="Y32" s="60">
        <f>IF(Assumptions!$F$4="Active",Active!Y32,Total!Y32)</f>
        <v>36.883736296641416</v>
      </c>
      <c r="Z32" s="60">
        <f>IF(Assumptions!$F$4="Active",Active!Z32,Total!Z32)</f>
        <v>42.013844723363043</v>
      </c>
      <c r="AA32" s="60">
        <f>IF(Assumptions!$F$4="Active",Active!AA32,Total!AA32)</f>
        <v>47.859480086030338</v>
      </c>
      <c r="AB32" s="60">
        <f>IF(Assumptions!$F$4="Active",Active!AB32,Total!AB32)</f>
        <v>54.494530777856987</v>
      </c>
      <c r="AC32" s="60">
        <f>IF(Assumptions!$F$4="Active",Active!AC32,Total!AC32)</f>
        <v>61.97553062638206</v>
      </c>
      <c r="AD32" s="60">
        <f>IF(Assumptions!$F$4="Active",Active!AD32,Total!AD32)</f>
        <v>70.41</v>
      </c>
      <c r="AE32" s="60">
        <f>IF(Assumptions!$F$4="Active",Active!AE32,Total!AE32)</f>
        <v>78.67</v>
      </c>
      <c r="AF32" s="60">
        <f>IF(Assumptions!$F$4="Active",Active!AF32,Total!AF32)</f>
        <v>87.86</v>
      </c>
      <c r="AG32" s="6">
        <v>87</v>
      </c>
      <c r="AK32" s="6">
        <v>57</v>
      </c>
      <c r="AL32" s="60">
        <f>IF(Assumptions!$F$4="Active",Active!AL32,Total!AL32)</f>
        <v>0.56620000000000004</v>
      </c>
      <c r="AM32" s="60">
        <f>IF(Assumptions!$F$4="Active",Active!AM32,Total!AM32)</f>
        <v>0.82805696912673865</v>
      </c>
      <c r="AN32" s="60">
        <f>IF(Assumptions!$F$4="Active",Active!AN32,Total!AN32)</f>
        <v>1.0793666432790521</v>
      </c>
      <c r="AO32" s="60">
        <f>IF(Assumptions!$F$4="Active",Active!AO32,Total!AO32)</f>
        <v>1.3405486856339188</v>
      </c>
      <c r="AP32" s="60">
        <f>IF(Assumptions!$F$4="Active",Active!AP32,Total!AP32)</f>
        <v>1.6303175787313053</v>
      </c>
      <c r="AQ32" s="60">
        <f>IF(Assumptions!$F$4="Active",Active!AQ32,Total!AQ32)</f>
        <v>1.9408938936358626</v>
      </c>
      <c r="AR32" s="60">
        <f>IF(Assumptions!$F$4="Active",Active!AR32,Total!AR32)</f>
        <v>2.2909491860795068</v>
      </c>
      <c r="AS32" s="60">
        <f>IF(Assumptions!$F$4="Active",Active!AS32,Total!AS32)</f>
        <v>2.6792517454157685</v>
      </c>
      <c r="AT32" s="60">
        <f>IF(Assumptions!$F$4="Active",Active!AT32,Total!AT32)</f>
        <v>3.1208400878881246</v>
      </c>
      <c r="AU32" s="60">
        <f>IF(Assumptions!$F$4="Active",Active!AU32,Total!AU32)</f>
        <v>3.6071898190146294</v>
      </c>
      <c r="AV32" s="60">
        <f>IF(Assumptions!$F$4="Active",Active!AV32,Total!AV32)</f>
        <v>4.1536633477508795</v>
      </c>
      <c r="AW32" s="60">
        <f>IF(Assumptions!$F$4="Active",Active!AW32,Total!AW32)</f>
        <v>4.7499806025842108</v>
      </c>
      <c r="AX32" s="60">
        <f>IF(Assumptions!$F$4="Active",Active!AX32,Total!AX32)</f>
        <v>5.4120804017997362</v>
      </c>
      <c r="AY32" s="60">
        <f>IF(Assumptions!$F$4="Active",Active!AY32,Total!AY32)</f>
        <v>6.1722826007208962</v>
      </c>
      <c r="AZ32" s="60">
        <f>IF(Assumptions!$F$4="Active",Active!AZ32,Total!AZ32)</f>
        <v>7.0435646387408628</v>
      </c>
      <c r="BA32" s="60">
        <f>IF(Assumptions!$F$4="Active",Active!BA32,Total!BA32)</f>
        <v>8.0393852696300865</v>
      </c>
      <c r="BB32" s="60">
        <f>IF(Assumptions!$F$4="Active",Active!BB32,Total!BB32)</f>
        <v>9.1736666667196669</v>
      </c>
      <c r="BC32" s="60">
        <f>IF(Assumptions!$F$4="Active",Active!BC32,Total!BC32)</f>
        <v>10.485256745586915</v>
      </c>
      <c r="BD32" s="60">
        <f>IF(Assumptions!$F$4="Active",Active!BD32,Total!BD32)</f>
        <v>11.990667836479913</v>
      </c>
      <c r="BE32" s="60">
        <f>IF(Assumptions!$F$4="Active",Active!BE32,Total!BE32)</f>
        <v>13.715261176499295</v>
      </c>
      <c r="BF32" s="60">
        <f>IF(Assumptions!$F$4="Active",Active!BF32,Total!BF32)</f>
        <v>15.685429522487098</v>
      </c>
      <c r="BG32" s="60">
        <f>IF(Assumptions!$F$4="Active",Active!BG32,Total!BG32)</f>
        <v>17.919658251682932</v>
      </c>
      <c r="BH32" s="60">
        <f>IF(Assumptions!$F$4="Active",Active!BH32,Total!BH32)</f>
        <v>20.491042292280433</v>
      </c>
      <c r="BI32" s="60">
        <f>IF(Assumptions!$F$4="Active",Active!BI32,Total!BI32)</f>
        <v>23.430793841825771</v>
      </c>
      <c r="BJ32" s="60">
        <f>IF(Assumptions!$F$4="Active",Active!BJ32,Total!BJ32)</f>
        <v>26.770892225563166</v>
      </c>
      <c r="BK32" s="60">
        <f>IF(Assumptions!$F$4="Active",Active!BK32,Total!BK32)</f>
        <v>30.496336819978676</v>
      </c>
      <c r="BL32" s="60">
        <f>IF(Assumptions!$F$4="Active",Active!BL32,Total!BL32)</f>
        <v>34.589754552080805</v>
      </c>
      <c r="BM32" s="60">
        <f>IF(Assumptions!$F$4="Active",Active!BM32,Total!BM32)</f>
        <v>39.218721589718065</v>
      </c>
      <c r="BN32" s="60">
        <f>IF(Assumptions!$F$4="Active",Active!BN32,Total!BN32)</f>
        <v>44.59</v>
      </c>
      <c r="BO32" s="60">
        <f>IF(Assumptions!$F$4="Active",Active!BO32,Total!BO32)</f>
        <v>50.16</v>
      </c>
      <c r="BP32" s="60">
        <f>IF(Assumptions!$F$4="Active",Active!BP32,Total!BP32)</f>
        <v>56.7</v>
      </c>
      <c r="BQ32" s="6">
        <v>87</v>
      </c>
    </row>
    <row r="33" spans="1:69" x14ac:dyDescent="0.3">
      <c r="A33" s="6">
        <v>58</v>
      </c>
      <c r="B33" s="60">
        <f>IF(Assumptions!$F$4="Active",Active!B33,Total!B33)</f>
        <v>0.86025000000000007</v>
      </c>
      <c r="C33" s="60">
        <f>IF(Assumptions!$F$4="Active",Active!C33,Total!C33)</f>
        <v>1.2995525311256253</v>
      </c>
      <c r="D33" s="60">
        <f>IF(Assumptions!$F$4="Active",Active!D33,Total!D33)</f>
        <v>1.7218069874074229</v>
      </c>
      <c r="E33" s="60">
        <f>IF(Assumptions!$F$4="Active",Active!E33,Total!E33)</f>
        <v>2.1546594670770807</v>
      </c>
      <c r="F33" s="60">
        <f>IF(Assumptions!$F$4="Active",Active!F33,Total!F33)</f>
        <v>2.6059148391788103</v>
      </c>
      <c r="G33" s="60">
        <f>IF(Assumptions!$F$4="Active",Active!G33,Total!G33)</f>
        <v>3.0858293851830592</v>
      </c>
      <c r="H33" s="60">
        <f>IF(Assumptions!$F$4="Active",Active!H33,Total!H33)</f>
        <v>3.6039713132140672</v>
      </c>
      <c r="I33" s="60">
        <f>IF(Assumptions!$F$4="Active",Active!I33,Total!I33)</f>
        <v>4.1923620580979692</v>
      </c>
      <c r="J33" s="60">
        <f>IF(Assumptions!$F$4="Active",Active!J33,Total!J33)</f>
        <v>4.8649576396042189</v>
      </c>
      <c r="K33" s="60">
        <f>IF(Assumptions!$F$4="Active",Active!K33,Total!K33)</f>
        <v>5.6420330912816201</v>
      </c>
      <c r="L33" s="60">
        <f>IF(Assumptions!$F$4="Active",Active!L33,Total!L33)</f>
        <v>6.5517334422015674</v>
      </c>
      <c r="M33" s="60">
        <f>IF(Assumptions!$F$4="Active",Active!M33,Total!M33)</f>
        <v>7.617884112647892</v>
      </c>
      <c r="N33" s="60">
        <f>IF(Assumptions!$F$4="Active",Active!N33,Total!N33)</f>
        <v>8.8515407775125539</v>
      </c>
      <c r="O33" s="60">
        <f>IF(Assumptions!$F$4="Active",Active!O33,Total!O33)</f>
        <v>10.284673796187121</v>
      </c>
      <c r="P33" s="60">
        <f>IF(Assumptions!$F$4="Active",Active!P33,Total!P33)</f>
        <v>11.94396112358292</v>
      </c>
      <c r="Q33" s="60">
        <f>IF(Assumptions!$F$4="Active",Active!Q33,Total!Q33)</f>
        <v>13.849502884331852</v>
      </c>
      <c r="R33" s="60">
        <f>IF(Assumptions!$F$4="Active",Active!R33,Total!R33)</f>
        <v>16.045365676316695</v>
      </c>
      <c r="S33" s="60">
        <f>IF(Assumptions!$F$4="Active",Active!S33,Total!S33)</f>
        <v>18.562132031727415</v>
      </c>
      <c r="T33" s="60">
        <f>IF(Assumptions!$F$4="Active",Active!T33,Total!T33)</f>
        <v>21.414653630103121</v>
      </c>
      <c r="U33" s="60">
        <f>IF(Assumptions!$F$4="Active",Active!U33,Total!U33)</f>
        <v>24.608549279208148</v>
      </c>
      <c r="V33" s="60">
        <f>IF(Assumptions!$F$4="Active",Active!V33,Total!V33)</f>
        <v>28.156789285483431</v>
      </c>
      <c r="W33" s="60">
        <f>IF(Assumptions!$F$4="Active",Active!W33,Total!W33)</f>
        <v>32.143322721549396</v>
      </c>
      <c r="X33" s="60">
        <f>IF(Assumptions!$F$4="Active",Active!X33,Total!X33)</f>
        <v>36.666753969312232</v>
      </c>
      <c r="Y33" s="60">
        <f>IF(Assumptions!$F$4="Active",Active!Y33,Total!Y33)</f>
        <v>41.822345090126923</v>
      </c>
      <c r="Z33" s="60">
        <f>IF(Assumptions!$F$4="Active",Active!Z33,Total!Z33)</f>
        <v>47.700818605819663</v>
      </c>
      <c r="AA33" s="60">
        <f>IF(Assumptions!$F$4="Active",Active!AA33,Total!AA33)</f>
        <v>54.377592245305635</v>
      </c>
      <c r="AB33" s="60">
        <f>IF(Assumptions!$F$4="Active",Active!AB33,Total!AB33)</f>
        <v>61.910894803494145</v>
      </c>
      <c r="AC33" s="60">
        <f>IF(Assumptions!$F$4="Active",Active!AC33,Total!AC33)</f>
        <v>70.41</v>
      </c>
      <c r="AD33" s="60">
        <f>IF(Assumptions!$F$4="Active",Active!AD33,Total!AD33)</f>
        <v>78.67</v>
      </c>
      <c r="AE33" s="60">
        <f>IF(Assumptions!$F$4="Active",Active!AE33,Total!AE33)</f>
        <v>87.86</v>
      </c>
      <c r="AF33" s="60">
        <f>IF(Assumptions!$F$4="Active",Active!AF33,Total!AF33)</f>
        <v>98.06</v>
      </c>
      <c r="AG33" s="6">
        <v>88</v>
      </c>
      <c r="AK33" s="6">
        <v>58</v>
      </c>
      <c r="AL33" s="60">
        <f>IF(Assumptions!$F$4="Active",Active!AL33,Total!AL33)</f>
        <v>0.60680000000000001</v>
      </c>
      <c r="AM33" s="60">
        <f>IF(Assumptions!$F$4="Active",Active!AM33,Total!AM33)</f>
        <v>0.89984191778299616</v>
      </c>
      <c r="AN33" s="60">
        <f>IF(Assumptions!$F$4="Active",Active!AN33,Total!AN33)</f>
        <v>1.1794845873619173</v>
      </c>
      <c r="AO33" s="60">
        <f>IF(Assumptions!$F$4="Active",Active!AO33,Total!AO33)</f>
        <v>1.4783220253626843</v>
      </c>
      <c r="AP33" s="60">
        <f>IF(Assumptions!$F$4="Active",Active!AP33,Total!AP33)</f>
        <v>1.794481516320549</v>
      </c>
      <c r="AQ33" s="60">
        <f>IF(Assumptions!$F$4="Active",Active!AQ33,Total!AQ33)</f>
        <v>2.1472817785519465</v>
      </c>
      <c r="AR33" s="60">
        <f>IF(Assumptions!$F$4="Active",Active!AR33,Total!AR33)</f>
        <v>2.5369612641505483</v>
      </c>
      <c r="AS33" s="60">
        <f>IF(Assumptions!$F$4="Active",Active!AS33,Total!AS33)</f>
        <v>2.9786202901032044</v>
      </c>
      <c r="AT33" s="60">
        <f>IF(Assumptions!$F$4="Active",Active!AT33,Total!AT33)</f>
        <v>3.4647976812264631</v>
      </c>
      <c r="AU33" s="60">
        <f>IF(Assumptions!$F$4="Active",Active!AU33,Total!AU33)</f>
        <v>4.0106716544553151</v>
      </c>
      <c r="AV33" s="60">
        <f>IF(Assumptions!$F$4="Active",Active!AV33,Total!AV33)</f>
        <v>4.6067066341398872</v>
      </c>
      <c r="AW33" s="60">
        <f>IF(Assumptions!$F$4="Active",Active!AW33,Total!AW33)</f>
        <v>5.2686189778286803</v>
      </c>
      <c r="AX33" s="60">
        <f>IF(Assumptions!$F$4="Active",Active!AX33,Total!AX33)</f>
        <v>6.0282772021336557</v>
      </c>
      <c r="AY33" s="60">
        <f>IF(Assumptions!$F$4="Active",Active!AY33,Total!AY33)</f>
        <v>6.898895579199408</v>
      </c>
      <c r="AZ33" s="60">
        <f>IF(Assumptions!$F$4="Active",Active!AZ33,Total!AZ33)</f>
        <v>7.8941798456089964</v>
      </c>
      <c r="BA33" s="60">
        <f>IF(Assumptions!$F$4="Active",Active!BA33,Total!BA33)</f>
        <v>9.0283123498662743</v>
      </c>
      <c r="BB33" s="60">
        <f>IF(Assumptions!$F$4="Active",Active!BB33,Total!BB33)</f>
        <v>10.340077268487466</v>
      </c>
      <c r="BC33" s="60">
        <f>IF(Assumptions!$F$4="Active",Active!BC33,Total!BC33)</f>
        <v>11.846390826903701</v>
      </c>
      <c r="BD33" s="60">
        <f>IF(Assumptions!$F$4="Active",Active!BD33,Total!BD33)</f>
        <v>13.572935468019621</v>
      </c>
      <c r="BE33" s="60">
        <f>IF(Assumptions!$F$4="Active",Active!BE33,Total!BE33)</f>
        <v>15.546478914812967</v>
      </c>
      <c r="BF33" s="60">
        <f>IF(Assumptions!$F$4="Active",Active!BF33,Total!BF33)</f>
        <v>17.785998509597889</v>
      </c>
      <c r="BG33" s="60">
        <f>IF(Assumptions!$F$4="Active",Active!BG33,Total!BG33)</f>
        <v>20.364752417108235</v>
      </c>
      <c r="BH33" s="60">
        <f>IF(Assumptions!$F$4="Active",Active!BH33,Total!BH33)</f>
        <v>23.314594732770679</v>
      </c>
      <c r="BI33" s="60">
        <f>IF(Assumptions!$F$4="Active",Active!BI33,Total!BI33)</f>
        <v>26.668182218073799</v>
      </c>
      <c r="BJ33" s="60">
        <f>IF(Assumptions!$F$4="Active",Active!BJ33,Total!BJ33)</f>
        <v>30.411359832606749</v>
      </c>
      <c r="BK33" s="60">
        <f>IF(Assumptions!$F$4="Active",Active!BK33,Total!BK33)</f>
        <v>34.5274523080923</v>
      </c>
      <c r="BL33" s="60">
        <f>IF(Assumptions!$F$4="Active",Active!BL33,Total!BL33)</f>
        <v>39.184435095027482</v>
      </c>
      <c r="BM33" s="60">
        <f>IF(Assumptions!$F$4="Active",Active!BM33,Total!BM33)</f>
        <v>44.59</v>
      </c>
      <c r="BN33" s="60">
        <f>IF(Assumptions!$F$4="Active",Active!BN33,Total!BN33)</f>
        <v>50.16</v>
      </c>
      <c r="BO33" s="60">
        <f>IF(Assumptions!$F$4="Active",Active!BO33,Total!BO33)</f>
        <v>56.7</v>
      </c>
      <c r="BP33" s="60">
        <f>IF(Assumptions!$F$4="Active",Active!BP33,Total!BP33)</f>
        <v>64.33</v>
      </c>
      <c r="BQ33" s="6">
        <v>88</v>
      </c>
    </row>
    <row r="34" spans="1:69" x14ac:dyDescent="0.3">
      <c r="A34" s="11">
        <v>59</v>
      </c>
      <c r="B34" s="60">
        <f>IF(Assumptions!$F$4="Active",Active!B34,Total!B34)</f>
        <v>0.9161999999999999</v>
      </c>
      <c r="C34" s="60">
        <f>IF(Assumptions!$F$4="Active",Active!C34,Total!C34)</f>
        <v>1.4008784633601237</v>
      </c>
      <c r="D34" s="60">
        <f>IF(Assumptions!$F$4="Active",Active!D34,Total!D34)</f>
        <v>1.8619218193252067</v>
      </c>
      <c r="E34" s="60">
        <f>IF(Assumptions!$F$4="Active",Active!E34,Total!E34)</f>
        <v>2.3294531560596132</v>
      </c>
      <c r="F34" s="60">
        <f>IF(Assumptions!$F$4="Active",Active!F34,Total!F34)</f>
        <v>2.819714536699184</v>
      </c>
      <c r="G34" s="60">
        <f>IF(Assumptions!$F$4="Active",Active!G34,Total!G34)</f>
        <v>3.3447139592250901</v>
      </c>
      <c r="H34" s="60">
        <f>IF(Assumptions!$F$4="Active",Active!H34,Total!H34)</f>
        <v>3.9363237557988535</v>
      </c>
      <c r="I34" s="60">
        <f>IF(Assumptions!$F$4="Active",Active!I34,Total!I34)</f>
        <v>4.609580506118073</v>
      </c>
      <c r="J34" s="60">
        <f>IF(Assumptions!$F$4="Active",Active!J34,Total!J34)</f>
        <v>5.3852383574482836</v>
      </c>
      <c r="K34" s="60">
        <f>IF(Assumptions!$F$4="Active",Active!K34,Total!K34)</f>
        <v>6.2916019563008492</v>
      </c>
      <c r="L34" s="60">
        <f>IF(Assumptions!$F$4="Active",Active!L34,Total!L34)</f>
        <v>7.3529748673394311</v>
      </c>
      <c r="M34" s="60">
        <f>IF(Assumptions!$F$4="Active",Active!M34,Total!M34)</f>
        <v>8.581330138404752</v>
      </c>
      <c r="N34" s="60">
        <f>IF(Assumptions!$F$4="Active",Active!N34,Total!N34)</f>
        <v>10.008849536167958</v>
      </c>
      <c r="O34" s="60">
        <f>IF(Assumptions!$F$4="Active",Active!O34,Total!O34)</f>
        <v>11.662726890936424</v>
      </c>
      <c r="P34" s="60">
        <f>IF(Assumptions!$F$4="Active",Active!P34,Total!P34)</f>
        <v>13.563789102669018</v>
      </c>
      <c r="Q34" s="60">
        <f>IF(Assumptions!$F$4="Active",Active!Q34,Total!Q34)</f>
        <v>15.756390829095185</v>
      </c>
      <c r="R34" s="60">
        <f>IF(Assumptions!$F$4="Active",Active!R34,Total!R34)</f>
        <v>18.271840482246876</v>
      </c>
      <c r="S34" s="60">
        <f>IF(Assumptions!$F$4="Active",Active!S34,Total!S34)</f>
        <v>21.125991677703542</v>
      </c>
      <c r="T34" s="60">
        <f>IF(Assumptions!$F$4="Active",Active!T34,Total!T34)</f>
        <v>24.325501800532962</v>
      </c>
      <c r="U34" s="60">
        <f>IF(Assumptions!$F$4="Active",Active!U34,Total!U34)</f>
        <v>27.884189486408186</v>
      </c>
      <c r="V34" s="60">
        <f>IF(Assumptions!$F$4="Active",Active!V34,Total!V34)</f>
        <v>31.88624041605123</v>
      </c>
      <c r="W34" s="60">
        <f>IF(Assumptions!$F$4="Active",Active!W34,Total!W34)</f>
        <v>36.430811305841651</v>
      </c>
      <c r="X34" s="60">
        <f>IF(Assumptions!$F$4="Active",Active!X34,Total!X34)</f>
        <v>41.614160915158216</v>
      </c>
      <c r="Y34" s="60">
        <f>IF(Assumptions!$F$4="Active",Active!Y34,Total!Y34)</f>
        <v>47.528367830020215</v>
      </c>
      <c r="Z34" s="60">
        <f>IF(Assumptions!$F$4="Active",Active!Z34,Total!Z34)</f>
        <v>54.250511680891179</v>
      </c>
      <c r="AA34" s="60">
        <f>IF(Assumptions!$F$4="Active",Active!AA34,Total!AA34)</f>
        <v>61.840662860068633</v>
      </c>
      <c r="AB34" s="60">
        <f>IF(Assumptions!$F$4="Active",Active!AB34,Total!AB34)</f>
        <v>70.41</v>
      </c>
      <c r="AC34" s="60">
        <f>IF(Assumptions!$F$4="Active",Active!AC34,Total!AC34)</f>
        <v>78.67</v>
      </c>
      <c r="AD34" s="60">
        <f>IF(Assumptions!$F$4="Active",Active!AD34,Total!AD34)</f>
        <v>87.86</v>
      </c>
      <c r="AE34" s="60">
        <f>IF(Assumptions!$F$4="Active",Active!AE34,Total!AE34)</f>
        <v>98.06</v>
      </c>
      <c r="AF34" s="60">
        <f>IF(Assumptions!$F$4="Active",Active!AF34,Total!AF34)</f>
        <v>109.21</v>
      </c>
      <c r="AG34" s="11">
        <v>89</v>
      </c>
      <c r="AK34" s="11">
        <v>59</v>
      </c>
      <c r="AL34" s="60">
        <f>IF(Assumptions!$F$4="Active",Active!AL34,Total!AL34)</f>
        <v>0.65339999999999998</v>
      </c>
      <c r="AM34" s="60">
        <f>IF(Assumptions!$F$4="Active",Active!AM34,Total!AM34)</f>
        <v>0.97773776240784749</v>
      </c>
      <c r="AN34" s="60">
        <f>IF(Assumptions!$F$4="Active",Active!AN34,Total!AN34)</f>
        <v>1.2953673761302262</v>
      </c>
      <c r="AO34" s="60">
        <f>IF(Assumptions!$F$4="Active",Active!AO34,Total!AO34)</f>
        <v>1.6220281847418367</v>
      </c>
      <c r="AP34" s="60">
        <f>IF(Assumptions!$F$4="Active",Active!AP34,Total!AP34)</f>
        <v>1.9802913730171714</v>
      </c>
      <c r="AQ34" s="60">
        <f>IF(Assumptions!$F$4="Active",Active!AQ34,Total!AQ34)</f>
        <v>2.3730060498753023</v>
      </c>
      <c r="AR34" s="60">
        <f>IF(Assumptions!$F$4="Active",Active!AR34,Total!AR34)</f>
        <v>2.8157273846578912</v>
      </c>
      <c r="AS34" s="60">
        <f>IF(Assumptions!$F$4="Active",Active!AS34,Total!AS34)</f>
        <v>3.3024035331783135</v>
      </c>
      <c r="AT34" s="60">
        <f>IF(Assumptions!$F$4="Active",Active!AT34,Total!AT34)</f>
        <v>3.8481019875142857</v>
      </c>
      <c r="AU34" s="60">
        <f>IF(Assumptions!$F$4="Active",Active!AU34,Total!AU34)</f>
        <v>4.4441929324457465</v>
      </c>
      <c r="AV34" s="60">
        <f>IF(Assumptions!$F$4="Active",Active!AV34,Total!AV34)</f>
        <v>5.10617526307822</v>
      </c>
      <c r="AW34" s="60">
        <f>IF(Assumptions!$F$4="Active",Active!AW34,Total!AW34)</f>
        <v>5.8654314188215757</v>
      </c>
      <c r="AX34" s="60">
        <f>IF(Assumptions!$F$4="Active",Active!AX34,Total!AX34)</f>
        <v>6.7354616065723842</v>
      </c>
      <c r="AY34" s="60">
        <f>IF(Assumptions!$F$4="Active",Active!AY34,Total!AY34)</f>
        <v>7.7302625741324187</v>
      </c>
      <c r="AZ34" s="60">
        <f>IF(Assumptions!$F$4="Active",Active!AZ34,Total!AZ34)</f>
        <v>8.8643185418852468</v>
      </c>
      <c r="BA34" s="60">
        <f>IF(Assumptions!$F$4="Active",Active!BA34,Total!BA34)</f>
        <v>10.176347693647655</v>
      </c>
      <c r="BB34" s="60">
        <f>IF(Assumptions!$F$4="Active",Active!BB34,Total!BB34)</f>
        <v>11.683726312790625</v>
      </c>
      <c r="BC34" s="60">
        <f>IF(Assumptions!$F$4="Active",Active!BC34,Total!BC34)</f>
        <v>13.412502366820172</v>
      </c>
      <c r="BD34" s="60">
        <f>IF(Assumptions!$F$4="Active",Active!BD34,Total!BD34)</f>
        <v>15.389869012863969</v>
      </c>
      <c r="BE34" s="60">
        <f>IF(Assumptions!$F$4="Active",Active!BE34,Total!BE34)</f>
        <v>17.635360525328487</v>
      </c>
      <c r="BF34" s="60">
        <f>IF(Assumptions!$F$4="Active",Active!BF34,Total!BF34)</f>
        <v>20.222421405224893</v>
      </c>
      <c r="BG34" s="60">
        <f>IF(Assumptions!$F$4="Active",Active!BG34,Total!BG34)</f>
        <v>23.183631622433381</v>
      </c>
      <c r="BH34" s="60">
        <f>IF(Assumptions!$F$4="Active",Active!BH34,Total!BH34)</f>
        <v>26.552414098555921</v>
      </c>
      <c r="BI34" s="60">
        <f>IF(Assumptions!$F$4="Active",Active!BI34,Total!BI34)</f>
        <v>30.315569906420226</v>
      </c>
      <c r="BJ34" s="60">
        <f>IF(Assumptions!$F$4="Active",Active!BJ34,Total!BJ34)</f>
        <v>34.457213907341043</v>
      </c>
      <c r="BK34" s="60">
        <f>IF(Assumptions!$F$4="Active",Active!BK34,Total!BK34)</f>
        <v>39.145775722252452</v>
      </c>
      <c r="BL34" s="60">
        <f>IF(Assumptions!$F$4="Active",Active!BL34,Total!BL34)</f>
        <v>44.59</v>
      </c>
      <c r="BM34" s="60">
        <f>IF(Assumptions!$F$4="Active",Active!BM34,Total!BM34)</f>
        <v>50.16</v>
      </c>
      <c r="BN34" s="60">
        <f>IF(Assumptions!$F$4="Active",Active!BN34,Total!BN34)</f>
        <v>56.7</v>
      </c>
      <c r="BO34" s="60">
        <f>IF(Assumptions!$F$4="Active",Active!BO34,Total!BO34)</f>
        <v>64.33</v>
      </c>
      <c r="BP34" s="60">
        <f>IF(Assumptions!$F$4="Active",Active!BP34,Total!BP34)</f>
        <v>72.989999999999995</v>
      </c>
      <c r="BQ34" s="11">
        <v>89</v>
      </c>
    </row>
    <row r="35" spans="1:69" x14ac:dyDescent="0.3">
      <c r="A35" s="6">
        <v>60</v>
      </c>
      <c r="B35" s="60">
        <f>IF(Assumptions!$F$4="Active",Active!B35,Total!B35)</f>
        <v>0.97649999999999992</v>
      </c>
      <c r="C35" s="60">
        <f>IF(Assumptions!$F$4="Active",Active!C35,Total!C35)</f>
        <v>1.504698442815658</v>
      </c>
      <c r="D35" s="60">
        <f>IF(Assumptions!$F$4="Active",Active!D35,Total!D35)</f>
        <v>2.0034996050651732</v>
      </c>
      <c r="E35" s="60">
        <f>IF(Assumptions!$F$4="Active",Active!E35,Total!E35)</f>
        <v>2.5116996981532056</v>
      </c>
      <c r="F35" s="60">
        <f>IF(Assumptions!$F$4="Active",Active!F35,Total!F35)</f>
        <v>3.0479575667613759</v>
      </c>
      <c r="G35" s="60">
        <f>IF(Assumptions!$F$4="Active",Active!G35,Total!G35)</f>
        <v>3.6453556534011127</v>
      </c>
      <c r="H35" s="60">
        <f>IF(Assumptions!$F$4="Active",Active!H35,Total!H35)</f>
        <v>4.3207788014031721</v>
      </c>
      <c r="I35" s="60">
        <f>IF(Assumptions!$F$4="Active",Active!I35,Total!I35)</f>
        <v>5.0958264722638091</v>
      </c>
      <c r="J35" s="60">
        <f>IF(Assumptions!$F$4="Active",Active!J35,Total!J35)</f>
        <v>5.999147952621402</v>
      </c>
      <c r="K35" s="60">
        <f>IF(Assumptions!$F$4="Active",Active!K35,Total!K35)</f>
        <v>7.0556799400418342</v>
      </c>
      <c r="L35" s="60">
        <f>IF(Assumptions!$F$4="Active",Active!L35,Total!L35)</f>
        <v>8.2784812149134996</v>
      </c>
      <c r="M35" s="60">
        <f>IF(Assumptions!$F$4="Active",Active!M35,Total!M35)</f>
        <v>9.7000044207605978</v>
      </c>
      <c r="N35" s="60">
        <f>IF(Assumptions!$F$4="Active",Active!N35,Total!N35)</f>
        <v>11.348043348662934</v>
      </c>
      <c r="O35" s="60">
        <f>IF(Assumptions!$F$4="Active",Active!O35,Total!O35)</f>
        <v>13.244252822377627</v>
      </c>
      <c r="P35" s="60">
        <f>IF(Assumptions!$F$4="Active",Active!P35,Total!P35)</f>
        <v>15.433319844655296</v>
      </c>
      <c r="Q35" s="60">
        <f>IF(Assumptions!$F$4="Active",Active!Q35,Total!Q35)</f>
        <v>17.947372073158423</v>
      </c>
      <c r="R35" s="60">
        <f>IF(Assumptions!$F$4="Active",Active!R35,Total!R35)</f>
        <v>20.803389041775983</v>
      </c>
      <c r="S35" s="60">
        <f>IF(Assumptions!$F$4="Active",Active!S35,Total!S35)</f>
        <v>24.009194017951465</v>
      </c>
      <c r="T35" s="60">
        <f>IF(Assumptions!$F$4="Active",Active!T35,Total!T35)</f>
        <v>27.579558710892201</v>
      </c>
      <c r="U35" s="60">
        <f>IF(Assumptions!$F$4="Active",Active!U35,Total!U35)</f>
        <v>31.598938515406093</v>
      </c>
      <c r="V35" s="60">
        <f>IF(Assumptions!$F$4="Active",Active!V35,Total!V35)</f>
        <v>36.167113019794634</v>
      </c>
      <c r="W35" s="60">
        <f>IF(Assumptions!$F$4="Active",Active!W35,Total!W35)</f>
        <v>41.381460930369443</v>
      </c>
      <c r="X35" s="60">
        <f>IF(Assumptions!$F$4="Active",Active!X35,Total!X35)</f>
        <v>47.335583214579508</v>
      </c>
      <c r="Y35" s="60">
        <f>IF(Assumptions!$F$4="Active",Active!Y35,Total!Y35)</f>
        <v>54.108424904107551</v>
      </c>
      <c r="Z35" s="60">
        <f>IF(Assumptions!$F$4="Active",Active!Z35,Total!Z35)</f>
        <v>61.762124181969341</v>
      </c>
      <c r="AA35" s="60">
        <f>IF(Assumptions!$F$4="Active",Active!AA35,Total!AA35)</f>
        <v>70.41</v>
      </c>
      <c r="AB35" s="60">
        <f>IF(Assumptions!$F$4="Active",Active!AB35,Total!AB35)</f>
        <v>78.67</v>
      </c>
      <c r="AC35" s="60">
        <f>IF(Assumptions!$F$4="Active",Active!AC35,Total!AC35)</f>
        <v>87.86</v>
      </c>
      <c r="AD35" s="60">
        <f>IF(Assumptions!$F$4="Active",Active!AD35,Total!AD35)</f>
        <v>98.06</v>
      </c>
      <c r="AE35" s="60">
        <f>IF(Assumptions!$F$4="Active",Active!AE35,Total!AE35)</f>
        <v>109.21</v>
      </c>
      <c r="AF35" s="60">
        <f>IF(Assumptions!$F$4="Active",Active!AF35,Total!AF35)</f>
        <v>121.29</v>
      </c>
      <c r="AG35" s="6">
        <v>90</v>
      </c>
      <c r="AK35" s="6">
        <v>60</v>
      </c>
      <c r="AL35" s="60">
        <f>IF(Assumptions!$F$4="Active",Active!AL35,Total!AL35)</f>
        <v>0.70174999999999987</v>
      </c>
      <c r="AM35" s="60">
        <f>IF(Assumptions!$F$4="Active",Active!AM35,Total!AM35)</f>
        <v>1.0658606890804279</v>
      </c>
      <c r="AN35" s="60">
        <f>IF(Assumptions!$F$4="Active",Active!AN35,Total!AN35)</f>
        <v>1.4135269326859148</v>
      </c>
      <c r="AO35" s="60">
        <f>IF(Assumptions!$F$4="Active",Active!AO35,Total!AO35)</f>
        <v>1.7823137715153849</v>
      </c>
      <c r="AP35" s="60">
        <f>IF(Assumptions!$F$4="Active",Active!AP35,Total!AP35)</f>
        <v>2.1808800255239693</v>
      </c>
      <c r="AQ35" s="60">
        <f>IF(Assumptions!$F$4="Active",Active!AQ35,Total!AQ35)</f>
        <v>2.6262564539715627</v>
      </c>
      <c r="AR35" s="60">
        <f>IF(Assumptions!$F$4="Active",Active!AR35,Total!AR35)</f>
        <v>3.1144397096226788</v>
      </c>
      <c r="AS35" s="60">
        <f>IF(Assumptions!$F$4="Active",Active!AS35,Total!AS35)</f>
        <v>3.6605642898620205</v>
      </c>
      <c r="AT35" s="60">
        <f>IF(Assumptions!$F$4="Active",Active!AT35,Total!AT35)</f>
        <v>4.2571529083026531</v>
      </c>
      <c r="AU35" s="60">
        <f>IF(Assumptions!$F$4="Active",Active!AU35,Total!AU35)</f>
        <v>4.9195149895890733</v>
      </c>
      <c r="AV35" s="60">
        <f>IF(Assumptions!$F$4="Active",Active!AV35,Total!AV35)</f>
        <v>5.6785146879635011</v>
      </c>
      <c r="AW35" s="60">
        <f>IF(Assumptions!$F$4="Active",Active!AW35,Total!AW35)</f>
        <v>6.5480076781834828</v>
      </c>
      <c r="AX35" s="60">
        <f>IF(Assumptions!$F$4="Active",Active!AX35,Total!AX35)</f>
        <v>7.5423422029271325</v>
      </c>
      <c r="AY35" s="60">
        <f>IF(Assumptions!$F$4="Active",Active!AY35,Total!AY35)</f>
        <v>8.6763606097080253</v>
      </c>
      <c r="AZ35" s="60">
        <f>IF(Assumptions!$F$4="Active",Active!AZ35,Total!AZ35)</f>
        <v>9.9887141691301196</v>
      </c>
      <c r="BA35" s="60">
        <f>IF(Assumptions!$F$4="Active",Active!BA35,Total!BA35)</f>
        <v>11.497313073454407</v>
      </c>
      <c r="BB35" s="60">
        <f>IF(Assumptions!$F$4="Active",Active!BB35,Total!BB35)</f>
        <v>13.228629557491436</v>
      </c>
      <c r="BC35" s="60">
        <f>IF(Assumptions!$F$4="Active",Active!BC35,Total!BC35)</f>
        <v>15.210349126977565</v>
      </c>
      <c r="BD35" s="60">
        <f>IF(Assumptions!$F$4="Active",Active!BD35,Total!BD35)</f>
        <v>17.462649064397304</v>
      </c>
      <c r="BE35" s="60">
        <f>IF(Assumptions!$F$4="Active",Active!BE35,Total!BE35)</f>
        <v>20.059192216211482</v>
      </c>
      <c r="BF35" s="60">
        <f>IF(Assumptions!$F$4="Active",Active!BF35,Total!BF35)</f>
        <v>23.033395925236373</v>
      </c>
      <c r="BG35" s="60">
        <f>IF(Assumptions!$F$4="Active",Active!BG35,Total!BG35)</f>
        <v>26.419567618896341</v>
      </c>
      <c r="BH35" s="60">
        <f>IF(Assumptions!$F$4="Active",Active!BH35,Total!BH35)</f>
        <v>30.205612033046819</v>
      </c>
      <c r="BI35" s="60">
        <f>IF(Assumptions!$F$4="Active",Active!BI35,Total!BI35)</f>
        <v>34.376558589348015</v>
      </c>
      <c r="BJ35" s="60">
        <f>IF(Assumptions!$F$4="Active",Active!BJ35,Total!BJ35)</f>
        <v>39.101366829267576</v>
      </c>
      <c r="BK35" s="60">
        <f>IF(Assumptions!$F$4="Active",Active!BK35,Total!BK35)</f>
        <v>44.59</v>
      </c>
      <c r="BL35" s="60">
        <f>IF(Assumptions!$F$4="Active",Active!BL35,Total!BL35)</f>
        <v>50.16</v>
      </c>
      <c r="BM35" s="60">
        <f>IF(Assumptions!$F$4="Active",Active!BM35,Total!BM35)</f>
        <v>56.7</v>
      </c>
      <c r="BN35" s="60">
        <f>IF(Assumptions!$F$4="Active",Active!BN35,Total!BN35)</f>
        <v>64.33</v>
      </c>
      <c r="BO35" s="60">
        <f>IF(Assumptions!$F$4="Active",Active!BO35,Total!BO35)</f>
        <v>72.989999999999995</v>
      </c>
      <c r="BP35" s="60">
        <f>IF(Assumptions!$F$4="Active",Active!BP35,Total!BP35)</f>
        <v>82.72</v>
      </c>
      <c r="BQ35" s="6">
        <v>90</v>
      </c>
    </row>
    <row r="36" spans="1:69" x14ac:dyDescent="0.3">
      <c r="A36" s="6">
        <v>61</v>
      </c>
      <c r="B36" s="60">
        <f>IF(Assumptions!$F$4="Active",Active!B36,Total!B36)</f>
        <v>1.06925</v>
      </c>
      <c r="C36" s="60">
        <f>IF(Assumptions!$F$4="Active",Active!C36,Total!C36)</f>
        <v>1.6476561783030388</v>
      </c>
      <c r="D36" s="60">
        <f>IF(Assumptions!$F$4="Active",Active!D36,Total!D36)</f>
        <v>2.194466498686106</v>
      </c>
      <c r="E36" s="60">
        <f>IF(Assumptions!$F$4="Active",Active!E36,Total!E36)</f>
        <v>2.7538333139633551</v>
      </c>
      <c r="F36" s="60">
        <f>IF(Assumptions!$F$4="Active",Active!F36,Total!F36)</f>
        <v>3.3650137374435065</v>
      </c>
      <c r="G36" s="60">
        <f>IF(Assumptions!$F$4="Active",Active!G36,Total!G36)</f>
        <v>4.0486561794942295</v>
      </c>
      <c r="H36" s="60">
        <f>IF(Assumptions!$F$4="Active",Active!H36,Total!H36)</f>
        <v>4.8280833028849104</v>
      </c>
      <c r="I36" s="60">
        <f>IF(Assumptions!$F$4="Active",Active!I36,Total!I36)</f>
        <v>5.7327666083042983</v>
      </c>
      <c r="J36" s="60">
        <f>IF(Assumptions!$F$4="Active",Active!J36,Total!J36)</f>
        <v>6.7885198672128038</v>
      </c>
      <c r="K36" s="60">
        <f>IF(Assumptions!$F$4="Active",Active!K36,Total!K36)</f>
        <v>8.0095535860369083</v>
      </c>
      <c r="L36" s="60">
        <f>IF(Assumptions!$F$4="Active",Active!L36,Total!L36)</f>
        <v>9.4286601933658503</v>
      </c>
      <c r="M36" s="60">
        <f>IF(Assumptions!$F$4="Active",Active!M36,Total!M36)</f>
        <v>11.074222103310317</v>
      </c>
      <c r="N36" s="60">
        <f>IF(Assumptions!$F$4="Active",Active!N36,Total!N36)</f>
        <v>12.968643817138732</v>
      </c>
      <c r="O36" s="60">
        <f>IF(Assumptions!$F$4="Active",Active!O36,Total!O36)</f>
        <v>15.156905699143834</v>
      </c>
      <c r="P36" s="60">
        <f>IF(Assumptions!$F$4="Active",Active!P36,Total!P36)</f>
        <v>17.671830180682093</v>
      </c>
      <c r="Q36" s="60">
        <f>IF(Assumptions!$F$4="Active",Active!Q36,Total!Q36)</f>
        <v>20.531329482233264</v>
      </c>
      <c r="R36" s="60">
        <f>IF(Assumptions!$F$4="Active",Active!R36,Total!R36)</f>
        <v>23.744169664648169</v>
      </c>
      <c r="S36" s="60">
        <f>IF(Assumptions!$F$4="Active",Active!S36,Total!S36)</f>
        <v>27.325867914981774</v>
      </c>
      <c r="T36" s="60">
        <f>IF(Assumptions!$F$4="Active",Active!T36,Total!T36)</f>
        <v>31.361046460224753</v>
      </c>
      <c r="U36" s="60">
        <f>IF(Assumptions!$F$4="Active",Active!U36,Total!U36)</f>
        <v>35.949943852592853</v>
      </c>
      <c r="V36" s="60">
        <f>IF(Assumptions!$F$4="Active",Active!V36,Total!V36)</f>
        <v>41.190800087016875</v>
      </c>
      <c r="W36" s="60">
        <f>IF(Assumptions!$F$4="Active",Active!W36,Total!W36)</f>
        <v>47.178393294742428</v>
      </c>
      <c r="X36" s="60">
        <f>IF(Assumptions!$F$4="Active",Active!X36,Total!X36)</f>
        <v>53.993107286527767</v>
      </c>
      <c r="Y36" s="60">
        <f>IF(Assumptions!$F$4="Active",Active!Y36,Total!Y36)</f>
        <v>61.69866290707693</v>
      </c>
      <c r="Z36" s="60">
        <f>IF(Assumptions!$F$4="Active",Active!Z36,Total!Z36)</f>
        <v>70.41</v>
      </c>
      <c r="AA36" s="60">
        <f>IF(Assumptions!$F$4="Active",Active!AA36,Total!AA36)</f>
        <v>78.67</v>
      </c>
      <c r="AB36" s="60">
        <f>IF(Assumptions!$F$4="Active",Active!AB36,Total!AB36)</f>
        <v>87.86</v>
      </c>
      <c r="AC36" s="60">
        <f>IF(Assumptions!$F$4="Active",Active!AC36,Total!AC36)</f>
        <v>98.06</v>
      </c>
      <c r="AD36" s="60">
        <f>IF(Assumptions!$F$4="Active",Active!AD36,Total!AD36)</f>
        <v>109.21</v>
      </c>
      <c r="AE36" s="60">
        <f>IF(Assumptions!$F$4="Active",Active!AE36,Total!AE36)</f>
        <v>121.29</v>
      </c>
      <c r="AF36" s="60">
        <f>IF(Assumptions!$F$4="Active",Active!AF36,Total!AF36)</f>
        <v>134.38999999999999</v>
      </c>
      <c r="AG36" s="6">
        <v>91</v>
      </c>
      <c r="AK36" s="6">
        <v>61</v>
      </c>
      <c r="AL36" s="60">
        <f>IF(Assumptions!$F$4="Active",Active!AL36,Total!AL36)</f>
        <v>0.77700000000000002</v>
      </c>
      <c r="AM36" s="60">
        <f>IF(Assumptions!$F$4="Active",Active!AM36,Total!AM36)</f>
        <v>1.1797639136637372</v>
      </c>
      <c r="AN36" s="60">
        <f>IF(Assumptions!$F$4="Active",Active!AN36,Total!AN36)</f>
        <v>1.5732950733526057</v>
      </c>
      <c r="AO36" s="60">
        <f>IF(Assumptions!$F$4="Active",Active!AO36,Total!AO36)</f>
        <v>1.9858163380416467</v>
      </c>
      <c r="AP36" s="60">
        <f>IF(Assumptions!$F$4="Active",Active!AP36,Total!AP36)</f>
        <v>2.4392936254793822</v>
      </c>
      <c r="AQ36" s="60">
        <f>IF(Assumptions!$F$4="Active",Active!AQ36,Total!AQ36)</f>
        <v>2.9330456041551791</v>
      </c>
      <c r="AR36" s="60">
        <f>IF(Assumptions!$F$4="Active",Active!AR36,Total!AR36)</f>
        <v>3.4828418905958927</v>
      </c>
      <c r="AS36" s="60">
        <f>IF(Assumptions!$F$4="Active",Active!AS36,Total!AS36)</f>
        <v>4.0825995275311664</v>
      </c>
      <c r="AT36" s="60">
        <f>IF(Assumptions!$F$4="Active",Active!AT36,Total!AT36)</f>
        <v>4.7476077731382684</v>
      </c>
      <c r="AU36" s="60">
        <f>IF(Assumptions!$F$4="Active",Active!AU36,Total!AU36)</f>
        <v>5.5083641226620994</v>
      </c>
      <c r="AV36" s="60">
        <f>IF(Assumptions!$F$4="Active",Active!AV36,Total!AV36)</f>
        <v>6.3791307349730912</v>
      </c>
      <c r="AW36" s="60">
        <f>IF(Assumptions!$F$4="Active",Active!AW36,Total!AW36)</f>
        <v>7.3746229893424493</v>
      </c>
      <c r="AX36" s="60">
        <f>IF(Assumptions!$F$4="Active",Active!AX36,Total!AX36)</f>
        <v>8.5100317000793186</v>
      </c>
      <c r="AY36" s="60">
        <f>IF(Assumptions!$F$4="Active",Active!AY36,Total!AY36)</f>
        <v>9.8239655514740836</v>
      </c>
      <c r="AZ36" s="60">
        <f>IF(Assumptions!$F$4="Active",Active!AZ36,Total!AZ36)</f>
        <v>11.334813280643472</v>
      </c>
      <c r="BA36" s="60">
        <f>IF(Assumptions!$F$4="Active",Active!BA36,Total!BA36)</f>
        <v>13.069415069591283</v>
      </c>
      <c r="BB36" s="60">
        <f>IF(Assumptions!$F$4="Active",Active!BB36,Total!BB36)</f>
        <v>15.055872831053541</v>
      </c>
      <c r="BC36" s="60">
        <f>IF(Assumptions!$F$4="Active",Active!BC36,Total!BC36)</f>
        <v>17.314899544650299</v>
      </c>
      <c r="BD36" s="60">
        <f>IF(Assumptions!$F$4="Active",Active!BD36,Total!BD36)</f>
        <v>19.920321672116973</v>
      </c>
      <c r="BE36" s="60">
        <f>IF(Assumptions!$F$4="Active",Active!BE36,Total!BE36)</f>
        <v>22.906242476384065</v>
      </c>
      <c r="BF36" s="60">
        <f>IF(Assumptions!$F$4="Active",Active!BF36,Total!BF36)</f>
        <v>26.307683321844586</v>
      </c>
      <c r="BG36" s="60">
        <f>IF(Assumptions!$F$4="Active",Active!BG36,Total!BG36)</f>
        <v>30.113435786973017</v>
      </c>
      <c r="BH36" s="60">
        <f>IF(Assumptions!$F$4="Active",Active!BH36,Total!BH36)</f>
        <v>34.309245642472312</v>
      </c>
      <c r="BI36" s="60">
        <f>IF(Assumptions!$F$4="Active",Active!BI36,Total!BI36)</f>
        <v>39.064460663800922</v>
      </c>
      <c r="BJ36" s="60">
        <f>IF(Assumptions!$F$4="Active",Active!BJ36,Total!BJ36)</f>
        <v>44.59</v>
      </c>
      <c r="BK36" s="60">
        <f>IF(Assumptions!$F$4="Active",Active!BK36,Total!BK36)</f>
        <v>50.16</v>
      </c>
      <c r="BL36" s="60">
        <f>IF(Assumptions!$F$4="Active",Active!BL36,Total!BL36)</f>
        <v>56.7</v>
      </c>
      <c r="BM36" s="60">
        <f>IF(Assumptions!$F$4="Active",Active!BM36,Total!BM36)</f>
        <v>64.33</v>
      </c>
      <c r="BN36" s="60">
        <f>IF(Assumptions!$F$4="Active",Active!BN36,Total!BN36)</f>
        <v>72.989999999999995</v>
      </c>
      <c r="BO36" s="60">
        <f>IF(Assumptions!$F$4="Active",Active!BO36,Total!BO36)</f>
        <v>82.72</v>
      </c>
      <c r="BP36" s="60">
        <f>IF(Assumptions!$F$4="Active",Active!BP36,Total!BP36)</f>
        <v>93.71</v>
      </c>
      <c r="BQ36" s="6">
        <v>91</v>
      </c>
    </row>
    <row r="37" spans="1:69" x14ac:dyDescent="0.3">
      <c r="A37" s="6">
        <v>62</v>
      </c>
      <c r="B37" s="60">
        <f>IF(Assumptions!$F$4="Active",Active!B37,Total!B37)</f>
        <v>1.1655</v>
      </c>
      <c r="C37" s="60">
        <f>IF(Assumptions!$F$4="Active",Active!C37,Total!C37)</f>
        <v>1.8001942738629264</v>
      </c>
      <c r="D37" s="60">
        <f>IF(Assumptions!$F$4="Active",Active!D37,Total!D37)</f>
        <v>2.4022008708466207</v>
      </c>
      <c r="E37" s="60">
        <f>IF(Assumptions!$F$4="Active",Active!E37,Total!E37)</f>
        <v>3.0371055067253243</v>
      </c>
      <c r="F37" s="60">
        <f>IF(Assumptions!$F$4="Active",Active!F37,Total!F37)</f>
        <v>3.7347387259893905</v>
      </c>
      <c r="G37" s="60">
        <f>IF(Assumptions!$F$4="Active",Active!G37,Total!G37)</f>
        <v>4.5221201060930971</v>
      </c>
      <c r="H37" s="60">
        <f>IF(Assumptions!$F$4="Active",Active!H37,Total!H37)</f>
        <v>5.4304138812221074</v>
      </c>
      <c r="I37" s="60">
        <f>IF(Assumptions!$F$4="Active",Active!I37,Total!I37)</f>
        <v>6.4868075915187546</v>
      </c>
      <c r="J37" s="60">
        <f>IF(Assumptions!$F$4="Active",Active!J37,Total!J37)</f>
        <v>7.7070145014787288</v>
      </c>
      <c r="K37" s="60">
        <f>IF(Assumptions!$F$4="Active",Active!K37,Total!K37)</f>
        <v>9.1243225254733407</v>
      </c>
      <c r="L37" s="60">
        <f>IF(Assumptions!$F$4="Active",Active!L37,Total!L37)</f>
        <v>10.76784358534754</v>
      </c>
      <c r="M37" s="60">
        <f>IF(Assumptions!$F$4="Active",Active!M37,Total!M37)</f>
        <v>12.66086315317928</v>
      </c>
      <c r="N37" s="60">
        <f>IF(Assumptions!$F$4="Active",Active!N37,Total!N37)</f>
        <v>14.848715301863999</v>
      </c>
      <c r="O37" s="60">
        <f>IF(Assumptions!$F$4="Active",Active!O37,Total!O37)</f>
        <v>17.365014225342655</v>
      </c>
      <c r="P37" s="60">
        <f>IF(Assumptions!$F$4="Active",Active!P37,Total!P37)</f>
        <v>20.228720709309954</v>
      </c>
      <c r="Q37" s="60">
        <f>IF(Assumptions!$F$4="Active",Active!Q37,Total!Q37)</f>
        <v>23.449654533962104</v>
      </c>
      <c r="R37" s="60">
        <f>IF(Assumptions!$F$4="Active",Active!R37,Total!R37)</f>
        <v>27.044163516648208</v>
      </c>
      <c r="S37" s="60">
        <f>IF(Assumptions!$F$4="Active",Active!S37,Total!S37)</f>
        <v>31.097056377969405</v>
      </c>
      <c r="T37" s="60">
        <f>IF(Assumptions!$F$4="Active",Active!T37,Total!T37)</f>
        <v>35.709082287455672</v>
      </c>
      <c r="U37" s="60">
        <f>IF(Assumptions!$F$4="Active",Active!U37,Total!U37)</f>
        <v>40.979437342789595</v>
      </c>
      <c r="V37" s="60">
        <f>IF(Assumptions!$F$4="Active",Active!V37,Total!V37)</f>
        <v>47.004204781613616</v>
      </c>
      <c r="W37" s="60">
        <f>IF(Assumptions!$F$4="Active",Active!W37,Total!W37)</f>
        <v>53.865362232905625</v>
      </c>
      <c r="X37" s="60">
        <f>IF(Assumptions!$F$4="Active",Active!X37,Total!X37)</f>
        <v>61.628382737466168</v>
      </c>
      <c r="Y37" s="60">
        <f>IF(Assumptions!$F$4="Active",Active!Y37,Total!Y37)</f>
        <v>70.41</v>
      </c>
      <c r="Z37" s="60">
        <f>IF(Assumptions!$F$4="Active",Active!Z37,Total!Z37)</f>
        <v>78.67</v>
      </c>
      <c r="AA37" s="60">
        <f>IF(Assumptions!$F$4="Active",Active!AA37,Total!AA37)</f>
        <v>87.86</v>
      </c>
      <c r="AB37" s="60">
        <f>IF(Assumptions!$F$4="Active",Active!AB37,Total!AB37)</f>
        <v>98.06</v>
      </c>
      <c r="AC37" s="60">
        <f>IF(Assumptions!$F$4="Active",Active!AC37,Total!AC37)</f>
        <v>109.21</v>
      </c>
      <c r="AD37" s="60">
        <f>IF(Assumptions!$F$4="Active",Active!AD37,Total!AD37)</f>
        <v>121.29</v>
      </c>
      <c r="AE37" s="60">
        <f>IF(Assumptions!$F$4="Active",Active!AE37,Total!AE37)</f>
        <v>134.38999999999999</v>
      </c>
      <c r="AF37" s="60">
        <f>IF(Assumptions!$F$4="Active",Active!AF37,Total!AF37)</f>
        <v>148.68</v>
      </c>
      <c r="AG37" s="6">
        <v>92</v>
      </c>
      <c r="AK37" s="6">
        <v>62</v>
      </c>
      <c r="AL37" s="60">
        <f>IF(Assumptions!$F$4="Active",Active!AL37,Total!AL37)</f>
        <v>0.85924999999999996</v>
      </c>
      <c r="AM37" s="60">
        <f>IF(Assumptions!$F$4="Active",Active!AM37,Total!AM37)</f>
        <v>1.3134312235525321</v>
      </c>
      <c r="AN37" s="60">
        <f>IF(Assumptions!$F$4="Active",Active!AN37,Total!AN37)</f>
        <v>1.7540892028337833</v>
      </c>
      <c r="AO37" s="60">
        <f>IF(Assumptions!$F$4="Active",Active!AO37,Total!AO37)</f>
        <v>2.2230194713842195</v>
      </c>
      <c r="AP37" s="60">
        <f>IF(Assumptions!$F$4="Active",Active!AP37,Total!AP37)</f>
        <v>2.7268614628867605</v>
      </c>
      <c r="AQ37" s="60">
        <f>IF(Assumptions!$F$4="Active",Active!AQ37,Total!AQ37)</f>
        <v>3.2833368446823568</v>
      </c>
      <c r="AR37" s="60">
        <f>IF(Assumptions!$F$4="Active",Active!AR37,Total!AR37)</f>
        <v>3.8884781160898294</v>
      </c>
      <c r="AS37" s="60">
        <f>IF(Assumptions!$F$4="Active",Active!AS37,Total!AS37)</f>
        <v>4.5578205353284229</v>
      </c>
      <c r="AT37" s="60">
        <f>IF(Assumptions!$F$4="Active",Active!AT37,Total!AT37)</f>
        <v>5.321616042876796</v>
      </c>
      <c r="AU37" s="60">
        <f>IF(Assumptions!$F$4="Active",Active!AU37,Total!AU37)</f>
        <v>6.1946743984619932</v>
      </c>
      <c r="AV37" s="60">
        <f>IF(Assumptions!$F$4="Active",Active!AV37,Total!AV37)</f>
        <v>7.1921730938753887</v>
      </c>
      <c r="AW37" s="60">
        <f>IF(Assumptions!$F$4="Active",Active!AW37,Total!AW37)</f>
        <v>8.3297195072147971</v>
      </c>
      <c r="AX37" s="60">
        <f>IF(Assumptions!$F$4="Active",Active!AX37,Total!AX37)</f>
        <v>9.6459003362931153</v>
      </c>
      <c r="AY37" s="60">
        <f>IF(Assumptions!$F$4="Active",Active!AY37,Total!AY37)</f>
        <v>11.159637981939989</v>
      </c>
      <c r="AZ37" s="60">
        <f>IF(Assumptions!$F$4="Active",Active!AZ37,Total!AZ37)</f>
        <v>12.898177996032228</v>
      </c>
      <c r="BA37" s="60">
        <f>IF(Assumptions!$F$4="Active",Active!BA37,Total!BA37)</f>
        <v>14.890074007243484</v>
      </c>
      <c r="BB37" s="60">
        <f>IF(Assumptions!$F$4="Active",Active!BB37,Total!BB37)</f>
        <v>17.156613990220599</v>
      </c>
      <c r="BC37" s="60">
        <f>IF(Assumptions!$F$4="Active",Active!BC37,Total!BC37)</f>
        <v>19.771797218059909</v>
      </c>
      <c r="BD37" s="60">
        <f>IF(Assumptions!$F$4="Active",Active!BD37,Total!BD37)</f>
        <v>22.770456707075908</v>
      </c>
      <c r="BE37" s="60">
        <f>IF(Assumptions!$F$4="Active",Active!BE37,Total!BE37)</f>
        <v>26.18836970656259</v>
      </c>
      <c r="BF37" s="60">
        <f>IF(Assumptions!$F$4="Active",Active!BF37,Total!BF37)</f>
        <v>30.0152647028568</v>
      </c>
      <c r="BG37" s="60">
        <f>IF(Assumptions!$F$4="Active",Active!BG37,Total!BG37)</f>
        <v>34.237639610918848</v>
      </c>
      <c r="BH37" s="60">
        <f>IF(Assumptions!$F$4="Active",Active!BH37,Total!BH37)</f>
        <v>39.025243705798573</v>
      </c>
      <c r="BI37" s="60">
        <f>IF(Assumptions!$F$4="Active",Active!BI37,Total!BI37)</f>
        <v>44.589999999999996</v>
      </c>
      <c r="BJ37" s="60">
        <f>IF(Assumptions!$F$4="Active",Active!BJ37,Total!BJ37)</f>
        <v>50.16</v>
      </c>
      <c r="BK37" s="60">
        <f>IF(Assumptions!$F$4="Active",Active!BK37,Total!BK37)</f>
        <v>56.7</v>
      </c>
      <c r="BL37" s="60">
        <f>IF(Assumptions!$F$4="Active",Active!BL37,Total!BL37)</f>
        <v>64.33</v>
      </c>
      <c r="BM37" s="60">
        <f>IF(Assumptions!$F$4="Active",Active!BM37,Total!BM37)</f>
        <v>72.989999999999995</v>
      </c>
      <c r="BN37" s="60">
        <f>IF(Assumptions!$F$4="Active",Active!BN37,Total!BN37)</f>
        <v>82.72</v>
      </c>
      <c r="BO37" s="60">
        <f>IF(Assumptions!$F$4="Active",Active!BO37,Total!BO37)</f>
        <v>93.71</v>
      </c>
      <c r="BP37" s="60">
        <f>IF(Assumptions!$F$4="Active",Active!BP37,Total!BP37)</f>
        <v>106.28</v>
      </c>
      <c r="BQ37" s="6">
        <v>92</v>
      </c>
    </row>
    <row r="38" spans="1:69" x14ac:dyDescent="0.3">
      <c r="A38" s="6">
        <v>63</v>
      </c>
      <c r="B38" s="60">
        <f>IF(Assumptions!$F$4="Active",Active!B38,Total!B38)</f>
        <v>1.2617499999999999</v>
      </c>
      <c r="C38" s="60">
        <f>IF(Assumptions!$F$4="Active",Active!C38,Total!C38)</f>
        <v>1.9588378977804142</v>
      </c>
      <c r="D38" s="60">
        <f>IF(Assumptions!$F$4="Active",Active!D38,Total!D38)</f>
        <v>2.6375685794112189</v>
      </c>
      <c r="E38" s="60">
        <f>IF(Assumptions!$F$4="Active",Active!E38,Total!E38)</f>
        <v>3.3591590159453641</v>
      </c>
      <c r="F38" s="60">
        <f>IF(Assumptions!$F$4="Active",Active!F38,Total!F38)</f>
        <v>4.1599953677672774</v>
      </c>
      <c r="G38" s="60">
        <f>IF(Assumptions!$F$4="Active",Active!G38,Total!G38)</f>
        <v>5.0749973690533476</v>
      </c>
      <c r="H38" s="60">
        <f>IF(Assumptions!$F$4="Active",Active!H38,Total!H38)</f>
        <v>6.1337253401290708</v>
      </c>
      <c r="I38" s="60">
        <f>IF(Assumptions!$F$4="Active",Active!I38,Total!I38)</f>
        <v>7.354017812559559</v>
      </c>
      <c r="J38" s="60">
        <f>IF(Assumptions!$F$4="Active",Active!J38,Total!J38)</f>
        <v>8.7699337866847582</v>
      </c>
      <c r="K38" s="60">
        <f>IF(Assumptions!$F$4="Active",Active!K38,Total!K38)</f>
        <v>10.411546421030202</v>
      </c>
      <c r="L38" s="60">
        <f>IF(Assumptions!$F$4="Active",Active!L38,Total!L38)</f>
        <v>12.303233333326128</v>
      </c>
      <c r="M38" s="60">
        <f>IF(Assumptions!$F$4="Active",Active!M38,Total!M38)</f>
        <v>14.490783228170709</v>
      </c>
      <c r="N38" s="60">
        <f>IF(Assumptions!$F$4="Active",Active!N38,Total!N38)</f>
        <v>17.008760367168573</v>
      </c>
      <c r="O38" s="60">
        <f>IF(Assumptions!$F$4="Active",Active!O38,Total!O38)</f>
        <v>19.877365716033232</v>
      </c>
      <c r="P38" s="60">
        <f>IF(Assumptions!$F$4="Active",Active!P38,Total!P38)</f>
        <v>23.107661134447895</v>
      </c>
      <c r="Q38" s="60">
        <f>IF(Assumptions!$F$4="Active",Active!Q38,Total!Q38)</f>
        <v>26.716975955589739</v>
      </c>
      <c r="R38" s="60">
        <f>IF(Assumptions!$F$4="Active",Active!R38,Total!R38)</f>
        <v>30.79035186609558</v>
      </c>
      <c r="S38" s="60">
        <f>IF(Assumptions!$F$4="Active",Active!S38,Total!S38)</f>
        <v>35.429147207699934</v>
      </c>
      <c r="T38" s="60">
        <f>IF(Assumptions!$F$4="Active",Active!T38,Total!T38)</f>
        <v>40.733685437082812</v>
      </c>
      <c r="U38" s="60">
        <f>IF(Assumptions!$F$4="Active",Active!U38,Total!U38)</f>
        <v>46.80158449170721</v>
      </c>
      <c r="V38" s="60">
        <f>IF(Assumptions!$F$4="Active",Active!V38,Total!V38)</f>
        <v>53.716695131308015</v>
      </c>
      <c r="W38" s="60">
        <f>IF(Assumptions!$F$4="Active",Active!W38,Total!W38)</f>
        <v>61.546551288082313</v>
      </c>
      <c r="X38" s="60">
        <f>IF(Assumptions!$F$4="Active",Active!X38,Total!X38)</f>
        <v>70.41</v>
      </c>
      <c r="Y38" s="60">
        <f>IF(Assumptions!$F$4="Active",Active!Y38,Total!Y38)</f>
        <v>78.67</v>
      </c>
      <c r="Z38" s="60">
        <f>IF(Assumptions!$F$4="Active",Active!Z38,Total!Z38)</f>
        <v>87.86</v>
      </c>
      <c r="AA38" s="60">
        <f>IF(Assumptions!$F$4="Active",Active!AA38,Total!AA38)</f>
        <v>98.06</v>
      </c>
      <c r="AB38" s="60">
        <f>IF(Assumptions!$F$4="Active",Active!AB38,Total!AB38)</f>
        <v>109.21</v>
      </c>
      <c r="AC38" s="60">
        <f>IF(Assumptions!$F$4="Active",Active!AC38,Total!AC38)</f>
        <v>121.29</v>
      </c>
      <c r="AD38" s="60">
        <f>IF(Assumptions!$F$4="Active",Active!AD38,Total!AD38)</f>
        <v>134.38999999999999</v>
      </c>
      <c r="AE38" s="60">
        <f>IF(Assumptions!$F$4="Active",Active!AE38,Total!AE38)</f>
        <v>148.68</v>
      </c>
      <c r="AF38" s="60">
        <f>IF(Assumptions!$F$4="Active",Active!AF38,Total!AF38)</f>
        <v>164.3</v>
      </c>
      <c r="AG38" s="6">
        <v>93</v>
      </c>
      <c r="AK38" s="6">
        <v>63</v>
      </c>
      <c r="AL38" s="60">
        <f>IF(Assumptions!$F$4="Active",Active!AL38,Total!AL38)</f>
        <v>0.95024999999999993</v>
      </c>
      <c r="AM38" s="60">
        <f>IF(Assumptions!$F$4="Active",Active!AM38,Total!AM38)</f>
        <v>1.458089785752068</v>
      </c>
      <c r="AN38" s="60">
        <f>IF(Assumptions!$F$4="Active",Active!AN38,Total!AN38)</f>
        <v>1.9574492441929969</v>
      </c>
      <c r="AO38" s="60">
        <f>IF(Assumptions!$F$4="Active",Active!AO38,Total!AO38)</f>
        <v>2.479090162581548</v>
      </c>
      <c r="AP38" s="60">
        <f>IF(Assumptions!$F$4="Active",Active!AP38,Total!AP38)</f>
        <v>3.0467413719086354</v>
      </c>
      <c r="AQ38" s="60">
        <f>IF(Assumptions!$F$4="Active",Active!AQ38,Total!AQ38)</f>
        <v>3.6602536676755419</v>
      </c>
      <c r="AR38" s="60">
        <f>IF(Assumptions!$F$4="Active",Active!AR38,Total!AR38)</f>
        <v>4.3360122487062602</v>
      </c>
      <c r="AS38" s="60">
        <f>IF(Assumptions!$F$4="Active",Active!AS38,Total!AS38)</f>
        <v>5.104271620254381</v>
      </c>
      <c r="AT38" s="60">
        <f>IF(Assumptions!$F$4="Active",Active!AT38,Total!AT38)</f>
        <v>5.9806424280702526</v>
      </c>
      <c r="AU38" s="60">
        <f>IF(Assumptions!$F$4="Active",Active!AU38,Total!AU38)</f>
        <v>6.9809318900896509</v>
      </c>
      <c r="AV38" s="60">
        <f>IF(Assumptions!$F$4="Active",Active!AV38,Total!AV38)</f>
        <v>8.1212861116123083</v>
      </c>
      <c r="AW38" s="60">
        <f>IF(Assumptions!$F$4="Active",Active!AW38,Total!AW38)</f>
        <v>9.440302632152255</v>
      </c>
      <c r="AX38" s="60">
        <f>IF(Assumptions!$F$4="Active",Active!AX38,Total!AX38)</f>
        <v>10.957544746672063</v>
      </c>
      <c r="AY38" s="60">
        <f>IF(Assumptions!$F$4="Active",Active!AY38,Total!AY38)</f>
        <v>12.700742322834978</v>
      </c>
      <c r="AZ38" s="60">
        <f>IF(Assumptions!$F$4="Active",Active!AZ38,Total!AZ38)</f>
        <v>14.698981869718979</v>
      </c>
      <c r="BA38" s="60">
        <f>IF(Assumptions!$F$4="Active",Active!BA38,Total!BA38)</f>
        <v>16.974223353260932</v>
      </c>
      <c r="BB38" s="60">
        <f>IF(Assumptions!$F$4="Active",Active!BB38,Total!BB38)</f>
        <v>19.600672950650861</v>
      </c>
      <c r="BC38" s="60">
        <f>IF(Assumptions!$F$4="Active",Active!BC38,Total!BC38)</f>
        <v>22.614011546501779</v>
      </c>
      <c r="BD38" s="60">
        <f>IF(Assumptions!$F$4="Active",Active!BD38,Total!BD38)</f>
        <v>26.05089407909259</v>
      </c>
      <c r="BE38" s="60">
        <f>IF(Assumptions!$F$4="Active",Active!BE38,Total!BE38)</f>
        <v>29.902135635033687</v>
      </c>
      <c r="BF38" s="60">
        <f>IF(Assumptions!$F$4="Active",Active!BF38,Total!BF38)</f>
        <v>34.155108618583107</v>
      </c>
      <c r="BG38" s="60">
        <f>IF(Assumptions!$F$4="Active",Active!BG38,Total!BG38)</f>
        <v>38.980033551235643</v>
      </c>
      <c r="BH38" s="60">
        <f>IF(Assumptions!$F$4="Active",Active!BH38,Total!BH38)</f>
        <v>44.59</v>
      </c>
      <c r="BI38" s="60">
        <f>IF(Assumptions!$F$4="Active",Active!BI38,Total!BI38)</f>
        <v>50.16</v>
      </c>
      <c r="BJ38" s="60">
        <f>IF(Assumptions!$F$4="Active",Active!BJ38,Total!BJ38)</f>
        <v>56.7</v>
      </c>
      <c r="BK38" s="60">
        <f>IF(Assumptions!$F$4="Active",Active!BK38,Total!BK38)</f>
        <v>64.33</v>
      </c>
      <c r="BL38" s="60">
        <f>IF(Assumptions!$F$4="Active",Active!BL38,Total!BL38)</f>
        <v>72.989999999999995</v>
      </c>
      <c r="BM38" s="60">
        <f>IF(Assumptions!$F$4="Active",Active!BM38,Total!BM38)</f>
        <v>82.72</v>
      </c>
      <c r="BN38" s="60">
        <f>IF(Assumptions!$F$4="Active",Active!BN38,Total!BN38)</f>
        <v>93.71</v>
      </c>
      <c r="BO38" s="60">
        <f>IF(Assumptions!$F$4="Active",Active!BO38,Total!BO38)</f>
        <v>106.28</v>
      </c>
      <c r="BP38" s="60">
        <f>IF(Assumptions!$F$4="Active",Active!BP38,Total!BP38)</f>
        <v>120.7</v>
      </c>
      <c r="BQ38" s="6">
        <v>93</v>
      </c>
    </row>
    <row r="39" spans="1:69" x14ac:dyDescent="0.3">
      <c r="A39" s="11">
        <v>64</v>
      </c>
      <c r="B39" s="60">
        <f>IF(Assumptions!$F$4="Active",Active!B39,Total!B39)</f>
        <v>1.3667499999999999</v>
      </c>
      <c r="C39" s="60">
        <f>IF(Assumptions!$F$4="Active",Active!C39,Total!C39)</f>
        <v>2.1464218498194323</v>
      </c>
      <c r="D39" s="60">
        <f>IF(Assumptions!$F$4="Active",Active!D39,Total!D39)</f>
        <v>2.9143948689750849</v>
      </c>
      <c r="E39" s="60">
        <f>IF(Assumptions!$F$4="Active",Active!E39,Total!E39)</f>
        <v>3.7401470205964218</v>
      </c>
      <c r="F39" s="60">
        <f>IF(Assumptions!$F$4="Active",Active!F39,Total!F39)</f>
        <v>4.6684602718859693</v>
      </c>
      <c r="G39" s="60">
        <f>IF(Assumptions!$F$4="Active",Active!G39,Total!G39)</f>
        <v>5.7336020529235876</v>
      </c>
      <c r="H39" s="60">
        <f>IF(Assumptions!$F$4="Active",Active!H39,Total!H39)</f>
        <v>6.9566869043369204</v>
      </c>
      <c r="I39" s="60">
        <f>IF(Assumptions!$F$4="Active",Active!I39,Total!I39)</f>
        <v>8.3730659024180021</v>
      </c>
      <c r="J39" s="60">
        <f>IF(Assumptions!$F$4="Active",Active!J39,Total!J39)</f>
        <v>10.014120737369771</v>
      </c>
      <c r="K39" s="60">
        <f>IF(Assumptions!$F$4="Active",Active!K39,Total!K39)</f>
        <v>11.905578560693238</v>
      </c>
      <c r="L39" s="60">
        <f>IF(Assumptions!$F$4="Active",Active!L39,Total!L39)</f>
        <v>14.093810629043039</v>
      </c>
      <c r="M39" s="60">
        <f>IF(Assumptions!$F$4="Active",Active!M39,Total!M39)</f>
        <v>16.614482668967455</v>
      </c>
      <c r="N39" s="60">
        <f>IF(Assumptions!$F$4="Active",Active!N39,Total!N39)</f>
        <v>19.489195436711469</v>
      </c>
      <c r="O39" s="60">
        <f>IF(Assumptions!$F$4="Active",Active!O39,Total!O39)</f>
        <v>22.730396564330437</v>
      </c>
      <c r="P39" s="60">
        <f>IF(Assumptions!$F$4="Active",Active!P39,Total!P39)</f>
        <v>26.356503511757115</v>
      </c>
      <c r="Q39" s="60">
        <f>IF(Assumptions!$F$4="Active",Active!Q39,Total!Q39)</f>
        <v>30.452816465326944</v>
      </c>
      <c r="R39" s="60">
        <f>IF(Assumptions!$F$4="Active",Active!R39,Total!R39)</f>
        <v>35.121365031939703</v>
      </c>
      <c r="S39" s="60">
        <f>IF(Assumptions!$F$4="Active",Active!S39,Total!S39)</f>
        <v>40.463711177243972</v>
      </c>
      <c r="T39" s="60">
        <f>IF(Assumptions!$F$4="Active",Active!T39,Total!T39)</f>
        <v>46.579155409340935</v>
      </c>
      <c r="U39" s="60">
        <f>IF(Assumptions!$F$4="Active",Active!U39,Total!U39)</f>
        <v>53.553598972397069</v>
      </c>
      <c r="V39" s="60">
        <f>IF(Assumptions!$F$4="Active",Active!V39,Total!V39)</f>
        <v>61.456828890663139</v>
      </c>
      <c r="W39" s="60">
        <f>IF(Assumptions!$F$4="Active",Active!W39,Total!W39)</f>
        <v>70.41</v>
      </c>
      <c r="X39" s="60">
        <f>IF(Assumptions!$F$4="Active",Active!X39,Total!X39)</f>
        <v>78.67</v>
      </c>
      <c r="Y39" s="60">
        <f>IF(Assumptions!$F$4="Active",Active!Y39,Total!Y39)</f>
        <v>87.86</v>
      </c>
      <c r="Z39" s="60">
        <f>IF(Assumptions!$F$4="Active",Active!Z39,Total!Z39)</f>
        <v>98.06</v>
      </c>
      <c r="AA39" s="60">
        <f>IF(Assumptions!$F$4="Active",Active!AA39,Total!AA39)</f>
        <v>109.21</v>
      </c>
      <c r="AB39" s="60">
        <f>IF(Assumptions!$F$4="Active",Active!AB39,Total!AB39)</f>
        <v>121.29</v>
      </c>
      <c r="AC39" s="60">
        <f>IF(Assumptions!$F$4="Active",Active!AC39,Total!AC39)</f>
        <v>134.38999999999999</v>
      </c>
      <c r="AD39" s="60">
        <f>IF(Assumptions!$F$4="Active",Active!AD39,Total!AD39)</f>
        <v>148.68</v>
      </c>
      <c r="AE39" s="60">
        <f>IF(Assumptions!$F$4="Active",Active!AE39,Total!AE39)</f>
        <v>164.3</v>
      </c>
      <c r="AF39" s="60">
        <f>IF(Assumptions!$F$4="Active",Active!AF39,Total!AF39)</f>
        <v>181.01</v>
      </c>
      <c r="AG39" s="11">
        <v>94</v>
      </c>
      <c r="AK39" s="11">
        <v>64</v>
      </c>
      <c r="AL39" s="60">
        <f>IF(Assumptions!$F$4="Active",Active!AL39,Total!AL39)</f>
        <v>1.0499999999999998</v>
      </c>
      <c r="AM39" s="60">
        <f>IF(Assumptions!$F$4="Active",Active!AM39,Total!AM39)</f>
        <v>1.623100490239243</v>
      </c>
      <c r="AN39" s="60">
        <f>IF(Assumptions!$F$4="Active",Active!AN39,Total!AN39)</f>
        <v>2.17962167155562</v>
      </c>
      <c r="AO39" s="60">
        <f>IF(Assumptions!$F$4="Active",Active!AO39,Total!AO39)</f>
        <v>2.7672787304760118</v>
      </c>
      <c r="AP39" s="60">
        <f>IF(Assumptions!$F$4="Active",Active!AP39,Total!AP39)</f>
        <v>3.3945787102675813</v>
      </c>
      <c r="AQ39" s="60">
        <f>IF(Assumptions!$F$4="Active",Active!AQ39,Total!AQ39)</f>
        <v>4.0803622821438443</v>
      </c>
      <c r="AR39" s="60">
        <f>IF(Assumptions!$F$4="Active",Active!AR39,Total!AR39)</f>
        <v>4.8555504165973646</v>
      </c>
      <c r="AS39" s="60">
        <f>IF(Assumptions!$F$4="Active",Active!AS39,Total!AS39)</f>
        <v>5.7370135615887703</v>
      </c>
      <c r="AT39" s="60">
        <f>IF(Assumptions!$F$4="Active",Active!AT39,Total!AT39)</f>
        <v>6.7414605927214248</v>
      </c>
      <c r="AU39" s="60">
        <f>IF(Assumptions!$F$4="Active",Active!AU39,Total!AU39)</f>
        <v>7.8857542589629697</v>
      </c>
      <c r="AV39" s="60">
        <f>IF(Assumptions!$F$4="Active",Active!AV39,Total!AV39)</f>
        <v>9.2085692041483398</v>
      </c>
      <c r="AW39" s="60">
        <f>IF(Assumptions!$F$4="Active",Active!AW39,Total!AW39)</f>
        <v>10.730233293825041</v>
      </c>
      <c r="AX39" s="60">
        <f>IF(Assumptions!$F$4="Active",Active!AX39,Total!AX39)</f>
        <v>12.479047032775377</v>
      </c>
      <c r="AY39" s="60">
        <f>IF(Assumptions!$F$4="Active",Active!AY39,Total!AY39)</f>
        <v>14.484711612141714</v>
      </c>
      <c r="AZ39" s="60">
        <f>IF(Assumptions!$F$4="Active",Active!AZ39,Total!AZ39)</f>
        <v>16.769950457053103</v>
      </c>
      <c r="BA39" s="60">
        <f>IF(Assumptions!$F$4="Active",Active!BA39,Total!BA39)</f>
        <v>19.409207577997485</v>
      </c>
      <c r="BB39" s="60">
        <f>IF(Assumptions!$F$4="Active",Active!BB39,Total!BB39)</f>
        <v>22.439116508007896</v>
      </c>
      <c r="BC39" s="60">
        <f>IF(Assumptions!$F$4="Active",Active!BC39,Total!BC39)</f>
        <v>25.897314883585405</v>
      </c>
      <c r="BD39" s="60">
        <f>IF(Assumptions!$F$4="Active",Active!BD39,Total!BD39)</f>
        <v>29.775831488472349</v>
      </c>
      <c r="BE39" s="60">
        <f>IF(Assumptions!$F$4="Active",Active!BE39,Total!BE39)</f>
        <v>34.063013788979703</v>
      </c>
      <c r="BF39" s="60">
        <f>IF(Assumptions!$F$4="Active",Active!BF39,Total!BF39)</f>
        <v>38.929606787640893</v>
      </c>
      <c r="BG39" s="60">
        <f>IF(Assumptions!$F$4="Active",Active!BG39,Total!BG39)</f>
        <v>44.589999999999996</v>
      </c>
      <c r="BH39" s="60">
        <f>IF(Assumptions!$F$4="Active",Active!BH39,Total!BH39)</f>
        <v>50.16</v>
      </c>
      <c r="BI39" s="60">
        <f>IF(Assumptions!$F$4="Active",Active!BI39,Total!BI39)</f>
        <v>56.7</v>
      </c>
      <c r="BJ39" s="60">
        <f>IF(Assumptions!$F$4="Active",Active!BJ39,Total!BJ39)</f>
        <v>64.33</v>
      </c>
      <c r="BK39" s="60">
        <f>IF(Assumptions!$F$4="Active",Active!BK39,Total!BK39)</f>
        <v>72.989999999999995</v>
      </c>
      <c r="BL39" s="60">
        <f>IF(Assumptions!$F$4="Active",Active!BL39,Total!BL39)</f>
        <v>82.72</v>
      </c>
      <c r="BM39" s="60">
        <f>IF(Assumptions!$F$4="Active",Active!BM39,Total!BM39)</f>
        <v>93.71</v>
      </c>
      <c r="BN39" s="60">
        <f>IF(Assumptions!$F$4="Active",Active!BN39,Total!BN39)</f>
        <v>106.28</v>
      </c>
      <c r="BO39" s="60">
        <f>IF(Assumptions!$F$4="Active",Active!BO39,Total!BO39)</f>
        <v>120.7</v>
      </c>
      <c r="BP39" s="60">
        <f>IF(Assumptions!$F$4="Active",Active!BP39,Total!BP39)</f>
        <v>136.61000000000001</v>
      </c>
      <c r="BQ39" s="11">
        <v>94</v>
      </c>
    </row>
    <row r="40" spans="1:69" x14ac:dyDescent="0.3">
      <c r="A40" s="6">
        <v>65</v>
      </c>
      <c r="B40" s="60">
        <f>IF(Assumptions!$F$4="Active",Active!B40,Total!B40)</f>
        <v>1.48925</v>
      </c>
      <c r="C40" s="60">
        <f>IF(Assumptions!$F$4="Active",Active!C40,Total!C40)</f>
        <v>2.3650426155822131</v>
      </c>
      <c r="D40" s="60">
        <f>IF(Assumptions!$F$4="Active",Active!D40,Total!D40)</f>
        <v>3.2397508574659146</v>
      </c>
      <c r="E40" s="60">
        <f>IF(Assumptions!$F$4="Active",Active!E40,Total!E40)</f>
        <v>4.1935084637412317</v>
      </c>
      <c r="F40" s="60">
        <f>IF(Assumptions!$F$4="Active",Active!F40,Total!F40)</f>
        <v>5.2719868552692741</v>
      </c>
      <c r="G40" s="60">
        <f>IF(Assumptions!$F$4="Active",Active!G40,Total!G40)</f>
        <v>6.5021897032288303</v>
      </c>
      <c r="H40" s="60">
        <f>IF(Assumptions!$F$4="Active",Active!H40,Total!H40)</f>
        <v>7.9218583207070132</v>
      </c>
      <c r="I40" s="60">
        <f>IF(Assumptions!$F$4="Active",Active!I40,Total!I40)</f>
        <v>9.5643180291295185</v>
      </c>
      <c r="J40" s="60">
        <f>IF(Assumptions!$F$4="Active",Active!J40,Total!J40)</f>
        <v>11.457067440707229</v>
      </c>
      <c r="K40" s="60">
        <f>IF(Assumptions!$F$4="Active",Active!K40,Total!K40)</f>
        <v>13.647273543386575</v>
      </c>
      <c r="L40" s="60">
        <f>IF(Assumptions!$F$4="Active",Active!L40,Total!L40)</f>
        <v>16.171925325742986</v>
      </c>
      <c r="M40" s="60">
        <f>IF(Assumptions!$F$4="Active",Active!M40,Total!M40)</f>
        <v>19.054244668940171</v>
      </c>
      <c r="N40" s="60">
        <f>IF(Assumptions!$F$4="Active",Active!N40,Total!N40)</f>
        <v>22.30826064757829</v>
      </c>
      <c r="O40" s="60">
        <f>IF(Assumptions!$F$4="Active",Active!O40,Total!O40)</f>
        <v>25.95362467777089</v>
      </c>
      <c r="P40" s="60">
        <f>IF(Assumptions!$F$4="Active",Active!P40,Total!P40)</f>
        <v>30.075936458602374</v>
      </c>
      <c r="Q40" s="60">
        <f>IF(Assumptions!$F$4="Active",Active!Q40,Total!Q40)</f>
        <v>34.777983337718418</v>
      </c>
      <c r="R40" s="60">
        <f>IF(Assumptions!$F$4="Active",Active!R40,Total!R40)</f>
        <v>40.162714550749506</v>
      </c>
      <c r="S40" s="60">
        <f>IF(Assumptions!$F$4="Active",Active!S40,Total!S40)</f>
        <v>46.331309257173849</v>
      </c>
      <c r="T40" s="60">
        <f>IF(Assumptions!$F$4="Active",Active!T40,Total!T40)</f>
        <v>53.371953903626512</v>
      </c>
      <c r="U40" s="60">
        <f>IF(Assumptions!$F$4="Active",Active!U40,Total!U40)</f>
        <v>61.35694355753126</v>
      </c>
      <c r="V40" s="60">
        <f>IF(Assumptions!$F$4="Active",Active!V40,Total!V40)</f>
        <v>70.409999999999968</v>
      </c>
      <c r="W40" s="60">
        <f>IF(Assumptions!$F$4="Active",Active!W40,Total!W40)</f>
        <v>78.67</v>
      </c>
      <c r="X40" s="60">
        <f>IF(Assumptions!$F$4="Active",Active!X40,Total!X40)</f>
        <v>87.86</v>
      </c>
      <c r="Y40" s="60">
        <f>IF(Assumptions!$F$4="Active",Active!Y40,Total!Y40)</f>
        <v>98.06</v>
      </c>
      <c r="Z40" s="60">
        <f>IF(Assumptions!$F$4="Active",Active!Z40,Total!Z40)</f>
        <v>109.21</v>
      </c>
      <c r="AA40" s="60">
        <f>IF(Assumptions!$F$4="Active",Active!AA40,Total!AA40)</f>
        <v>121.29</v>
      </c>
      <c r="AB40" s="60">
        <f>IF(Assumptions!$F$4="Active",Active!AB40,Total!AB40)</f>
        <v>134.38999999999999</v>
      </c>
      <c r="AC40" s="60">
        <f>IF(Assumptions!$F$4="Active",Active!AC40,Total!AC40)</f>
        <v>148.68</v>
      </c>
      <c r="AD40" s="60">
        <f>IF(Assumptions!$F$4="Active",Active!AD40,Total!AD40)</f>
        <v>164.3</v>
      </c>
      <c r="AE40" s="60">
        <f>IF(Assumptions!$F$4="Active",Active!AE40,Total!AE40)</f>
        <v>181.01</v>
      </c>
      <c r="AF40" s="60">
        <f>IF(Assumptions!$F$4="Active",Active!AF40,Total!AF40)</f>
        <v>198.46</v>
      </c>
      <c r="AG40" s="6">
        <v>95</v>
      </c>
      <c r="AK40" s="6">
        <v>65</v>
      </c>
      <c r="AL40" s="60">
        <f>IF(Assumptions!$F$4="Active",Active!AL40,Total!AL40)</f>
        <v>1.1637500000000001</v>
      </c>
      <c r="AM40" s="60">
        <f>IF(Assumptions!$F$4="Active",Active!AM40,Total!AM40)</f>
        <v>1.8034984271904366</v>
      </c>
      <c r="AN40" s="60">
        <f>IF(Assumptions!$F$4="Active",Active!AN40,Total!AN40)</f>
        <v>2.4301944228582766</v>
      </c>
      <c r="AO40" s="60">
        <f>IF(Assumptions!$F$4="Active",Active!AO40,Total!AO40)</f>
        <v>3.0813737878843455</v>
      </c>
      <c r="AP40" s="60">
        <f>IF(Assumptions!$F$4="Active",Active!AP40,Total!AP40)</f>
        <v>3.7833377691336731</v>
      </c>
      <c r="AQ40" s="60">
        <f>IF(Assumptions!$F$4="Active",Active!AQ40,Total!AQ40)</f>
        <v>4.5694541590112729</v>
      </c>
      <c r="AR40" s="60">
        <f>IF(Assumptions!$F$4="Active",Active!AR40,Total!AR40)</f>
        <v>5.4587957232558555</v>
      </c>
      <c r="AS40" s="60">
        <f>IF(Assumptions!$F$4="Active",Active!AS40,Total!AS40)</f>
        <v>6.469472960103821</v>
      </c>
      <c r="AT40" s="60">
        <f>IF(Assumptions!$F$4="Active",Active!AT40,Total!AT40)</f>
        <v>7.6193628543094372</v>
      </c>
      <c r="AU40" s="60">
        <f>IF(Assumptions!$F$4="Active",Active!AU40,Total!AU40)</f>
        <v>8.947343886277304</v>
      </c>
      <c r="AV40" s="60">
        <f>IF(Assumptions!$F$4="Active",Active!AV40,Total!AV40)</f>
        <v>10.474678503925519</v>
      </c>
      <c r="AW40" s="60">
        <f>IF(Assumptions!$F$4="Active",Active!AW40,Total!AW40)</f>
        <v>12.230352301548852</v>
      </c>
      <c r="AX40" s="60">
        <f>IF(Assumptions!$F$4="Active",Active!AX40,Total!AX40)</f>
        <v>14.24478286238131</v>
      </c>
      <c r="AY40" s="60">
        <f>IF(Assumptions!$F$4="Active",Active!AY40,Total!AY40)</f>
        <v>16.541564544126278</v>
      </c>
      <c r="AZ40" s="60">
        <f>IF(Assumptions!$F$4="Active",Active!AZ40,Total!AZ40)</f>
        <v>19.195416789205268</v>
      </c>
      <c r="BA40" s="60">
        <f>IF(Assumptions!$F$4="Active",Active!BA40,Total!BA40)</f>
        <v>22.24404271821005</v>
      </c>
      <c r="BB40" s="60">
        <f>IF(Assumptions!$F$4="Active",Active!BB40,Total!BB40)</f>
        <v>25.726177837803974</v>
      </c>
      <c r="BC40" s="60">
        <f>IF(Assumptions!$F$4="Active",Active!BC40,Total!BC40)</f>
        <v>29.63520234838764</v>
      </c>
      <c r="BD40" s="60">
        <f>IF(Assumptions!$F$4="Active",Active!BD40,Total!BD40)</f>
        <v>33.960546398369303</v>
      </c>
      <c r="BE40" s="60">
        <f>IF(Assumptions!$F$4="Active",Active!BE40,Total!BE40)</f>
        <v>38.873535113738136</v>
      </c>
      <c r="BF40" s="60">
        <f>IF(Assumptions!$F$4="Active",Active!BF40,Total!BF40)</f>
        <v>44.59</v>
      </c>
      <c r="BG40" s="60">
        <f>IF(Assumptions!$F$4="Active",Active!BG40,Total!BG40)</f>
        <v>50.16</v>
      </c>
      <c r="BH40" s="60">
        <f>IF(Assumptions!$F$4="Active",Active!BH40,Total!BH40)</f>
        <v>56.7</v>
      </c>
      <c r="BI40" s="60">
        <f>IF(Assumptions!$F$4="Active",Active!BI40,Total!BI40)</f>
        <v>64.33</v>
      </c>
      <c r="BJ40" s="60">
        <f>IF(Assumptions!$F$4="Active",Active!BJ40,Total!BJ40)</f>
        <v>72.989999999999995</v>
      </c>
      <c r="BK40" s="60">
        <f>IF(Assumptions!$F$4="Active",Active!BK40,Total!BK40)</f>
        <v>82.72</v>
      </c>
      <c r="BL40" s="60">
        <f>IF(Assumptions!$F$4="Active",Active!BL40,Total!BL40)</f>
        <v>93.71</v>
      </c>
      <c r="BM40" s="60">
        <f>IF(Assumptions!$F$4="Active",Active!BM40,Total!BM40)</f>
        <v>106.28</v>
      </c>
      <c r="BN40" s="60">
        <f>IF(Assumptions!$F$4="Active",Active!BN40,Total!BN40)</f>
        <v>120.7</v>
      </c>
      <c r="BO40" s="60">
        <f>IF(Assumptions!$F$4="Active",Active!BO40,Total!BO40)</f>
        <v>136.61000000000001</v>
      </c>
      <c r="BP40" s="60">
        <f>IF(Assumptions!$F$4="Active",Active!BP40,Total!BP40)</f>
        <v>153.44</v>
      </c>
      <c r="BQ40" s="6">
        <v>95</v>
      </c>
    </row>
    <row r="41" spans="1:69" x14ac:dyDescent="0.3">
      <c r="A41" s="6">
        <v>66</v>
      </c>
      <c r="B41" s="60">
        <f>IF(Assumptions!$F$4="Active",Active!B41,Total!B41)</f>
        <v>1.6397499999999998</v>
      </c>
      <c r="C41" s="60">
        <f>IF(Assumptions!$F$4="Active",Active!C41,Total!C41)</f>
        <v>2.6161523267021201</v>
      </c>
      <c r="D41" s="60">
        <f>IF(Assumptions!$F$4="Active",Active!D41,Total!D41)</f>
        <v>3.6040925812192768</v>
      </c>
      <c r="E41" s="60">
        <f>IF(Assumptions!$F$4="Active",Active!E41,Total!E41)</f>
        <v>4.6881488348525151</v>
      </c>
      <c r="F41" s="60">
        <f>IF(Assumptions!$F$4="Active",Active!F41,Total!F41)</f>
        <v>5.9079842410934669</v>
      </c>
      <c r="G41" s="60">
        <f>IF(Assumptions!$F$4="Active",Active!G41,Total!G41)</f>
        <v>7.3055205694934227</v>
      </c>
      <c r="H41" s="60">
        <f>IF(Assumptions!$F$4="Active",Active!H41,Total!H41)</f>
        <v>8.9163657316134355</v>
      </c>
      <c r="I41" s="60">
        <f>IF(Assumptions!$F$4="Active",Active!I41,Total!I41)</f>
        <v>10.769587523177437</v>
      </c>
      <c r="J41" s="60">
        <f>IF(Assumptions!$F$4="Active",Active!J41,Total!J41)</f>
        <v>12.912205271474928</v>
      </c>
      <c r="K41" s="60">
        <f>IF(Assumptions!$F$4="Active",Active!K41,Total!K41)</f>
        <v>15.381599692396632</v>
      </c>
      <c r="L41" s="60">
        <f>IF(Assumptions!$F$4="Active",Active!L41,Total!L41)</f>
        <v>18.201854640339153</v>
      </c>
      <c r="M41" s="60">
        <f>IF(Assumptions!$F$4="Active",Active!M41,Total!M41)</f>
        <v>21.387959431032431</v>
      </c>
      <c r="N41" s="60">
        <f>IF(Assumptions!$F$4="Active",Active!N41,Total!N41)</f>
        <v>24.960022364145196</v>
      </c>
      <c r="O41" s="60">
        <f>IF(Assumptions!$F$4="Active",Active!O41,Total!O41)</f>
        <v>29.001611713347714</v>
      </c>
      <c r="P41" s="60">
        <f>IF(Assumptions!$F$4="Active",Active!P41,Total!P41)</f>
        <v>33.613406655323004</v>
      </c>
      <c r="Q41" s="60">
        <f>IF(Assumptions!$F$4="Active",Active!Q41,Total!Q41)</f>
        <v>38.896725997018635</v>
      </c>
      <c r="R41" s="60">
        <f>IF(Assumptions!$F$4="Active",Active!R41,Total!R41)</f>
        <v>44.951516904334042</v>
      </c>
      <c r="S41" s="60">
        <f>IF(Assumptions!$F$4="Active",Active!S41,Total!S41)</f>
        <v>51.86534123060418</v>
      </c>
      <c r="T41" s="60">
        <f>IF(Assumptions!$F$4="Active",Active!T41,Total!T41)</f>
        <v>59.710401621430982</v>
      </c>
      <c r="U41" s="60">
        <f>IF(Assumptions!$F$4="Active",Active!U41,Total!U41)</f>
        <v>68.609011229041002</v>
      </c>
      <c r="V41" s="60">
        <f>IF(Assumptions!$F$4="Active",Active!V41,Total!V41)</f>
        <v>78.67</v>
      </c>
      <c r="W41" s="60">
        <f>IF(Assumptions!$F$4="Active",Active!W41,Total!W41)</f>
        <v>87.86</v>
      </c>
      <c r="X41" s="60">
        <f>IF(Assumptions!$F$4="Active",Active!X41,Total!X41)</f>
        <v>98.06</v>
      </c>
      <c r="Y41" s="60">
        <f>IF(Assumptions!$F$4="Active",Active!Y41,Total!Y41)</f>
        <v>109.21</v>
      </c>
      <c r="Z41" s="60">
        <f>IF(Assumptions!$F$4="Active",Active!Z41,Total!Z41)</f>
        <v>121.29</v>
      </c>
      <c r="AA41" s="60">
        <f>IF(Assumptions!$F$4="Active",Active!AA41,Total!AA41)</f>
        <v>134.38999999999999</v>
      </c>
      <c r="AB41" s="60">
        <f>IF(Assumptions!$F$4="Active",Active!AB41,Total!AB41)</f>
        <v>148.68</v>
      </c>
      <c r="AC41" s="60">
        <f>IF(Assumptions!$F$4="Active",Active!AC41,Total!AC41)</f>
        <v>164.3</v>
      </c>
      <c r="AD41" s="60">
        <f>IF(Assumptions!$F$4="Active",Active!AD41,Total!AD41)</f>
        <v>181.01</v>
      </c>
      <c r="AE41" s="60">
        <f>IF(Assumptions!$F$4="Active",Active!AE41,Total!AE41)</f>
        <v>198.46</v>
      </c>
      <c r="AF41" s="60">
        <f>IF(Assumptions!$F$4="Active",Active!AF41,Total!AF41)</f>
        <v>216.29</v>
      </c>
      <c r="AG41" s="6">
        <v>96</v>
      </c>
      <c r="AK41" s="6">
        <v>66</v>
      </c>
      <c r="AL41" s="60">
        <f>IF(Assumptions!$F$4="Active",Active!AL41,Total!AL41)</f>
        <v>1.2862499999999999</v>
      </c>
      <c r="AM41" s="60">
        <f>IF(Assumptions!$F$4="Active",Active!AM41,Total!AM41)</f>
        <v>1.9942942209917045</v>
      </c>
      <c r="AN41" s="60">
        <f>IF(Assumptions!$F$4="Active",Active!AN41,Total!AN41)</f>
        <v>2.6781747278917578</v>
      </c>
      <c r="AO41" s="60">
        <f>IF(Assumptions!$F$4="Active",Active!AO41,Total!AO41)</f>
        <v>3.3934159228838112</v>
      </c>
      <c r="AP41" s="60">
        <f>IF(Assumptions!$F$4="Active",Active!AP41,Total!AP41)</f>
        <v>4.1809037566692062</v>
      </c>
      <c r="AQ41" s="60">
        <f>IF(Assumptions!$F$4="Active",Active!AQ41,Total!AQ41)</f>
        <v>5.0636886196084534</v>
      </c>
      <c r="AR41" s="60">
        <f>IF(Assumptions!$F$4="Active",Active!AR41,Total!AR41)</f>
        <v>6.0618333727769071</v>
      </c>
      <c r="AS41" s="60">
        <f>IF(Assumptions!$F$4="Active",Active!AS41,Total!AS41)</f>
        <v>7.1942766802158173</v>
      </c>
      <c r="AT41" s="60">
        <f>IF(Assumptions!$F$4="Active",Active!AT41,Total!AT41)</f>
        <v>8.4994671921984626</v>
      </c>
      <c r="AU41" s="60">
        <f>IF(Assumptions!$F$4="Active",Active!AU41,Total!AU41)</f>
        <v>9.9991953640225031</v>
      </c>
      <c r="AV41" s="60">
        <f>IF(Assumptions!$F$4="Active",Active!AV41,Total!AV41)</f>
        <v>11.722472742756361</v>
      </c>
      <c r="AW41" s="60">
        <f>IF(Assumptions!$F$4="Active",Active!AW41,Total!AW41)</f>
        <v>13.699678903604244</v>
      </c>
      <c r="AX41" s="60">
        <f>IF(Assumptions!$F$4="Active",Active!AX41,Total!AX41)</f>
        <v>15.954622503073056</v>
      </c>
      <c r="AY41" s="60">
        <f>IF(Assumptions!$F$4="Active",Active!AY41,Total!AY41)</f>
        <v>18.560487308171975</v>
      </c>
      <c r="AZ41" s="60">
        <f>IF(Assumptions!$F$4="Active",Active!AZ41,Total!AZ41)</f>
        <v>21.554976638932327</v>
      </c>
      <c r="BA41" s="60">
        <f>IF(Assumptions!$F$4="Active",Active!BA41,Total!BA41)</f>
        <v>24.976795218370221</v>
      </c>
      <c r="BB41" s="60">
        <f>IF(Assumptions!$F$4="Active",Active!BB41,Total!BB41)</f>
        <v>28.820545350519701</v>
      </c>
      <c r="BC41" s="60">
        <f>IF(Assumptions!$F$4="Active",Active!BC41,Total!BC41)</f>
        <v>33.076720846074302</v>
      </c>
      <c r="BD41" s="60">
        <f>IF(Assumptions!$F$4="Active",Active!BD41,Total!BD41)</f>
        <v>37.913000218521312</v>
      </c>
      <c r="BE41" s="60">
        <f>IF(Assumptions!$F$4="Active",Active!BE41,Total!BE41)</f>
        <v>43.54122276269009</v>
      </c>
      <c r="BF41" s="60">
        <f>IF(Assumptions!$F$4="Active",Active!BF41,Total!BF41)</f>
        <v>50.16</v>
      </c>
      <c r="BG41" s="60">
        <f>IF(Assumptions!$F$4="Active",Active!BG41,Total!BG41)</f>
        <v>56.7</v>
      </c>
      <c r="BH41" s="60">
        <f>IF(Assumptions!$F$4="Active",Active!BH41,Total!BH41)</f>
        <v>64.33</v>
      </c>
      <c r="BI41" s="60">
        <f>IF(Assumptions!$F$4="Active",Active!BI41,Total!BI41)</f>
        <v>72.989999999999995</v>
      </c>
      <c r="BJ41" s="60">
        <f>IF(Assumptions!$F$4="Active",Active!BJ41,Total!BJ41)</f>
        <v>82.72</v>
      </c>
      <c r="BK41" s="60">
        <f>IF(Assumptions!$F$4="Active",Active!BK41,Total!BK41)</f>
        <v>93.71</v>
      </c>
      <c r="BL41" s="60">
        <f>IF(Assumptions!$F$4="Active",Active!BL41,Total!BL41)</f>
        <v>106.28</v>
      </c>
      <c r="BM41" s="60">
        <f>IF(Assumptions!$F$4="Active",Active!BM41,Total!BM41)</f>
        <v>120.7</v>
      </c>
      <c r="BN41" s="60">
        <f>IF(Assumptions!$F$4="Active",Active!BN41,Total!BN41)</f>
        <v>136.61000000000001</v>
      </c>
      <c r="BO41" s="60">
        <f>IF(Assumptions!$F$4="Active",Active!BO41,Total!BO41)</f>
        <v>153.44</v>
      </c>
      <c r="BP41" s="60">
        <f>IF(Assumptions!$F$4="Active",Active!BP41,Total!BP41)</f>
        <v>170.66</v>
      </c>
      <c r="BQ41" s="6">
        <v>96</v>
      </c>
    </row>
    <row r="42" spans="1:69" x14ac:dyDescent="0.3">
      <c r="A42" s="6">
        <v>67</v>
      </c>
      <c r="B42" s="60">
        <f>IF(Assumptions!$F$4="Active",Active!B42,Total!B42)</f>
        <v>1.8252499999999998</v>
      </c>
      <c r="C42" s="60">
        <f>IF(Assumptions!$F$4="Active",Active!C42,Total!C42)</f>
        <v>2.9241786485404813</v>
      </c>
      <c r="D42" s="60">
        <f>IF(Assumptions!$F$4="Active",Active!D42,Total!D42)</f>
        <v>4.0448763953679183</v>
      </c>
      <c r="E42" s="60">
        <f>IF(Assumptions!$F$4="Active",Active!E42,Total!E42)</f>
        <v>5.2710252856824091</v>
      </c>
      <c r="F42" s="60">
        <f>IF(Assumptions!$F$4="Active",Active!F42,Total!F42)</f>
        <v>6.6567705551003691</v>
      </c>
      <c r="G42" s="60">
        <f>IF(Assumptions!$F$4="Active",Active!G42,Total!G42)</f>
        <v>8.2430201685024009</v>
      </c>
      <c r="H42" s="60">
        <f>IF(Assumptions!$F$4="Active",Active!H42,Total!H42)</f>
        <v>10.061773952807014</v>
      </c>
      <c r="I42" s="60">
        <f>IF(Assumptions!$F$4="Active",Active!I42,Total!I42)</f>
        <v>12.160553955298754</v>
      </c>
      <c r="J42" s="60">
        <f>IF(Assumptions!$F$4="Active",Active!J42,Total!J42)</f>
        <v>14.577500544769336</v>
      </c>
      <c r="K42" s="60">
        <f>IF(Assumptions!$F$4="Active",Active!K42,Total!K42)</f>
        <v>17.337764502141823</v>
      </c>
      <c r="L42" s="60">
        <f>IF(Assumptions!$F$4="Active",Active!L42,Total!L42)</f>
        <v>20.457397173312398</v>
      </c>
      <c r="M42" s="60">
        <f>IF(Assumptions!$F$4="Active",Active!M42,Total!M42)</f>
        <v>23.956998005850178</v>
      </c>
      <c r="N42" s="60">
        <f>IF(Assumptions!$F$4="Active",Active!N42,Total!N42)</f>
        <v>27.918081464217011</v>
      </c>
      <c r="O42" s="60">
        <f>IF(Assumptions!$F$4="Active",Active!O42,Total!O42)</f>
        <v>32.439175896870772</v>
      </c>
      <c r="P42" s="60">
        <f>IF(Assumptions!$F$4="Active",Active!P42,Total!P42)</f>
        <v>37.619906279235224</v>
      </c>
      <c r="Q42" s="60">
        <f>IF(Assumptions!$F$4="Active",Active!Q42,Total!Q42)</f>
        <v>43.55890007188647</v>
      </c>
      <c r="R42" s="60">
        <f>IF(Assumptions!$F$4="Active",Active!R42,Total!R42)</f>
        <v>50.342985146349072</v>
      </c>
      <c r="S42" s="60">
        <f>IF(Assumptions!$F$4="Active",Active!S42,Total!S42)</f>
        <v>58.044144138816371</v>
      </c>
      <c r="T42" s="60">
        <f>IF(Assumptions!$F$4="Active",Active!T42,Total!T42)</f>
        <v>66.78311675445164</v>
      </c>
      <c r="U42" s="60">
        <f>IF(Assumptions!$F$4="Active",Active!U42,Total!U42)</f>
        <v>76.667717750841149</v>
      </c>
      <c r="V42" s="60">
        <f>IF(Assumptions!$F$4="Active",Active!V42,Total!V42)</f>
        <v>87.86</v>
      </c>
      <c r="W42" s="60">
        <f>IF(Assumptions!$F$4="Active",Active!W42,Total!W42)</f>
        <v>98.06</v>
      </c>
      <c r="X42" s="60">
        <f>IF(Assumptions!$F$4="Active",Active!X42,Total!X42)</f>
        <v>109.21</v>
      </c>
      <c r="Y42" s="60">
        <f>IF(Assumptions!$F$4="Active",Active!Y42,Total!Y42)</f>
        <v>121.29</v>
      </c>
      <c r="Z42" s="60">
        <f>IF(Assumptions!$F$4="Active",Active!Z42,Total!Z42)</f>
        <v>134.38999999999999</v>
      </c>
      <c r="AA42" s="60">
        <f>IF(Assumptions!$F$4="Active",Active!AA42,Total!AA42)</f>
        <v>148.68</v>
      </c>
      <c r="AB42" s="60">
        <f>IF(Assumptions!$F$4="Active",Active!AB42,Total!AB42)</f>
        <v>164.3</v>
      </c>
      <c r="AC42" s="60">
        <f>IF(Assumptions!$F$4="Active",Active!AC42,Total!AC42)</f>
        <v>181.01</v>
      </c>
      <c r="AD42" s="60">
        <f>IF(Assumptions!$F$4="Active",Active!AD42,Total!AD42)</f>
        <v>198.46</v>
      </c>
      <c r="AE42" s="60">
        <f>IF(Assumptions!$F$4="Active",Active!AE42,Total!AE42)</f>
        <v>216.29</v>
      </c>
      <c r="AF42" s="60">
        <f>IF(Assumptions!$F$4="Active",Active!AF42,Total!AF42)</f>
        <v>234.13</v>
      </c>
      <c r="AG42" s="6">
        <v>97</v>
      </c>
      <c r="AK42" s="6">
        <v>67</v>
      </c>
      <c r="AL42" s="60">
        <f>IF(Assumptions!$F$4="Active",Active!AL42,Total!AL42)</f>
        <v>1.4174999999999998</v>
      </c>
      <c r="AM42" s="60">
        <f>IF(Assumptions!$F$4="Active",Active!AM42,Total!AM42)</f>
        <v>2.192016880830185</v>
      </c>
      <c r="AN42" s="60">
        <f>IF(Assumptions!$F$4="Active",Active!AN42,Total!AN42)</f>
        <v>2.942959342562288</v>
      </c>
      <c r="AO42" s="60">
        <f>IF(Assumptions!$F$4="Active",Active!AO42,Total!AO42)</f>
        <v>3.7430382696108415</v>
      </c>
      <c r="AP42" s="60">
        <f>IF(Assumptions!$F$4="Active",Active!AP42,Total!AP42)</f>
        <v>4.6256565762965263</v>
      </c>
      <c r="AQ42" s="60">
        <f>IF(Assumptions!$F$4="Active",Active!AQ42,Total!AQ42)</f>
        <v>5.6151766368107578</v>
      </c>
      <c r="AR42" s="60">
        <f>IF(Assumptions!$F$4="Active",Active!AR42,Total!AR42)</f>
        <v>6.7326588970212802</v>
      </c>
      <c r="AS42" s="60">
        <f>IF(Assumptions!$F$4="Active",Active!AS42,Total!AS42)</f>
        <v>8.0165901301824594</v>
      </c>
      <c r="AT42" s="60">
        <f>IF(Assumptions!$F$4="Active",Active!AT42,Total!AT42)</f>
        <v>9.4896369560447784</v>
      </c>
      <c r="AU42" s="60">
        <f>IF(Assumptions!$F$4="Active",Active!AU42,Total!AU42)</f>
        <v>11.181034699746634</v>
      </c>
      <c r="AV42" s="60">
        <f>IF(Assumptions!$F$4="Active",Active!AV42,Total!AV42)</f>
        <v>13.121262348858735</v>
      </c>
      <c r="AW42" s="60">
        <f>IF(Assumptions!$F$4="Active",Active!AW42,Total!AW42)</f>
        <v>15.334462961170207</v>
      </c>
      <c r="AX42" s="60">
        <f>IF(Assumptions!$F$4="Active",Active!AX42,Total!AX42)</f>
        <v>17.892290100993939</v>
      </c>
      <c r="AY42" s="60">
        <f>IF(Assumptions!$F$4="Active",Active!AY42,Total!AY42)</f>
        <v>20.832540056595683</v>
      </c>
      <c r="AZ42" s="60">
        <f>IF(Assumptions!$F$4="Active",Active!AZ42,Total!AZ42)</f>
        <v>24.193969608350955</v>
      </c>
      <c r="BA42" s="60">
        <f>IF(Assumptions!$F$4="Active",Active!BA42,Total!BA42)</f>
        <v>27.972532723525482</v>
      </c>
      <c r="BB42" s="60">
        <f>IF(Assumptions!$F$4="Active",Active!BB42,Total!BB42)</f>
        <v>32.159890103579734</v>
      </c>
      <c r="BC42" s="60">
        <f>IF(Assumptions!$F$4="Active",Active!BC42,Total!BC42)</f>
        <v>36.920001647409748</v>
      </c>
      <c r="BD42" s="60">
        <f>IF(Assumptions!$F$4="Active",Active!BD42,Total!BD42)</f>
        <v>42.460683177615927</v>
      </c>
      <c r="BE42" s="60">
        <f>IF(Assumptions!$F$4="Active",Active!BE42,Total!BE42)</f>
        <v>48.97765891302658</v>
      </c>
      <c r="BF42" s="60">
        <f>IF(Assumptions!$F$4="Active",Active!BF42,Total!BF42)</f>
        <v>56.7</v>
      </c>
      <c r="BG42" s="60">
        <f>IF(Assumptions!$F$4="Active",Active!BG42,Total!BG42)</f>
        <v>64.33</v>
      </c>
      <c r="BH42" s="60">
        <f>IF(Assumptions!$F$4="Active",Active!BH42,Total!BH42)</f>
        <v>72.989999999999995</v>
      </c>
      <c r="BI42" s="60">
        <f>IF(Assumptions!$F$4="Active",Active!BI42,Total!BI42)</f>
        <v>82.72</v>
      </c>
      <c r="BJ42" s="60">
        <f>IF(Assumptions!$F$4="Active",Active!BJ42,Total!BJ42)</f>
        <v>93.71</v>
      </c>
      <c r="BK42" s="60">
        <f>IF(Assumptions!$F$4="Active",Active!BK42,Total!BK42)</f>
        <v>106.28</v>
      </c>
      <c r="BL42" s="60">
        <f>IF(Assumptions!$F$4="Active",Active!BL42,Total!BL42)</f>
        <v>120.7</v>
      </c>
      <c r="BM42" s="60">
        <f>IF(Assumptions!$F$4="Active",Active!BM42,Total!BM42)</f>
        <v>136.61000000000001</v>
      </c>
      <c r="BN42" s="60">
        <f>IF(Assumptions!$F$4="Active",Active!BN42,Total!BN42)</f>
        <v>153.44</v>
      </c>
      <c r="BO42" s="60">
        <f>IF(Assumptions!$F$4="Active",Active!BO42,Total!BO42)</f>
        <v>170.66</v>
      </c>
      <c r="BP42" s="60">
        <f>IF(Assumptions!$F$4="Active",Active!BP42,Total!BP42)</f>
        <v>187.71</v>
      </c>
      <c r="BQ42" s="6">
        <v>97</v>
      </c>
    </row>
    <row r="43" spans="1:69" x14ac:dyDescent="0.3">
      <c r="A43" s="6">
        <v>68</v>
      </c>
      <c r="B43" s="60">
        <f>IF(Assumptions!$F$4="Active",Active!B43,Total!B43)</f>
        <v>2.0492500000000002</v>
      </c>
      <c r="C43" s="60">
        <f>IF(Assumptions!$F$4="Active",Active!C43,Total!C43)</f>
        <v>3.2919600603580284</v>
      </c>
      <c r="D43" s="60">
        <f>IF(Assumptions!$F$4="Active",Active!D43,Total!D43)</f>
        <v>4.5588311681132563</v>
      </c>
      <c r="E43" s="60">
        <f>IF(Assumptions!$F$4="Active",Active!E43,Total!E43)</f>
        <v>5.9510347284426226</v>
      </c>
      <c r="F43" s="60">
        <f>IF(Assumptions!$F$4="Active",Active!F43,Total!F43)</f>
        <v>7.523880662338625</v>
      </c>
      <c r="G43" s="60">
        <f>IF(Assumptions!$F$4="Active",Active!G43,Total!G43)</f>
        <v>9.315709663767759</v>
      </c>
      <c r="H43" s="60">
        <f>IF(Assumptions!$F$4="Active",Active!H43,Total!H43)</f>
        <v>11.3760298462298</v>
      </c>
      <c r="I43" s="60">
        <f>IF(Assumptions!$F$4="Active",Active!I43,Total!I43)</f>
        <v>13.744537996217561</v>
      </c>
      <c r="J43" s="60">
        <f>IF(Assumptions!$F$4="Active",Active!J43,Total!J43)</f>
        <v>16.447911476574145</v>
      </c>
      <c r="K43" s="60">
        <f>IF(Assumptions!$F$4="Active",Active!K43,Total!K43)</f>
        <v>19.503530893797127</v>
      </c>
      <c r="L43" s="60">
        <f>IF(Assumptions!$F$4="Active",Active!L43,Total!L43)</f>
        <v>22.932631558981377</v>
      </c>
      <c r="M43" s="60">
        <f>IF(Assumptions!$F$4="Active",Active!M43,Total!M43)</f>
        <v>26.814712770599648</v>
      </c>
      <c r="N43" s="60">
        <f>IF(Assumptions!$F$4="Active",Active!N43,Total!N43)</f>
        <v>31.246175185247758</v>
      </c>
      <c r="O43" s="60">
        <f>IF(Assumptions!$F$4="Active",Active!O43,Total!O43)</f>
        <v>36.324966087312625</v>
      </c>
      <c r="P43" s="60">
        <f>IF(Assumptions!$F$4="Active",Active!P43,Total!P43)</f>
        <v>42.148397178054886</v>
      </c>
      <c r="Q43" s="60">
        <f>IF(Assumptions!$F$4="Active",Active!Q43,Total!Q43)</f>
        <v>48.802555472284723</v>
      </c>
      <c r="R43" s="60">
        <f>IF(Assumptions!$F$4="Active",Active!R43,Total!R43)</f>
        <v>56.359184689317019</v>
      </c>
      <c r="S43" s="60">
        <f>IF(Assumptions!$F$4="Active",Active!S43,Total!S43)</f>
        <v>64.937401536253347</v>
      </c>
      <c r="T43" s="60">
        <f>IF(Assumptions!$F$4="Active",Active!T43,Total!T43)</f>
        <v>74.643949876877855</v>
      </c>
      <c r="U43" s="60">
        <f>IF(Assumptions!$F$4="Active",Active!U43,Total!U43)</f>
        <v>85.638535298446172</v>
      </c>
      <c r="V43" s="60">
        <f>IF(Assumptions!$F$4="Active",Active!V43,Total!V43)</f>
        <v>98.06</v>
      </c>
      <c r="W43" s="60">
        <f>IF(Assumptions!$F$4="Active",Active!W43,Total!W43)</f>
        <v>109.21</v>
      </c>
      <c r="X43" s="60">
        <f>IF(Assumptions!$F$4="Active",Active!X43,Total!X43)</f>
        <v>121.29</v>
      </c>
      <c r="Y43" s="60">
        <f>IF(Assumptions!$F$4="Active",Active!Y43,Total!Y43)</f>
        <v>134.38999999999999</v>
      </c>
      <c r="Z43" s="60">
        <f>IF(Assumptions!$F$4="Active",Active!Z43,Total!Z43)</f>
        <v>148.68</v>
      </c>
      <c r="AA43" s="60">
        <f>IF(Assumptions!$F$4="Active",Active!AA43,Total!AA43)</f>
        <v>164.3</v>
      </c>
      <c r="AB43" s="60">
        <f>IF(Assumptions!$F$4="Active",Active!AB43,Total!AB43)</f>
        <v>181.01</v>
      </c>
      <c r="AC43" s="60">
        <f>IF(Assumptions!$F$4="Active",Active!AC43,Total!AC43)</f>
        <v>198.46</v>
      </c>
      <c r="AD43" s="60">
        <f>IF(Assumptions!$F$4="Active",Active!AD43,Total!AD43)</f>
        <v>216.29</v>
      </c>
      <c r="AE43" s="60">
        <f>IF(Assumptions!$F$4="Active",Active!AE43,Total!AE43)</f>
        <v>234.13</v>
      </c>
      <c r="AF43" s="60">
        <f>IF(Assumptions!$F$4="Active",Active!AF43,Total!AF43)</f>
        <v>251.66</v>
      </c>
      <c r="AG43" s="6">
        <v>98</v>
      </c>
      <c r="AK43" s="6">
        <v>68</v>
      </c>
      <c r="AL43" s="60">
        <f>IF(Assumptions!$F$4="Active",Active!AL43,Total!AL43)</f>
        <v>1.554</v>
      </c>
      <c r="AM43" s="60">
        <f>IF(Assumptions!$F$4="Active",Active!AM43,Total!AM43)</f>
        <v>2.4042485053378471</v>
      </c>
      <c r="AN43" s="60">
        <f>IF(Assumptions!$F$4="Active",Active!AN43,Total!AN43)</f>
        <v>3.2413313005938478</v>
      </c>
      <c r="AO43" s="60">
        <f>IF(Assumptions!$F$4="Active",Active!AO43,Total!AO43)</f>
        <v>4.1360472408785531</v>
      </c>
      <c r="AP43" s="60">
        <f>IF(Assumptions!$F$4="Active",Active!AP43,Total!AP43)</f>
        <v>5.1239604683416395</v>
      </c>
      <c r="AQ43" s="60">
        <f>IF(Assumptions!$F$4="Active",Active!AQ43,Total!AQ43)</f>
        <v>6.2307922932461874</v>
      </c>
      <c r="AR43" s="60">
        <f>IF(Assumptions!$F$4="Active",Active!AR43,Total!AR43)</f>
        <v>7.4961232076695188</v>
      </c>
      <c r="AS43" s="60">
        <f>IF(Assumptions!$F$4="Active",Active!AS43,Total!AS43)</f>
        <v>8.9441227329649777</v>
      </c>
      <c r="AT43" s="60">
        <f>IF(Assumptions!$F$4="Active",Active!AT43,Total!AT43)</f>
        <v>10.604583594559996</v>
      </c>
      <c r="AU43" s="60">
        <f>IF(Assumptions!$F$4="Active",Active!AU43,Total!AU43)</f>
        <v>12.508291207079674</v>
      </c>
      <c r="AV43" s="60">
        <f>IF(Assumptions!$F$4="Active",Active!AV43,Total!AV43)</f>
        <v>14.679878220287197</v>
      </c>
      <c r="AW43" s="60">
        <f>IF(Assumptions!$F$4="Active",Active!AW43,Total!AW43)</f>
        <v>17.189484746677987</v>
      </c>
      <c r="AX43" s="60">
        <f>IF(Assumptions!$F$4="Active",Active!AX43,Total!AX43)</f>
        <v>20.075094044841652</v>
      </c>
      <c r="AY43" s="60">
        <f>IF(Assumptions!$F$4="Active",Active!AY43,Total!AY43)</f>
        <v>23.375589553156455</v>
      </c>
      <c r="AZ43" s="60">
        <f>IF(Assumptions!$F$4="Active",Active!AZ43,Total!AZ43)</f>
        <v>27.088395966915456</v>
      </c>
      <c r="BA43" s="60">
        <f>IF(Assumptions!$F$4="Active",Active!BA43,Total!BA43)</f>
        <v>31.206431719745062</v>
      </c>
      <c r="BB43" s="60">
        <f>IF(Assumptions!$F$4="Active",Active!BB43,Total!BB43)</f>
        <v>35.889831269943478</v>
      </c>
      <c r="BC43" s="60">
        <f>IF(Assumptions!$F$4="Active",Active!BC43,Total!BC43)</f>
        <v>41.342304264540743</v>
      </c>
      <c r="BD43" s="60">
        <f>IF(Assumptions!$F$4="Active",Active!BD43,Total!BD43)</f>
        <v>47.756677368837309</v>
      </c>
      <c r="BE43" s="60">
        <f>IF(Assumptions!$F$4="Active",Active!BE43,Total!BE43)</f>
        <v>55.358969950400812</v>
      </c>
      <c r="BF43" s="60">
        <f>IF(Assumptions!$F$4="Active",Active!BF43,Total!BF43)</f>
        <v>64.33</v>
      </c>
      <c r="BG43" s="60">
        <f>IF(Assumptions!$F$4="Active",Active!BG43,Total!BG43)</f>
        <v>72.989999999999995</v>
      </c>
      <c r="BH43" s="60">
        <f>IF(Assumptions!$F$4="Active",Active!BH43,Total!BH43)</f>
        <v>82.72</v>
      </c>
      <c r="BI43" s="60">
        <f>IF(Assumptions!$F$4="Active",Active!BI43,Total!BI43)</f>
        <v>93.71</v>
      </c>
      <c r="BJ43" s="60">
        <f>IF(Assumptions!$F$4="Active",Active!BJ43,Total!BJ43)</f>
        <v>106.28</v>
      </c>
      <c r="BK43" s="60">
        <f>IF(Assumptions!$F$4="Active",Active!BK43,Total!BK43)</f>
        <v>120.7</v>
      </c>
      <c r="BL43" s="60">
        <f>IF(Assumptions!$F$4="Active",Active!BL43,Total!BL43)</f>
        <v>136.61000000000001</v>
      </c>
      <c r="BM43" s="60">
        <f>IF(Assumptions!$F$4="Active",Active!BM43,Total!BM43)</f>
        <v>153.44</v>
      </c>
      <c r="BN43" s="60">
        <f>IF(Assumptions!$F$4="Active",Active!BN43,Total!BN43)</f>
        <v>170.66</v>
      </c>
      <c r="BO43" s="60">
        <f>IF(Assumptions!$F$4="Active",Active!BO43,Total!BO43)</f>
        <v>187.71</v>
      </c>
      <c r="BP43" s="60">
        <f>IF(Assumptions!$F$4="Active",Active!BP43,Total!BP43)</f>
        <v>204.16</v>
      </c>
      <c r="BQ43" s="6">
        <v>98</v>
      </c>
    </row>
    <row r="44" spans="1:69" x14ac:dyDescent="0.3">
      <c r="A44" s="11">
        <v>69</v>
      </c>
      <c r="B44" s="60">
        <f>IF(Assumptions!$F$4="Active",Active!B44,Total!B44)</f>
        <v>2.3152499999999998</v>
      </c>
      <c r="C44" s="60">
        <f>IF(Assumptions!$F$4="Active",Active!C44,Total!C44)</f>
        <v>3.7188014698494043</v>
      </c>
      <c r="D44" s="60">
        <f>IF(Assumptions!$F$4="Active",Active!D44,Total!D44)</f>
        <v>5.1559105624029398</v>
      </c>
      <c r="E44" s="60">
        <f>IF(Assumptions!$F$4="Active",Active!E44,Total!E44)</f>
        <v>6.735658552201774</v>
      </c>
      <c r="F44" s="60">
        <f>IF(Assumptions!$F$4="Active",Active!F44,Total!F44)</f>
        <v>8.5129924240563053</v>
      </c>
      <c r="G44" s="60">
        <f>IF(Assumptions!$F$4="Active",Active!G44,Total!G44)</f>
        <v>10.543148537708264</v>
      </c>
      <c r="H44" s="60">
        <f>IF(Assumptions!$F$4="Active",Active!H44,Total!H44)</f>
        <v>12.869132605714844</v>
      </c>
      <c r="I44" s="60">
        <f>IF(Assumptions!$F$4="Active",Active!I44,Total!I44)</f>
        <v>15.520079477305401</v>
      </c>
      <c r="J44" s="60">
        <f>IF(Assumptions!$F$4="Active",Active!J44,Total!J44)</f>
        <v>18.515224038862772</v>
      </c>
      <c r="K44" s="60">
        <f>IF(Assumptions!$F$4="Active",Active!K44,Total!K44)</f>
        <v>21.876731243532049</v>
      </c>
      <c r="L44" s="60">
        <f>IF(Assumptions!$F$4="Active",Active!L44,Total!L44)</f>
        <v>25.682200094887261</v>
      </c>
      <c r="M44" s="60">
        <f>IF(Assumptions!$F$4="Active",Active!M44,Total!M44)</f>
        <v>30.025987820171206</v>
      </c>
      <c r="N44" s="60">
        <f>IF(Assumptions!$F$4="Active",Active!N44,Total!N44)</f>
        <v>35.004438849451965</v>
      </c>
      <c r="O44" s="60">
        <f>IF(Assumptions!$F$4="Active",Active!O44,Total!O44)</f>
        <v>40.713611352838875</v>
      </c>
      <c r="P44" s="60">
        <f>IF(Assumptions!$F$4="Active",Active!P44,Total!P44)</f>
        <v>47.238904500155769</v>
      </c>
      <c r="Q44" s="60">
        <f>IF(Assumptions!$F$4="Active",Active!Q44,Total!Q44)</f>
        <v>54.651864448497548</v>
      </c>
      <c r="R44" s="60">
        <f>IF(Assumptions!$F$4="Active",Active!R44,Total!R44)</f>
        <v>63.069992708386756</v>
      </c>
      <c r="S44" s="60">
        <f>IF(Assumptions!$F$4="Active",Active!S44,Total!S44)</f>
        <v>72.598969651261086</v>
      </c>
      <c r="T44" s="60">
        <f>IF(Assumptions!$F$4="Active",Active!T44,Total!T44)</f>
        <v>83.396140405397489</v>
      </c>
      <c r="U44" s="60">
        <f>IF(Assumptions!$F$4="Active",Active!U44,Total!U44)</f>
        <v>95.59880180304053</v>
      </c>
      <c r="V44" s="60">
        <f>IF(Assumptions!$F$4="Active",Active!V44,Total!V44)</f>
        <v>109.21</v>
      </c>
      <c r="W44" s="60">
        <f>IF(Assumptions!$F$4="Active",Active!W44,Total!W44)</f>
        <v>121.29</v>
      </c>
      <c r="X44" s="60">
        <f>IF(Assumptions!$F$4="Active",Active!X44,Total!X44)</f>
        <v>134.38999999999999</v>
      </c>
      <c r="Y44" s="60">
        <f>IF(Assumptions!$F$4="Active",Active!Y44,Total!Y44)</f>
        <v>148.68</v>
      </c>
      <c r="Z44" s="60">
        <f>IF(Assumptions!$F$4="Active",Active!Z44,Total!Z44)</f>
        <v>164.3</v>
      </c>
      <c r="AA44" s="60">
        <f>IF(Assumptions!$F$4="Active",Active!AA44,Total!AA44)</f>
        <v>181.01</v>
      </c>
      <c r="AB44" s="60">
        <f>IF(Assumptions!$F$4="Active",Active!AB44,Total!AB44)</f>
        <v>198.46</v>
      </c>
      <c r="AC44" s="60">
        <f>IF(Assumptions!$F$4="Active",Active!AC44,Total!AC44)</f>
        <v>216.29</v>
      </c>
      <c r="AD44" s="60">
        <f>IF(Assumptions!$F$4="Active",Active!AD44,Total!AD44)</f>
        <v>234.13</v>
      </c>
      <c r="AE44" s="60">
        <f>IF(Assumptions!$F$4="Active",Active!AE44,Total!AE44)</f>
        <v>251.66</v>
      </c>
      <c r="AF44" s="60">
        <f>IF(Assumptions!$F$4="Active",Active!AF44,Total!AF44)</f>
        <v>268.87</v>
      </c>
      <c r="AG44" s="11">
        <v>99</v>
      </c>
      <c r="AK44" s="11">
        <v>69</v>
      </c>
      <c r="AL44" s="60">
        <f>IF(Assumptions!$F$4="Active",Active!AL44,Total!AL44)</f>
        <v>1.7044999999999999</v>
      </c>
      <c r="AM44" s="60">
        <f>IF(Assumptions!$F$4="Active",Active!AM44,Total!AM44)</f>
        <v>2.648629949428825</v>
      </c>
      <c r="AN44" s="60">
        <f>IF(Assumptions!$F$4="Active",Active!AN44,Total!AN44)</f>
        <v>3.5826515770491318</v>
      </c>
      <c r="AO44" s="60">
        <f>IF(Assumptions!$F$4="Active",Active!AO44,Total!AO44)</f>
        <v>4.5828549232259919</v>
      </c>
      <c r="AP44" s="60">
        <f>IF(Assumptions!$F$4="Active",Active!AP44,Total!AP44)</f>
        <v>5.6871647788995716</v>
      </c>
      <c r="AQ44" s="60">
        <f>IF(Assumptions!$F$4="Active",Active!AQ44,Total!AQ44)</f>
        <v>6.9389413639045356</v>
      </c>
      <c r="AR44" s="60">
        <f>IF(Assumptions!$F$4="Active",Active!AR44,Total!AR44)</f>
        <v>8.3651463611859374</v>
      </c>
      <c r="AS44" s="60">
        <f>IF(Assumptions!$F$4="Active",Active!AS44,Total!AS44)</f>
        <v>9.9967628688024313</v>
      </c>
      <c r="AT44" s="60">
        <f>IF(Assumptions!$F$4="Active",Active!AT44,Total!AT44)</f>
        <v>11.865234642968899</v>
      </c>
      <c r="AU44" s="60">
        <f>IF(Assumptions!$F$4="Active",Active!AU44,Total!AU44)</f>
        <v>13.995906100265325</v>
      </c>
      <c r="AV44" s="60">
        <f>IF(Assumptions!$F$4="Active",Active!AV44,Total!AV44)</f>
        <v>16.457461551193056</v>
      </c>
      <c r="AW44" s="60">
        <f>IF(Assumptions!$F$4="Active",Active!AW44,Total!AW44)</f>
        <v>19.28816738977843</v>
      </c>
      <c r="AX44" s="60">
        <f>IF(Assumptions!$F$4="Active",Active!AX44,Total!AX44)</f>
        <v>22.527093131860195</v>
      </c>
      <c r="AY44" s="60">
        <f>IF(Assumptions!$F$4="Active",Active!AY44,Total!AY44)</f>
        <v>26.173218237496847</v>
      </c>
      <c r="AZ44" s="60">
        <f>IF(Assumptions!$F$4="Active",Active!AZ44,Total!AZ44)</f>
        <v>30.220772897537341</v>
      </c>
      <c r="BA44" s="60">
        <f>IF(Assumptions!$F$4="Active",Active!BA44,Total!BA44)</f>
        <v>34.825940287875689</v>
      </c>
      <c r="BB44" s="60">
        <f>IF(Assumptions!$F$4="Active",Active!BB44,Total!BB44)</f>
        <v>40.188196799273427</v>
      </c>
      <c r="BC44" s="60">
        <f>IF(Assumptions!$F$4="Active",Active!BC44,Total!BC44)</f>
        <v>46.497383357232529</v>
      </c>
      <c r="BD44" s="60">
        <f>IF(Assumptions!$F$4="Active",Active!BD44,Total!BD44)</f>
        <v>53.976367629982597</v>
      </c>
      <c r="BE44" s="60">
        <f>IF(Assumptions!$F$4="Active",Active!BE44,Total!BE44)</f>
        <v>62.804563787068993</v>
      </c>
      <c r="BF44" s="60">
        <f>IF(Assumptions!$F$4="Active",Active!BF44,Total!BF44)</f>
        <v>72.989999999999995</v>
      </c>
      <c r="BG44" s="60">
        <f>IF(Assumptions!$F$4="Active",Active!BG44,Total!BG44)</f>
        <v>82.72</v>
      </c>
      <c r="BH44" s="60">
        <f>IF(Assumptions!$F$4="Active",Active!BH44,Total!BH44)</f>
        <v>93.71</v>
      </c>
      <c r="BI44" s="60">
        <f>IF(Assumptions!$F$4="Active",Active!BI44,Total!BI44)</f>
        <v>106.28</v>
      </c>
      <c r="BJ44" s="60">
        <f>IF(Assumptions!$F$4="Active",Active!BJ44,Total!BJ44)</f>
        <v>120.7</v>
      </c>
      <c r="BK44" s="60">
        <f>IF(Assumptions!$F$4="Active",Active!BK44,Total!BK44)</f>
        <v>136.61000000000001</v>
      </c>
      <c r="BL44" s="60">
        <f>IF(Assumptions!$F$4="Active",Active!BL44,Total!BL44)</f>
        <v>153.44</v>
      </c>
      <c r="BM44" s="60">
        <f>IF(Assumptions!$F$4="Active",Active!BM44,Total!BM44)</f>
        <v>170.66</v>
      </c>
      <c r="BN44" s="60">
        <f>IF(Assumptions!$F$4="Active",Active!BN44,Total!BN44)</f>
        <v>187.71</v>
      </c>
      <c r="BO44" s="60">
        <f>IF(Assumptions!$F$4="Active",Active!BO44,Total!BO44)</f>
        <v>204.16</v>
      </c>
      <c r="BP44" s="60">
        <f>IF(Assumptions!$F$4="Active",Active!BP44,Total!BP44)</f>
        <v>220.11</v>
      </c>
      <c r="BQ44" s="11">
        <v>99</v>
      </c>
    </row>
    <row r="45" spans="1:69" x14ac:dyDescent="0.3">
      <c r="A45" s="6">
        <v>70</v>
      </c>
      <c r="B45" s="60">
        <f>IF(Assumptions!$F$4="Active",Active!B45,Total!B45)</f>
        <v>2.5516999999999999</v>
      </c>
      <c r="C45" s="60">
        <f>IF(Assumptions!$F$4="Active",Active!C45,Total!C45)</f>
        <v>4.1243768689116322</v>
      </c>
      <c r="D45" s="60">
        <f>IF(Assumptions!$F$4="Active",Active!D45,Total!D45)</f>
        <v>5.7409080300975379</v>
      </c>
      <c r="E45" s="60">
        <f>IF(Assumptions!$F$4="Active",Active!E45,Total!E45)</f>
        <v>7.5148844743728844</v>
      </c>
      <c r="F45" s="60">
        <f>IF(Assumptions!$F$4="Active",Active!F45,Total!F45)</f>
        <v>9.5178941821715775</v>
      </c>
      <c r="G45" s="60">
        <f>IF(Assumptions!$F$4="Active",Active!G45,Total!G45)</f>
        <v>11.800419767576006</v>
      </c>
      <c r="H45" s="60">
        <f>IF(Assumptions!$F$4="Active",Active!H45,Total!H45)</f>
        <v>14.396228971486423</v>
      </c>
      <c r="I45" s="60">
        <f>IF(Assumptions!$F$4="Active",Active!I45,Total!I45)</f>
        <v>17.327768723415065</v>
      </c>
      <c r="J45" s="60">
        <f>IF(Assumptions!$F$4="Active",Active!J45,Total!J45)</f>
        <v>20.618999721706761</v>
      </c>
      <c r="K45" s="60">
        <f>IF(Assumptions!$F$4="Active",Active!K45,Total!K45)</f>
        <v>24.345833019589044</v>
      </c>
      <c r="L45" s="60">
        <f>IF(Assumptions!$F$4="Active",Active!L45,Total!L45)</f>
        <v>28.60081537117324</v>
      </c>
      <c r="M45" s="60">
        <f>IF(Assumptions!$F$4="Active",Active!M45,Total!M45)</f>
        <v>33.479086222374413</v>
      </c>
      <c r="N45" s="60">
        <f>IF(Assumptions!$F$4="Active",Active!N45,Total!N45)</f>
        <v>39.0759999653325</v>
      </c>
      <c r="O45" s="60">
        <f>IF(Assumptions!$F$4="Active",Active!O45,Total!O45)</f>
        <v>45.476988591443451</v>
      </c>
      <c r="P45" s="60">
        <f>IF(Assumptions!$F$4="Active",Active!P45,Total!P45)</f>
        <v>52.754248943955197</v>
      </c>
      <c r="Q45" s="60">
        <f>IF(Assumptions!$F$4="Active",Active!Q45,Total!Q45)</f>
        <v>61.024422584056502</v>
      </c>
      <c r="R45" s="60">
        <f>IF(Assumptions!$F$4="Active",Active!R45,Total!R45)</f>
        <v>70.393057828215319</v>
      </c>
      <c r="S45" s="60">
        <f>IF(Assumptions!$F$4="Active",Active!S45,Total!S45)</f>
        <v>81.016089479389805</v>
      </c>
      <c r="T45" s="60">
        <f>IF(Assumptions!$F$4="Active",Active!T45,Total!T45)</f>
        <v>93.030444549429163</v>
      </c>
      <c r="U45" s="60">
        <f>IF(Assumptions!$F$4="Active",Active!U45,Total!U45)</f>
        <v>106.44247517444775</v>
      </c>
      <c r="V45" s="60">
        <f>IF(Assumptions!$F$4="Active",Active!V45,Total!V45)</f>
        <v>121.29</v>
      </c>
      <c r="W45" s="60">
        <f>IF(Assumptions!$F$4="Active",Active!W45,Total!W45)</f>
        <v>134.38999999999999</v>
      </c>
      <c r="X45" s="60">
        <f>IF(Assumptions!$F$4="Active",Active!X45,Total!X45)</f>
        <v>148.68</v>
      </c>
      <c r="Y45" s="60">
        <f>IF(Assumptions!$F$4="Active",Active!Y45,Total!Y45)</f>
        <v>164.3</v>
      </c>
      <c r="Z45" s="60">
        <f>IF(Assumptions!$F$4="Active",Active!Z45,Total!Z45)</f>
        <v>181.01</v>
      </c>
      <c r="AA45" s="60">
        <f>IF(Assumptions!$F$4="Active",Active!AA45,Total!AA45)</f>
        <v>198.46</v>
      </c>
      <c r="AB45" s="60">
        <f>IF(Assumptions!$F$4="Active",Active!AB45,Total!AB45)</f>
        <v>216.29</v>
      </c>
      <c r="AC45" s="60">
        <f>IF(Assumptions!$F$4="Active",Active!AC45,Total!AC45)</f>
        <v>234.13</v>
      </c>
      <c r="AD45" s="60">
        <f>IF(Assumptions!$F$4="Active",Active!AD45,Total!AD45)</f>
        <v>251.66</v>
      </c>
      <c r="AE45" s="60">
        <f>IF(Assumptions!$F$4="Active",Active!AE45,Total!AE45)</f>
        <v>268.87</v>
      </c>
      <c r="AF45" s="60">
        <f>IF(Assumptions!$F$4="Active",Active!AF45,Total!AF45)</f>
        <v>286.08</v>
      </c>
      <c r="AG45" s="6">
        <v>100</v>
      </c>
      <c r="AK45" s="6">
        <v>70</v>
      </c>
      <c r="AL45" s="60">
        <f>IF(Assumptions!$F$4="Active",Active!AL45,Total!AL45)</f>
        <v>1.8257999999999999</v>
      </c>
      <c r="AM45" s="60">
        <f>IF(Assumptions!$F$4="Active",Active!AM45,Total!AM45)</f>
        <v>2.8652576009037984</v>
      </c>
      <c r="AN45" s="60">
        <f>IF(Assumptions!$F$4="Active",Active!AN45,Total!AN45)</f>
        <v>3.899900748548748</v>
      </c>
      <c r="AO45" s="60">
        <f>IF(Assumptions!$F$4="Active",Active!AO45,Total!AO45)</f>
        <v>5.0104349365685437</v>
      </c>
      <c r="AP45" s="60">
        <f>IF(Assumptions!$F$4="Active",Active!AP45,Total!AP45)</f>
        <v>6.2514762185743207</v>
      </c>
      <c r="AQ45" s="60">
        <f>IF(Assumptions!$F$4="Active",Active!AQ45,Total!AQ45)</f>
        <v>7.6557749305828979</v>
      </c>
      <c r="AR45" s="60">
        <f>IF(Assumptions!$F$4="Active",Active!AR45,Total!AR45)</f>
        <v>9.2568492016304109</v>
      </c>
      <c r="AS45" s="60">
        <f>IF(Assumptions!$F$4="Active",Active!AS45,Total!AS45)</f>
        <v>11.08756991172071</v>
      </c>
      <c r="AT45" s="60">
        <f>IF(Assumptions!$F$4="Active",Active!AT45,Total!AT45)</f>
        <v>13.174587150213707</v>
      </c>
      <c r="AU45" s="60">
        <f>IF(Assumptions!$F$4="Active",Active!AU45,Total!AU45)</f>
        <v>15.585221345731737</v>
      </c>
      <c r="AV45" s="60">
        <f>IF(Assumptions!$F$4="Active",Active!AV45,Total!AV45)</f>
        <v>18.358470649282165</v>
      </c>
      <c r="AW45" s="60">
        <f>IF(Assumptions!$F$4="Active",Active!AW45,Total!AW45)</f>
        <v>21.534022220851355</v>
      </c>
      <c r="AX45" s="60">
        <f>IF(Assumptions!$F$4="Active",Active!AX45,Total!AX45)</f>
        <v>25.113071368275651</v>
      </c>
      <c r="AY45" s="60">
        <f>IF(Assumptions!$F$4="Active",Active!AY45,Total!AY45)</f>
        <v>29.091731411481589</v>
      </c>
      <c r="AZ45" s="60">
        <f>IF(Assumptions!$F$4="Active",Active!AZ45,Total!AZ45)</f>
        <v>33.622060179616028</v>
      </c>
      <c r="BA45" s="60">
        <f>IF(Assumptions!$F$4="Active",Active!BA45,Total!BA45)</f>
        <v>38.899342152683168</v>
      </c>
      <c r="BB45" s="60">
        <f>IF(Assumptions!$F$4="Active",Active!BB45,Total!BB45)</f>
        <v>45.110903604452481</v>
      </c>
      <c r="BC45" s="60">
        <f>IF(Assumptions!$F$4="Active",Active!BC45,Total!BC45)</f>
        <v>52.477176988344731</v>
      </c>
      <c r="BD45" s="60">
        <f>IF(Assumptions!$F$4="Active",Active!BD45,Total!BD45)</f>
        <v>61.177303098795406</v>
      </c>
      <c r="BE45" s="60">
        <f>IF(Assumptions!$F$4="Active",Active!BE45,Total!BE45)</f>
        <v>71.223720484394107</v>
      </c>
      <c r="BF45" s="60">
        <f>IF(Assumptions!$F$4="Active",Active!BF45,Total!BF45)</f>
        <v>82.719999999999985</v>
      </c>
      <c r="BG45" s="60">
        <f>IF(Assumptions!$F$4="Active",Active!BG45,Total!BG45)</f>
        <v>93.71</v>
      </c>
      <c r="BH45" s="60">
        <f>IF(Assumptions!$F$4="Active",Active!BH45,Total!BH45)</f>
        <v>106.28</v>
      </c>
      <c r="BI45" s="60">
        <f>IF(Assumptions!$F$4="Active",Active!BI45,Total!BI45)</f>
        <v>120.7</v>
      </c>
      <c r="BJ45" s="60">
        <f>IF(Assumptions!$F$4="Active",Active!BJ45,Total!BJ45)</f>
        <v>136.61000000000001</v>
      </c>
      <c r="BK45" s="60">
        <f>IF(Assumptions!$F$4="Active",Active!BK45,Total!BK45)</f>
        <v>153.44</v>
      </c>
      <c r="BL45" s="60">
        <f>IF(Assumptions!$F$4="Active",Active!BL45,Total!BL45)</f>
        <v>170.66</v>
      </c>
      <c r="BM45" s="60">
        <f>IF(Assumptions!$F$4="Active",Active!BM45,Total!BM45)</f>
        <v>187.71</v>
      </c>
      <c r="BN45" s="60">
        <f>IF(Assumptions!$F$4="Active",Active!BN45,Total!BN45)</f>
        <v>204.16</v>
      </c>
      <c r="BO45" s="60">
        <f>IF(Assumptions!$F$4="Active",Active!BO45,Total!BO45)</f>
        <v>220.11</v>
      </c>
      <c r="BP45" s="60">
        <f>IF(Assumptions!$F$4="Active",Active!BP45,Total!BP45)</f>
        <v>235.96</v>
      </c>
      <c r="BQ45" s="6">
        <v>100</v>
      </c>
    </row>
    <row r="46" spans="1:69" x14ac:dyDescent="0.3">
      <c r="A46" s="6">
        <v>71</v>
      </c>
      <c r="B46" s="60">
        <f>IF(Assumptions!$F$4="Active",Active!B46,Total!B46)</f>
        <v>2.8132499999999996</v>
      </c>
      <c r="C46" s="60">
        <f>IF(Assumptions!$F$4="Active",Active!C46,Total!C46)</f>
        <v>4.6019210392557008</v>
      </c>
      <c r="D46" s="60">
        <f>IF(Assumptions!$F$4="Active",Active!D46,Total!D46)</f>
        <v>6.4469400679461906</v>
      </c>
      <c r="E46" s="60">
        <f>IF(Assumptions!$F$4="Active",Active!E46,Total!E46)</f>
        <v>8.4827282311335104</v>
      </c>
      <c r="F46" s="60">
        <f>IF(Assumptions!$F$4="Active",Active!F46,Total!F46)</f>
        <v>10.78025438379411</v>
      </c>
      <c r="G46" s="60">
        <f>IF(Assumptions!$F$4="Active",Active!G46,Total!G46)</f>
        <v>13.383470182085585</v>
      </c>
      <c r="H46" s="60">
        <f>IF(Assumptions!$F$4="Active",Active!H46,Total!H46)</f>
        <v>16.321035183674329</v>
      </c>
      <c r="I46" s="60">
        <f>IF(Assumptions!$F$4="Active",Active!I46,Total!I46)</f>
        <v>19.620701721084707</v>
      </c>
      <c r="J46" s="60">
        <f>IF(Assumptions!$F$4="Active",Active!J46,Total!J46)</f>
        <v>23.358990997384655</v>
      </c>
      <c r="K46" s="60">
        <f>IF(Assumptions!$F$4="Active",Active!K46,Total!K46)</f>
        <v>27.629299114704601</v>
      </c>
      <c r="L46" s="60">
        <f>IF(Assumptions!$F$4="Active",Active!L46,Total!L46)</f>
        <v>32.528450230929181</v>
      </c>
      <c r="M46" s="60">
        <f>IF(Assumptions!$F$4="Active",Active!M46,Total!M46)</f>
        <v>38.154156551394891</v>
      </c>
      <c r="N46" s="60">
        <f>IF(Assumptions!$F$4="Active",Active!N46,Total!N46)</f>
        <v>44.594897751915219</v>
      </c>
      <c r="O46" s="60">
        <f>IF(Assumptions!$F$4="Active",Active!O46,Total!O46)</f>
        <v>51.926358514960668</v>
      </c>
      <c r="P46" s="60">
        <f>IF(Assumptions!$F$4="Active",Active!P46,Total!P46)</f>
        <v>60.268136618095959</v>
      </c>
      <c r="Q46" s="60">
        <f>IF(Assumptions!$F$4="Active",Active!Q46,Total!Q46)</f>
        <v>69.729403833767691</v>
      </c>
      <c r="R46" s="60">
        <f>IF(Assumptions!$F$4="Active",Active!R46,Total!R46)</f>
        <v>80.469706155684108</v>
      </c>
      <c r="S46" s="60">
        <f>IF(Assumptions!$F$4="Active",Active!S46,Total!S46)</f>
        <v>92.630427520053146</v>
      </c>
      <c r="T46" s="60">
        <f>IF(Assumptions!$F$4="Active",Active!T46,Total!T46)</f>
        <v>106.22309476592498</v>
      </c>
      <c r="U46" s="60">
        <f>IF(Assumptions!$F$4="Active",Active!U46,Total!U46)</f>
        <v>121.29</v>
      </c>
      <c r="V46" s="60">
        <f>IF(Assumptions!$F$4="Active",Active!V46,Total!V46)</f>
        <v>134.38999999999999</v>
      </c>
      <c r="W46" s="60">
        <f>IF(Assumptions!$F$4="Active",Active!W46,Total!W46)</f>
        <v>148.68</v>
      </c>
      <c r="X46" s="60">
        <f>IF(Assumptions!$F$4="Active",Active!X46,Total!X46)</f>
        <v>164.3</v>
      </c>
      <c r="Y46" s="60">
        <f>IF(Assumptions!$F$4="Active",Active!Y46,Total!Y46)</f>
        <v>181.01</v>
      </c>
      <c r="Z46" s="60">
        <f>IF(Assumptions!$F$4="Active",Active!Z46,Total!Z46)</f>
        <v>198.46</v>
      </c>
      <c r="AA46" s="60">
        <f>IF(Assumptions!$F$4="Active",Active!AA46,Total!AA46)</f>
        <v>216.29</v>
      </c>
      <c r="AB46" s="60">
        <f>IF(Assumptions!$F$4="Active",Active!AB46,Total!AB46)</f>
        <v>234.13</v>
      </c>
      <c r="AC46" s="60">
        <f>IF(Assumptions!$F$4="Active",Active!AC46,Total!AC46)</f>
        <v>251.66</v>
      </c>
      <c r="AD46" s="60">
        <f>IF(Assumptions!$F$4="Active",Active!AD46,Total!AD46)</f>
        <v>268.87</v>
      </c>
      <c r="AE46" s="60">
        <f>IF(Assumptions!$F$4="Active",Active!AE46,Total!AE46)</f>
        <v>286.08</v>
      </c>
      <c r="AF46" s="60">
        <f>IF(Assumptions!$F$4="Active",Active!AF46,Total!AF46)</f>
        <v>303.87</v>
      </c>
      <c r="AG46" s="6">
        <v>101</v>
      </c>
      <c r="AK46" s="6">
        <v>71</v>
      </c>
      <c r="AL46" s="60">
        <f>IF(Assumptions!$F$4="Active",Active!AL46,Total!AL46)</f>
        <v>1.9684499999999998</v>
      </c>
      <c r="AM46" s="60">
        <f>IF(Assumptions!$F$4="Active",Active!AM46,Total!AM46)</f>
        <v>3.1329827662104801</v>
      </c>
      <c r="AN46" s="60">
        <f>IF(Assumptions!$F$4="Active",Active!AN46,Total!AN46)</f>
        <v>4.3004394543405171</v>
      </c>
      <c r="AO46" s="60">
        <f>IF(Assumptions!$F$4="Active",Active!AO46,Total!AO46)</f>
        <v>5.5700216674460048</v>
      </c>
      <c r="AP46" s="60">
        <f>IF(Assumptions!$F$4="Active",Active!AP46,Total!AP46)</f>
        <v>6.9894568346827954</v>
      </c>
      <c r="AQ46" s="60">
        <f>IF(Assumptions!$F$4="Active",Active!AQ46,Total!AQ46)</f>
        <v>8.5986791036743178</v>
      </c>
      <c r="AR46" s="60">
        <f>IF(Assumptions!$F$4="Active",Active!AR46,Total!AR46)</f>
        <v>10.434235865300581</v>
      </c>
      <c r="AS46" s="60">
        <f>IF(Assumptions!$F$4="Active",Active!AS46,Total!AS46)</f>
        <v>12.525636124238211</v>
      </c>
      <c r="AT46" s="60">
        <f>IF(Assumptions!$F$4="Active",Active!AT46,Total!AT46)</f>
        <v>14.940687205033134</v>
      </c>
      <c r="AU46" s="60">
        <f>IF(Assumptions!$F$4="Active",Active!AU46,Total!AU46)</f>
        <v>17.720591337319597</v>
      </c>
      <c r="AV46" s="60">
        <f>IF(Assumptions!$F$4="Active",Active!AV46,Total!AV46)</f>
        <v>20.907083216937014</v>
      </c>
      <c r="AW46" s="60">
        <f>IF(Assumptions!$F$4="Active",Active!AW46,Total!AW46)</f>
        <v>24.504296221686502</v>
      </c>
      <c r="AX46" s="60">
        <f>IF(Assumptions!$F$4="Active",Active!AX46,Total!AX46)</f>
        <v>28.510721575841036</v>
      </c>
      <c r="AY46" s="60">
        <f>IF(Assumptions!$F$4="Active",Active!AY46,Total!AY46)</f>
        <v>33.077739951786995</v>
      </c>
      <c r="AZ46" s="60">
        <f>IF(Assumptions!$F$4="Active",Active!AZ46,Total!AZ46)</f>
        <v>38.401136170002665</v>
      </c>
      <c r="BA46" s="60">
        <f>IF(Assumptions!$F$4="Active",Active!BA46,Total!BA46)</f>
        <v>44.670652634577216</v>
      </c>
      <c r="BB46" s="60">
        <f>IF(Assumptions!$F$4="Active",Active!BB46,Total!BB46)</f>
        <v>52.110246246869792</v>
      </c>
      <c r="BC46" s="60">
        <f>IF(Assumptions!$F$4="Active",Active!BC46,Total!BC46)</f>
        <v>60.90417024282273</v>
      </c>
      <c r="BD46" s="60">
        <f>IF(Assumptions!$F$4="Active",Active!BD46,Total!BD46)</f>
        <v>71.071088216799325</v>
      </c>
      <c r="BE46" s="60">
        <f>IF(Assumptions!$F$4="Active",Active!BE46,Total!BE46)</f>
        <v>82.72</v>
      </c>
      <c r="BF46" s="60">
        <f>IF(Assumptions!$F$4="Active",Active!BF46,Total!BF46)</f>
        <v>93.71</v>
      </c>
      <c r="BG46" s="60">
        <f>IF(Assumptions!$F$4="Active",Active!BG46,Total!BG46)</f>
        <v>106.28</v>
      </c>
      <c r="BH46" s="60">
        <f>IF(Assumptions!$F$4="Active",Active!BH46,Total!BH46)</f>
        <v>120.7</v>
      </c>
      <c r="BI46" s="60">
        <f>IF(Assumptions!$F$4="Active",Active!BI46,Total!BI46)</f>
        <v>136.61000000000001</v>
      </c>
      <c r="BJ46" s="60">
        <f>IF(Assumptions!$F$4="Active",Active!BJ46,Total!BJ46)</f>
        <v>153.44</v>
      </c>
      <c r="BK46" s="60">
        <f>IF(Assumptions!$F$4="Active",Active!BK46,Total!BK46)</f>
        <v>170.66</v>
      </c>
      <c r="BL46" s="60">
        <f>IF(Assumptions!$F$4="Active",Active!BL46,Total!BL46)</f>
        <v>187.71</v>
      </c>
      <c r="BM46" s="60">
        <f>IF(Assumptions!$F$4="Active",Active!BM46,Total!BM46)</f>
        <v>204.16</v>
      </c>
      <c r="BN46" s="60">
        <f>IF(Assumptions!$F$4="Active",Active!BN46,Total!BN46)</f>
        <v>220.11</v>
      </c>
      <c r="BO46" s="60">
        <f>IF(Assumptions!$F$4="Active",Active!BO46,Total!BO46)</f>
        <v>235.96</v>
      </c>
      <c r="BP46" s="60">
        <f>IF(Assumptions!$F$4="Active",Active!BP46,Total!BP46)</f>
        <v>252.34</v>
      </c>
      <c r="BQ46" s="6">
        <v>101</v>
      </c>
    </row>
    <row r="47" spans="1:69" x14ac:dyDescent="0.3">
      <c r="A47" s="6">
        <v>72</v>
      </c>
      <c r="B47" s="60">
        <f>IF(Assumptions!$F$4="Active",Active!B47,Total!B47)</f>
        <v>3.0991999999999997</v>
      </c>
      <c r="C47" s="60">
        <f>IF(Assumptions!$F$4="Active",Active!C47,Total!C47)</f>
        <v>5.1303935537117944</v>
      </c>
      <c r="D47" s="60">
        <f>IF(Assumptions!$F$4="Active",Active!D47,Total!D47)</f>
        <v>7.2423133274892901</v>
      </c>
      <c r="E47" s="60">
        <f>IF(Assumptions!$F$4="Active",Active!E47,Total!E47)</f>
        <v>9.5757862789716928</v>
      </c>
      <c r="F47" s="60">
        <f>IF(Assumptions!$F$4="Active",Active!F47,Total!F47)</f>
        <v>12.198020051362914</v>
      </c>
      <c r="G47" s="60">
        <f>IF(Assumptions!$F$4="Active",Active!G47,Total!G47)</f>
        <v>15.148935368687029</v>
      </c>
      <c r="H47" s="60">
        <f>IF(Assumptions!$F$4="Active",Active!H47,Total!H47)</f>
        <v>18.462431486913598</v>
      </c>
      <c r="I47" s="60">
        <f>IF(Assumptions!$F$4="Active",Active!I47,Total!I47)</f>
        <v>22.216608526736522</v>
      </c>
      <c r="J47" s="60">
        <f>IF(Assumptions!$F$4="Active",Active!J47,Total!J47)</f>
        <v>26.506338670165377</v>
      </c>
      <c r="K47" s="60">
        <f>IF(Assumptions!$F$4="Active",Active!K47,Total!K47)</f>
        <v>31.430690664373135</v>
      </c>
      <c r="L47" s="60">
        <f>IF(Assumptions!$F$4="Active",Active!L47,Total!L47)</f>
        <v>37.090288000495875</v>
      </c>
      <c r="M47" s="60">
        <f>IF(Assumptions!$F$4="Active",Active!M47,Total!M47)</f>
        <v>43.577254202873952</v>
      </c>
      <c r="N47" s="60">
        <f>IF(Assumptions!$F$4="Active",Active!N47,Total!N47)</f>
        <v>50.971389092253084</v>
      </c>
      <c r="O47" s="60">
        <f>IF(Assumptions!$F$4="Active",Active!O47,Total!O47)</f>
        <v>59.395772445605203</v>
      </c>
      <c r="P47" s="60">
        <f>IF(Assumptions!$F$4="Active",Active!P47,Total!P47)</f>
        <v>68.963817685981866</v>
      </c>
      <c r="Q47" s="60">
        <f>IF(Assumptions!$F$4="Active",Active!Q47,Total!Q47)</f>
        <v>79.839294203655143</v>
      </c>
      <c r="R47" s="60">
        <f>IF(Assumptions!$F$4="Active",Active!R47,Total!R47)</f>
        <v>92.168784979335072</v>
      </c>
      <c r="S47" s="60">
        <f>IF(Assumptions!$F$4="Active",Active!S47,Total!S47)</f>
        <v>105.96984740747621</v>
      </c>
      <c r="T47" s="60">
        <f>IF(Assumptions!$F$4="Active",Active!T47,Total!T47)</f>
        <v>121.29</v>
      </c>
      <c r="U47" s="60">
        <f>IF(Assumptions!$F$4="Active",Active!U47,Total!U47)</f>
        <v>134.38999999999999</v>
      </c>
      <c r="V47" s="60">
        <f>IF(Assumptions!$F$4="Active",Active!V47,Total!V47)</f>
        <v>148.68</v>
      </c>
      <c r="W47" s="60">
        <f>IF(Assumptions!$F$4="Active",Active!W47,Total!W47)</f>
        <v>164.3</v>
      </c>
      <c r="X47" s="60">
        <f>IF(Assumptions!$F$4="Active",Active!X47,Total!X47)</f>
        <v>181.01</v>
      </c>
      <c r="Y47" s="60">
        <f>IF(Assumptions!$F$4="Active",Active!Y47,Total!Y47)</f>
        <v>198.46</v>
      </c>
      <c r="Z47" s="60">
        <f>IF(Assumptions!$F$4="Active",Active!Z47,Total!Z47)</f>
        <v>216.29</v>
      </c>
      <c r="AA47" s="60">
        <f>IF(Assumptions!$F$4="Active",Active!AA47,Total!AA47)</f>
        <v>234.13</v>
      </c>
      <c r="AB47" s="60">
        <f>IF(Assumptions!$F$4="Active",Active!AB47,Total!AB47)</f>
        <v>251.66</v>
      </c>
      <c r="AC47" s="60">
        <f>IF(Assumptions!$F$4="Active",Active!AC47,Total!AC47)</f>
        <v>268.87</v>
      </c>
      <c r="AD47" s="60">
        <f>IF(Assumptions!$F$4="Active",Active!AD47,Total!AD47)</f>
        <v>286.08</v>
      </c>
      <c r="AE47" s="60">
        <f>IF(Assumptions!$F$4="Active",Active!AE47,Total!AE47)</f>
        <v>303.87</v>
      </c>
      <c r="AF47" s="60">
        <f>IF(Assumptions!$F$4="Active",Active!AF47,Total!AF47)</f>
        <v>323.07</v>
      </c>
      <c r="AG47" s="6">
        <v>102</v>
      </c>
      <c r="AK47" s="6">
        <v>72</v>
      </c>
      <c r="AL47" s="60">
        <f>IF(Assumptions!$F$4="Active",Active!AL47,Total!AL47)</f>
        <v>2.1391999999999998</v>
      </c>
      <c r="AM47" s="60">
        <f>IF(Assumptions!$F$4="Active",Active!AM47,Total!AM47)</f>
        <v>3.4484563208096675</v>
      </c>
      <c r="AN47" s="60">
        <f>IF(Assumptions!$F$4="Active",Active!AN47,Total!AN47)</f>
        <v>4.779896473052875</v>
      </c>
      <c r="AO47" s="60">
        <f>IF(Assumptions!$F$4="Active",Active!AO47,Total!AO47)</f>
        <v>6.23171102459815</v>
      </c>
      <c r="AP47" s="60">
        <f>IF(Assumptions!$F$4="Active",Active!AP47,Total!AP47)</f>
        <v>7.8594020245341669</v>
      </c>
      <c r="AQ47" s="60">
        <f>IF(Assumptions!$F$4="Active",Active!AQ47,Total!AQ47)</f>
        <v>9.7066301858921378</v>
      </c>
      <c r="AR47" s="60">
        <f>IF(Assumptions!$F$4="Active",Active!AR47,Total!AR47)</f>
        <v>11.807395022950125</v>
      </c>
      <c r="AS47" s="60">
        <f>IF(Assumptions!$F$4="Active",Active!AS47,Total!AS47)</f>
        <v>14.230694081133288</v>
      </c>
      <c r="AT47" s="60">
        <f>IF(Assumptions!$F$4="Active",Active!AT47,Total!AT47)</f>
        <v>17.020519347454552</v>
      </c>
      <c r="AU47" s="60">
        <f>IF(Assumptions!$F$4="Active",Active!AU47,Total!AU47)</f>
        <v>20.221052868919045</v>
      </c>
      <c r="AV47" s="60">
        <f>IF(Assumptions!$F$4="Active",Active!AV47,Total!AV47)</f>
        <v>23.839753414144333</v>
      </c>
      <c r="AW47" s="60">
        <f>IF(Assumptions!$F$4="Active",Active!AW47,Total!AW47)</f>
        <v>27.877763746884028</v>
      </c>
      <c r="AX47" s="60">
        <f>IF(Assumptions!$F$4="Active",Active!AX47,Total!AX47)</f>
        <v>32.485758302099732</v>
      </c>
      <c r="AY47" s="60">
        <f>IF(Assumptions!$F$4="Active",Active!AY47,Total!AY47)</f>
        <v>37.860090998872579</v>
      </c>
      <c r="AZ47" s="60">
        <f>IF(Assumptions!$F$4="Active",Active!AZ47,Total!AZ47)</f>
        <v>44.193142405722078</v>
      </c>
      <c r="BA47" s="60">
        <f>IF(Assumptions!$F$4="Active",Active!BA47,Total!BA47)</f>
        <v>51.712693246920679</v>
      </c>
      <c r="BB47" s="60">
        <f>IF(Assumptions!$F$4="Active",Active!BB47,Total!BB47)</f>
        <v>60.608524346742961</v>
      </c>
      <c r="BC47" s="60">
        <f>IF(Assumptions!$F$4="Active",Active!BC47,Total!BC47)</f>
        <v>70.906013737596894</v>
      </c>
      <c r="BD47" s="60">
        <f>IF(Assumptions!$F$4="Active",Active!BD47,Total!BD47)</f>
        <v>82.719999999999985</v>
      </c>
      <c r="BE47" s="60">
        <f>IF(Assumptions!$F$4="Active",Active!BE47,Total!BE47)</f>
        <v>93.71</v>
      </c>
      <c r="BF47" s="60">
        <f>IF(Assumptions!$F$4="Active",Active!BF47,Total!BF47)</f>
        <v>106.28</v>
      </c>
      <c r="BG47" s="60">
        <f>IF(Assumptions!$F$4="Active",Active!BG47,Total!BG47)</f>
        <v>120.7</v>
      </c>
      <c r="BH47" s="60">
        <f>IF(Assumptions!$F$4="Active",Active!BH47,Total!BH47)</f>
        <v>136.61000000000001</v>
      </c>
      <c r="BI47" s="60">
        <f>IF(Assumptions!$F$4="Active",Active!BI47,Total!BI47)</f>
        <v>153.44</v>
      </c>
      <c r="BJ47" s="60">
        <f>IF(Assumptions!$F$4="Active",Active!BJ47,Total!BJ47)</f>
        <v>170.66</v>
      </c>
      <c r="BK47" s="60">
        <f>IF(Assumptions!$F$4="Active",Active!BK47,Total!BK47)</f>
        <v>187.71</v>
      </c>
      <c r="BL47" s="60">
        <f>IF(Assumptions!$F$4="Active",Active!BL47,Total!BL47)</f>
        <v>204.16</v>
      </c>
      <c r="BM47" s="60">
        <f>IF(Assumptions!$F$4="Active",Active!BM47,Total!BM47)</f>
        <v>220.11</v>
      </c>
      <c r="BN47" s="60">
        <f>IF(Assumptions!$F$4="Active",Active!BN47,Total!BN47)</f>
        <v>235.96</v>
      </c>
      <c r="BO47" s="60">
        <f>IF(Assumptions!$F$4="Active",Active!BO47,Total!BO47)</f>
        <v>252.34</v>
      </c>
      <c r="BP47" s="60">
        <f>IF(Assumptions!$F$4="Active",Active!BP47,Total!BP47)</f>
        <v>270.07</v>
      </c>
      <c r="BQ47" s="6">
        <v>102</v>
      </c>
    </row>
    <row r="48" spans="1:69" x14ac:dyDescent="0.3">
      <c r="A48" s="6">
        <v>73</v>
      </c>
      <c r="B48" s="60">
        <f>IF(Assumptions!$F$4="Active",Active!B48,Total!B48)</f>
        <v>3.4099999999999993</v>
      </c>
      <c r="C48" s="60">
        <f>IF(Assumptions!$F$4="Active",Active!C48,Total!C48)</f>
        <v>5.7219332529915565</v>
      </c>
      <c r="D48" s="60">
        <f>IF(Assumptions!$F$4="Active",Active!D48,Total!D48)</f>
        <v>8.1382513130877765</v>
      </c>
      <c r="E48" s="60">
        <f>IF(Assumptions!$F$4="Active",Active!E48,Total!E48)</f>
        <v>10.802579724567041</v>
      </c>
      <c r="F48" s="60">
        <f>IF(Assumptions!$F$4="Active",Active!F48,Total!F48)</f>
        <v>13.780193958377504</v>
      </c>
      <c r="G48" s="60">
        <f>IF(Assumptions!$F$4="Active",Active!G48,Total!G48)</f>
        <v>17.116491612984571</v>
      </c>
      <c r="H48" s="60">
        <f>IF(Assumptions!$F$4="Active",Active!H48,Total!H48)</f>
        <v>20.893309990047129</v>
      </c>
      <c r="I48" s="60">
        <f>IF(Assumptions!$F$4="Active",Active!I48,Total!I48)</f>
        <v>25.208203872741887</v>
      </c>
      <c r="J48" s="60">
        <f>IF(Assumptions!$F$4="Active",Active!J48,Total!J48)</f>
        <v>30.163379612537561</v>
      </c>
      <c r="K48" s="60">
        <f>IF(Assumptions!$F$4="Active",Active!K48,Total!K48)</f>
        <v>35.863144772997956</v>
      </c>
      <c r="L48" s="60">
        <f>IF(Assumptions!$F$4="Active",Active!L48,Total!L48)</f>
        <v>42.404030620799105</v>
      </c>
      <c r="M48" s="60">
        <f>IF(Assumptions!$F$4="Active",Active!M48,Total!M48)</f>
        <v>49.870720364064141</v>
      </c>
      <c r="N48" s="60">
        <f>IF(Assumptions!$F$4="Active",Active!N48,Total!N48)</f>
        <v>58.390410304495752</v>
      </c>
      <c r="O48" s="60">
        <f>IF(Assumptions!$F$4="Active",Active!O48,Total!O48)</f>
        <v>68.08148631864519</v>
      </c>
      <c r="P48" s="60">
        <f>IF(Assumptions!$F$4="Active",Active!P48,Total!P48)</f>
        <v>79.112659542245353</v>
      </c>
      <c r="Q48" s="60">
        <f>IF(Assumptions!$F$4="Active",Active!Q48,Total!Q48)</f>
        <v>91.636576026663391</v>
      </c>
      <c r="R48" s="60">
        <f>IF(Assumptions!$F$4="Active",Active!R48,Total!R48)</f>
        <v>105.67781642309787</v>
      </c>
      <c r="S48" s="60">
        <f>IF(Assumptions!$F$4="Active",Active!S48,Total!S48)</f>
        <v>121.28999999999999</v>
      </c>
      <c r="T48" s="60">
        <f>IF(Assumptions!$F$4="Active",Active!T48,Total!T48)</f>
        <v>134.38999999999999</v>
      </c>
      <c r="U48" s="60">
        <f>IF(Assumptions!$F$4="Active",Active!U48,Total!U48)</f>
        <v>148.68</v>
      </c>
      <c r="V48" s="60">
        <f>IF(Assumptions!$F$4="Active",Active!V48,Total!V48)</f>
        <v>164.3</v>
      </c>
      <c r="W48" s="60">
        <f>IF(Assumptions!$F$4="Active",Active!W48,Total!W48)</f>
        <v>181.01</v>
      </c>
      <c r="X48" s="60">
        <f>IF(Assumptions!$F$4="Active",Active!X48,Total!X48)</f>
        <v>198.46</v>
      </c>
      <c r="Y48" s="60">
        <f>IF(Assumptions!$F$4="Active",Active!Y48,Total!Y48)</f>
        <v>216.29</v>
      </c>
      <c r="Z48" s="60">
        <f>IF(Assumptions!$F$4="Active",Active!Z48,Total!Z48)</f>
        <v>234.13</v>
      </c>
      <c r="AA48" s="60">
        <f>IF(Assumptions!$F$4="Active",Active!AA48,Total!AA48)</f>
        <v>251.66</v>
      </c>
      <c r="AB48" s="60">
        <f>IF(Assumptions!$F$4="Active",Active!AB48,Total!AB48)</f>
        <v>268.87</v>
      </c>
      <c r="AC48" s="60">
        <f>IF(Assumptions!$F$4="Active",Active!AC48,Total!AC48)</f>
        <v>286.08</v>
      </c>
      <c r="AD48" s="60">
        <f>IF(Assumptions!$F$4="Active",Active!AD48,Total!AD48)</f>
        <v>303.87</v>
      </c>
      <c r="AE48" s="60">
        <f>IF(Assumptions!$F$4="Active",Active!AE48,Total!AE48)</f>
        <v>323.07</v>
      </c>
      <c r="AF48" s="60">
        <f>IF(Assumptions!$F$4="Active",Active!AF48,Total!AF48)</f>
        <v>344.35</v>
      </c>
      <c r="AG48" s="6">
        <v>103</v>
      </c>
      <c r="AK48" s="6">
        <v>73</v>
      </c>
      <c r="AL48" s="60">
        <f>IF(Assumptions!$F$4="Active",Active!AL48,Total!AL48)</f>
        <v>2.3389499999999996</v>
      </c>
      <c r="AM48" s="60">
        <f>IF(Assumptions!$F$4="Active",Active!AM48,Total!AM48)</f>
        <v>3.8240653231320856</v>
      </c>
      <c r="AN48" s="60">
        <f>IF(Assumptions!$F$4="Active",Active!AN48,Total!AN48)</f>
        <v>5.3445582087726473</v>
      </c>
      <c r="AO48" s="60">
        <f>IF(Assumptions!$F$4="Active",Active!AO48,Total!AO48)</f>
        <v>7.0095762966913471</v>
      </c>
      <c r="AP48" s="60">
        <f>IF(Assumptions!$F$4="Active",Active!AP48,Total!AP48)</f>
        <v>8.8798525006622722</v>
      </c>
      <c r="AQ48" s="60">
        <f>IF(Assumptions!$F$4="Active",Active!AQ48,Total!AQ48)</f>
        <v>10.997693579896106</v>
      </c>
      <c r="AR48" s="60">
        <f>IF(Assumptions!$F$4="Active",Active!AR48,Total!AR48)</f>
        <v>13.434848575558705</v>
      </c>
      <c r="AS48" s="60">
        <f>IF(Assumptions!$F$4="Active",Active!AS48,Total!AS48)</f>
        <v>16.239151104215118</v>
      </c>
      <c r="AT48" s="60">
        <f>IF(Assumptions!$F$4="Active",Active!AT48,Total!AT48)</f>
        <v>19.457892754238969</v>
      </c>
      <c r="AU48" s="60">
        <f>IF(Assumptions!$F$4="Active",Active!AU48,Total!AU48)</f>
        <v>23.102438625739456</v>
      </c>
      <c r="AV48" s="60">
        <f>IF(Assumptions!$F$4="Active",Active!AV48,Total!AV48)</f>
        <v>27.176984868055555</v>
      </c>
      <c r="AW48" s="60">
        <f>IF(Assumptions!$F$4="Active",Active!AW48,Total!AW48)</f>
        <v>31.831490934154203</v>
      </c>
      <c r="AX48" s="60">
        <f>IF(Assumptions!$F$4="Active",Active!AX48,Total!AX48)</f>
        <v>37.262989707013951</v>
      </c>
      <c r="AY48" s="60">
        <f>IF(Assumptions!$F$4="Active",Active!AY48,Total!AY48)</f>
        <v>43.666805215847248</v>
      </c>
      <c r="AZ48" s="60">
        <f>IF(Assumptions!$F$4="Active",Active!AZ48,Total!AZ48)</f>
        <v>51.274946797288749</v>
      </c>
      <c r="BA48" s="60">
        <f>IF(Assumptions!$F$4="Active",Active!BA48,Total!BA48)</f>
        <v>60.283279909646858</v>
      </c>
      <c r="BB48" s="60">
        <f>IF(Assumptions!$F$4="Active",Active!BB48,Total!BB48)</f>
        <v>70.724553695062212</v>
      </c>
      <c r="BC48" s="60">
        <f>IF(Assumptions!$F$4="Active",Active!BC48,Total!BC48)</f>
        <v>82.71999999999997</v>
      </c>
      <c r="BD48" s="60">
        <f>IF(Assumptions!$F$4="Active",Active!BD48,Total!BD48)</f>
        <v>93.71</v>
      </c>
      <c r="BE48" s="60">
        <f>IF(Assumptions!$F$4="Active",Active!BE48,Total!BE48)</f>
        <v>106.28</v>
      </c>
      <c r="BF48" s="60">
        <f>IF(Assumptions!$F$4="Active",Active!BF48,Total!BF48)</f>
        <v>120.7</v>
      </c>
      <c r="BG48" s="60">
        <f>IF(Assumptions!$F$4="Active",Active!BG48,Total!BG48)</f>
        <v>136.61000000000001</v>
      </c>
      <c r="BH48" s="60">
        <f>IF(Assumptions!$F$4="Active",Active!BH48,Total!BH48)</f>
        <v>153.44</v>
      </c>
      <c r="BI48" s="60">
        <f>IF(Assumptions!$F$4="Active",Active!BI48,Total!BI48)</f>
        <v>170.66</v>
      </c>
      <c r="BJ48" s="60">
        <f>IF(Assumptions!$F$4="Active",Active!BJ48,Total!BJ48)</f>
        <v>187.71</v>
      </c>
      <c r="BK48" s="60">
        <f>IF(Assumptions!$F$4="Active",Active!BK48,Total!BK48)</f>
        <v>204.16</v>
      </c>
      <c r="BL48" s="60">
        <f>IF(Assumptions!$F$4="Active",Active!BL48,Total!BL48)</f>
        <v>220.11</v>
      </c>
      <c r="BM48" s="60">
        <f>IF(Assumptions!$F$4="Active",Active!BM48,Total!BM48)</f>
        <v>235.96</v>
      </c>
      <c r="BN48" s="60">
        <f>IF(Assumptions!$F$4="Active",Active!BN48,Total!BN48)</f>
        <v>252.34</v>
      </c>
      <c r="BO48" s="60">
        <f>IF(Assumptions!$F$4="Active",Active!BO48,Total!BO48)</f>
        <v>270.07</v>
      </c>
      <c r="BP48" s="60">
        <f>IF(Assumptions!$F$4="Active",Active!BP48,Total!BP48)</f>
        <v>289.77999999999997</v>
      </c>
      <c r="BQ48" s="6">
        <v>103</v>
      </c>
    </row>
    <row r="49" spans="1:69" x14ac:dyDescent="0.3">
      <c r="A49" s="11">
        <v>74</v>
      </c>
      <c r="B49" s="60">
        <f>IF(Assumptions!$F$4="Active",Active!B49,Total!B49)</f>
        <v>3.7454999999999989</v>
      </c>
      <c r="C49" s="60">
        <f>IF(Assumptions!$F$4="Active",Active!C49,Total!C49)</f>
        <v>6.3755574943055073</v>
      </c>
      <c r="D49" s="60">
        <f>IF(Assumptions!$F$4="Active",Active!D49,Total!D49)</f>
        <v>9.1314143981429812</v>
      </c>
      <c r="E49" s="60">
        <f>IF(Assumptions!$F$4="Active",Active!E49,Total!E49)</f>
        <v>12.16025419841476</v>
      </c>
      <c r="F49" s="60">
        <f>IF(Assumptions!$F$4="Active",Active!F49,Total!F49)</f>
        <v>15.533924062289326</v>
      </c>
      <c r="G49" s="60">
        <f>IF(Assumptions!$F$4="Active",Active!G49,Total!G49)</f>
        <v>19.34327229365319</v>
      </c>
      <c r="H49" s="60">
        <f>IF(Assumptions!$F$4="Active",Active!H49,Total!H49)</f>
        <v>23.691048288058777</v>
      </c>
      <c r="I49" s="60">
        <f>IF(Assumptions!$F$4="Active",Active!I49,Total!I49)</f>
        <v>28.684161837470153</v>
      </c>
      <c r="J49" s="60">
        <f>IF(Assumptions!$F$4="Active",Active!J49,Total!J49)</f>
        <v>34.431794852439346</v>
      </c>
      <c r="K49" s="60">
        <f>IF(Assumptions!$F$4="Active",Active!K49,Total!K49)</f>
        <v>41.035966078020834</v>
      </c>
      <c r="L49" s="60">
        <f>IF(Assumptions!$F$4="Active",Active!L49,Total!L49)</f>
        <v>48.587281812227481</v>
      </c>
      <c r="M49" s="60">
        <f>IF(Assumptions!$F$4="Active",Active!M49,Total!M49)</f>
        <v>57.217905917747281</v>
      </c>
      <c r="N49" s="60">
        <f>IF(Assumptions!$F$4="Active",Active!N49,Total!N49)</f>
        <v>67.052159040649883</v>
      </c>
      <c r="O49" s="60">
        <f>IF(Assumptions!$F$4="Active",Active!O49,Total!O49)</f>
        <v>78.264637503281548</v>
      </c>
      <c r="P49" s="60">
        <f>IF(Assumptions!$F$4="Active",Active!P49,Total!P49)</f>
        <v>91.015177688195806</v>
      </c>
      <c r="Q49" s="60">
        <f>IF(Assumptions!$F$4="Active",Active!Q49,Total!Q49)</f>
        <v>105.33667622168772</v>
      </c>
      <c r="R49" s="60">
        <f>IF(Assumptions!$F$4="Active",Active!R49,Total!R49)</f>
        <v>121.28999999999999</v>
      </c>
      <c r="S49" s="60">
        <f>IF(Assumptions!$F$4="Active",Active!S49,Total!S49)</f>
        <v>134.38999999999999</v>
      </c>
      <c r="T49" s="60">
        <f>IF(Assumptions!$F$4="Active",Active!T49,Total!T49)</f>
        <v>148.68</v>
      </c>
      <c r="U49" s="60">
        <f>IF(Assumptions!$F$4="Active",Active!U49,Total!U49)</f>
        <v>164.3</v>
      </c>
      <c r="V49" s="60">
        <f>IF(Assumptions!$F$4="Active",Active!V49,Total!V49)</f>
        <v>181.01</v>
      </c>
      <c r="W49" s="60">
        <f>IF(Assumptions!$F$4="Active",Active!W49,Total!W49)</f>
        <v>198.46</v>
      </c>
      <c r="X49" s="60">
        <f>IF(Assumptions!$F$4="Active",Active!X49,Total!X49)</f>
        <v>216.29</v>
      </c>
      <c r="Y49" s="60">
        <f>IF(Assumptions!$F$4="Active",Active!Y49,Total!Y49)</f>
        <v>234.13</v>
      </c>
      <c r="Z49" s="60">
        <f>IF(Assumptions!$F$4="Active",Active!Z49,Total!Z49)</f>
        <v>251.66</v>
      </c>
      <c r="AA49" s="60">
        <f>IF(Assumptions!$F$4="Active",Active!AA49,Total!AA49)</f>
        <v>268.87</v>
      </c>
      <c r="AB49" s="60">
        <f>IF(Assumptions!$F$4="Active",Active!AB49,Total!AB49)</f>
        <v>286.08</v>
      </c>
      <c r="AC49" s="60">
        <f>IF(Assumptions!$F$4="Active",Active!AC49,Total!AC49)</f>
        <v>303.87</v>
      </c>
      <c r="AD49" s="60">
        <f>IF(Assumptions!$F$4="Active",Active!AD49,Total!AD49)</f>
        <v>323.07</v>
      </c>
      <c r="AE49" s="60">
        <f>IF(Assumptions!$F$4="Active",Active!AE49,Total!AE49)</f>
        <v>344.35</v>
      </c>
      <c r="AF49" s="60">
        <f>IF(Assumptions!$F$4="Active",Active!AF49,Total!AF49)</f>
        <v>366.62</v>
      </c>
      <c r="AG49" s="11">
        <v>104</v>
      </c>
      <c r="AK49" s="11">
        <v>74</v>
      </c>
      <c r="AL49" s="60">
        <f>IF(Assumptions!$F$4="Active",Active!AL49,Total!AL49)</f>
        <v>2.5679999999999996</v>
      </c>
      <c r="AM49" s="60">
        <f>IF(Assumptions!$F$4="Active",Active!AM49,Total!AM49)</f>
        <v>4.2553221050994914</v>
      </c>
      <c r="AN49" s="60">
        <f>IF(Assumptions!$F$4="Active",Active!AN49,Total!AN49)</f>
        <v>5.9961547646539932</v>
      </c>
      <c r="AO49" s="60">
        <f>IF(Assumptions!$F$4="Active",Active!AO49,Total!AO49)</f>
        <v>7.9092738436194221</v>
      </c>
      <c r="AP49" s="60">
        <f>IF(Assumptions!$F$4="Active",Active!AP49,Total!AP49)</f>
        <v>10.056157341810893</v>
      </c>
      <c r="AQ49" s="60">
        <f>IF(Assumptions!$F$4="Active",Active!AQ49,Total!AQ49)</f>
        <v>12.515138650800621</v>
      </c>
      <c r="AR49" s="60">
        <f>IF(Assumptions!$F$4="Active",Active!AR49,Total!AR49)</f>
        <v>15.339988540013035</v>
      </c>
      <c r="AS49" s="60">
        <f>IF(Assumptions!$F$4="Active",Active!AS49,Total!AS49)</f>
        <v>18.582311513156711</v>
      </c>
      <c r="AT49" s="60">
        <f>IF(Assumptions!$F$4="Active",Active!AT49,Total!AT49)</f>
        <v>22.258345774807552</v>
      </c>
      <c r="AU49" s="60">
        <f>IF(Assumptions!$F$4="Active",Active!AU49,Total!AU49)</f>
        <v>26.376002706648332</v>
      </c>
      <c r="AV49" s="60">
        <f>IF(Assumptions!$F$4="Active",Active!AV49,Total!AV49)</f>
        <v>31.08456256211818</v>
      </c>
      <c r="AW49" s="60">
        <f>IF(Assumptions!$F$4="Active",Active!AW49,Total!AW49)</f>
        <v>36.581932572819369</v>
      </c>
      <c r="AX49" s="60">
        <f>IF(Assumptions!$F$4="Active",Active!AX49,Total!AX49)</f>
        <v>43.066863917875835</v>
      </c>
      <c r="AY49" s="60">
        <f>IF(Assumptions!$F$4="Active",Active!AY49,Total!AY49)</f>
        <v>50.776233824413815</v>
      </c>
      <c r="AZ49" s="60">
        <f>IF(Assumptions!$F$4="Active",Active!AZ49,Total!AZ49)</f>
        <v>59.912873402690273</v>
      </c>
      <c r="BA49" s="60">
        <f>IF(Assumptions!$F$4="Active",Active!BA49,Total!BA49)</f>
        <v>70.517951292491546</v>
      </c>
      <c r="BB49" s="60">
        <f>IF(Assumptions!$F$4="Active",Active!BB49,Total!BB49)</f>
        <v>82.72</v>
      </c>
      <c r="BC49" s="60">
        <f>IF(Assumptions!$F$4="Active",Active!BC49,Total!BC49)</f>
        <v>93.71</v>
      </c>
      <c r="BD49" s="60">
        <f>IF(Assumptions!$F$4="Active",Active!BD49,Total!BD49)</f>
        <v>106.28</v>
      </c>
      <c r="BE49" s="60">
        <f>IF(Assumptions!$F$4="Active",Active!BE49,Total!BE49)</f>
        <v>120.7</v>
      </c>
      <c r="BF49" s="60">
        <f>IF(Assumptions!$F$4="Active",Active!BF49,Total!BF49)</f>
        <v>136.61000000000001</v>
      </c>
      <c r="BG49" s="60">
        <f>IF(Assumptions!$F$4="Active",Active!BG49,Total!BG49)</f>
        <v>153.44</v>
      </c>
      <c r="BH49" s="60">
        <f>IF(Assumptions!$F$4="Active",Active!BH49,Total!BH49)</f>
        <v>170.66</v>
      </c>
      <c r="BI49" s="60">
        <f>IF(Assumptions!$F$4="Active",Active!BI49,Total!BI49)</f>
        <v>187.71</v>
      </c>
      <c r="BJ49" s="60">
        <f>IF(Assumptions!$F$4="Active",Active!BJ49,Total!BJ49)</f>
        <v>204.16</v>
      </c>
      <c r="BK49" s="60">
        <f>IF(Assumptions!$F$4="Active",Active!BK49,Total!BK49)</f>
        <v>220.11</v>
      </c>
      <c r="BL49" s="60">
        <f>IF(Assumptions!$F$4="Active",Active!BL49,Total!BL49)</f>
        <v>235.96</v>
      </c>
      <c r="BM49" s="60">
        <f>IF(Assumptions!$F$4="Active",Active!BM49,Total!BM49)</f>
        <v>252.34</v>
      </c>
      <c r="BN49" s="60">
        <f>IF(Assumptions!$F$4="Active",Active!BN49,Total!BN49)</f>
        <v>270.07</v>
      </c>
      <c r="BO49" s="60">
        <f>IF(Assumptions!$F$4="Active",Active!BO49,Total!BO49)</f>
        <v>289.77999999999997</v>
      </c>
      <c r="BP49" s="60">
        <f>IF(Assumptions!$F$4="Active",Active!BP49,Total!BP49)</f>
        <v>310.44</v>
      </c>
      <c r="BQ49" s="11">
        <v>104</v>
      </c>
    </row>
    <row r="50" spans="1:69" x14ac:dyDescent="0.3">
      <c r="A50" s="6">
        <v>75</v>
      </c>
      <c r="B50" s="60">
        <f>IF(Assumptions!$F$4="Active",Active!B50,Total!B50)</f>
        <v>4.2449999999999992</v>
      </c>
      <c r="C50" s="60">
        <f>IF(Assumptions!$F$4="Active",Active!C50,Total!C50)</f>
        <v>7.2706118343558597</v>
      </c>
      <c r="D50" s="60">
        <f>IF(Assumptions!$F$4="Active",Active!D50,Total!D50)</f>
        <v>10.431525788747015</v>
      </c>
      <c r="E50" s="60">
        <f>IF(Assumptions!$F$4="Active",Active!E50,Total!E50)</f>
        <v>13.890954102386791</v>
      </c>
      <c r="F50" s="60">
        <f>IF(Assumptions!$F$4="Active",Active!F50,Total!F50)</f>
        <v>17.765950445041938</v>
      </c>
      <c r="G50" s="60">
        <f>IF(Assumptions!$F$4="Active",Active!G50,Total!G50)</f>
        <v>22.17104048748083</v>
      </c>
      <c r="H50" s="60">
        <f>IF(Assumptions!$F$4="Active",Active!H50,Total!H50)</f>
        <v>27.220839784432798</v>
      </c>
      <c r="I50" s="60">
        <f>IF(Assumptions!$F$4="Active",Active!I50,Total!I50)</f>
        <v>33.030849101494816</v>
      </c>
      <c r="J50" s="60">
        <f>IF(Assumptions!$F$4="Active",Active!J50,Total!J50)</f>
        <v>39.709204028400428</v>
      </c>
      <c r="K50" s="60">
        <f>IF(Assumptions!$F$4="Active",Active!K50,Total!K50)</f>
        <v>47.352574883630069</v>
      </c>
      <c r="L50" s="60">
        <f>IF(Assumptions!$F$4="Active",Active!L50,Total!L50)</f>
        <v>56.097971154068453</v>
      </c>
      <c r="M50" s="60">
        <f>IF(Assumptions!$F$4="Active",Active!M50,Total!M50)</f>
        <v>66.075295902831485</v>
      </c>
      <c r="N50" s="60">
        <f>IF(Assumptions!$F$4="Active",Active!N50,Total!N50)</f>
        <v>77.46453270695045</v>
      </c>
      <c r="O50" s="60">
        <f>IF(Assumptions!$F$4="Active",Active!O50,Total!O50)</f>
        <v>90.43202125397093</v>
      </c>
      <c r="P50" s="60">
        <f>IF(Assumptions!$F$4="Active",Active!P50,Total!P50)</f>
        <v>105.01810503775363</v>
      </c>
      <c r="Q50" s="60">
        <f>IF(Assumptions!$F$4="Active",Active!Q50,Total!Q50)</f>
        <v>121.29</v>
      </c>
      <c r="R50" s="60">
        <f>IF(Assumptions!$F$4="Active",Active!R50,Total!R50)</f>
        <v>134.38999999999999</v>
      </c>
      <c r="S50" s="60">
        <f>IF(Assumptions!$F$4="Active",Active!S50,Total!S50)</f>
        <v>148.68</v>
      </c>
      <c r="T50" s="60">
        <f>IF(Assumptions!$F$4="Active",Active!T50,Total!T50)</f>
        <v>164.3</v>
      </c>
      <c r="U50" s="60">
        <f>IF(Assumptions!$F$4="Active",Active!U50,Total!U50)</f>
        <v>181.01</v>
      </c>
      <c r="V50" s="60">
        <f>IF(Assumptions!$F$4="Active",Active!V50,Total!V50)</f>
        <v>198.46</v>
      </c>
      <c r="W50" s="60">
        <f>IF(Assumptions!$F$4="Active",Active!W50,Total!W50)</f>
        <v>216.29</v>
      </c>
      <c r="X50" s="60">
        <f>IF(Assumptions!$F$4="Active",Active!X50,Total!X50)</f>
        <v>234.13</v>
      </c>
      <c r="Y50" s="60">
        <f>IF(Assumptions!$F$4="Active",Active!Y50,Total!Y50)</f>
        <v>251.66</v>
      </c>
      <c r="Z50" s="60">
        <f>IF(Assumptions!$F$4="Active",Active!Z50,Total!Z50)</f>
        <v>268.87</v>
      </c>
      <c r="AA50" s="60">
        <f>IF(Assumptions!$F$4="Active",Active!AA50,Total!AA50)</f>
        <v>286.08</v>
      </c>
      <c r="AB50" s="60">
        <f>IF(Assumptions!$F$4="Active",Active!AB50,Total!AB50)</f>
        <v>303.87</v>
      </c>
      <c r="AC50" s="60">
        <f>IF(Assumptions!$F$4="Active",Active!AC50,Total!AC50)</f>
        <v>323.07</v>
      </c>
      <c r="AD50" s="60">
        <f>IF(Assumptions!$F$4="Active",Active!AD50,Total!AD50)</f>
        <v>344.35</v>
      </c>
      <c r="AE50" s="60">
        <f>IF(Assumptions!$F$4="Active",Active!AE50,Total!AE50)</f>
        <v>366.62</v>
      </c>
      <c r="AF50" s="60">
        <f>IF(Assumptions!$F$4="Active",Active!AF50,Total!AF50)</f>
        <v>388.09</v>
      </c>
      <c r="AG50" s="6">
        <v>105</v>
      </c>
      <c r="AK50" s="6">
        <v>75</v>
      </c>
      <c r="AL50" s="60">
        <f>IF(Assumptions!$F$4="Active",Active!AL50,Total!AL50)</f>
        <v>2.9144999999999994</v>
      </c>
      <c r="AM50" s="60">
        <f>IF(Assumptions!$F$4="Active",Active!AM50,Total!AM50)</f>
        <v>4.859293057499281</v>
      </c>
      <c r="AN50" s="60">
        <f>IF(Assumptions!$F$4="Active",Active!AN50,Total!AN50)</f>
        <v>6.8724971769293921</v>
      </c>
      <c r="AO50" s="60">
        <f>IF(Assumptions!$F$4="Active",Active!AO50,Total!AO50)</f>
        <v>9.0822894295071332</v>
      </c>
      <c r="AP50" s="60">
        <f>IF(Assumptions!$F$4="Active",Active!AP50,Total!AP50)</f>
        <v>11.586132368122311</v>
      </c>
      <c r="AQ50" s="60">
        <f>IF(Assumptions!$F$4="Active",Active!AQ50,Total!AQ50)</f>
        <v>14.448520440957655</v>
      </c>
      <c r="AR50" s="60">
        <f>IF(Assumptions!$F$4="Active",Active!AR50,Total!AR50)</f>
        <v>17.727434694664623</v>
      </c>
      <c r="AS50" s="60">
        <f>IF(Assumptions!$F$4="Active",Active!AS50,Total!AS50)</f>
        <v>21.444862571777961</v>
      </c>
      <c r="AT50" s="60">
        <f>IF(Assumptions!$F$4="Active",Active!AT50,Total!AT50)</f>
        <v>25.612728688706259</v>
      </c>
      <c r="AU50" s="60">
        <f>IF(Assumptions!$F$4="Active",Active!AU50,Total!AU50)</f>
        <v>30.37985228910993</v>
      </c>
      <c r="AV50" s="60">
        <f>IF(Assumptions!$F$4="Active",Active!AV50,Total!AV50)</f>
        <v>35.945071940824263</v>
      </c>
      <c r="AW50" s="60">
        <f>IF(Assumptions!$F$4="Active",Active!AW50,Total!AW50)</f>
        <v>42.510360014270489</v>
      </c>
      <c r="AX50" s="60">
        <f>IF(Assumptions!$F$4="Active",Active!AX50,Total!AX50)</f>
        <v>50.317020484802441</v>
      </c>
      <c r="AY50" s="60">
        <f>IF(Assumptions!$F$4="Active",Active!AY50,Total!AY50)</f>
        <v>59.574104029532094</v>
      </c>
      <c r="AZ50" s="60">
        <f>IF(Assumptions!$F$4="Active",Active!AZ50,Total!AZ50)</f>
        <v>70.330174376293542</v>
      </c>
      <c r="BA50" s="60">
        <f>IF(Assumptions!$F$4="Active",Active!BA50,Total!BA50)</f>
        <v>82.719999999999985</v>
      </c>
      <c r="BB50" s="60">
        <f>IF(Assumptions!$F$4="Active",Active!BB50,Total!BB50)</f>
        <v>93.71</v>
      </c>
      <c r="BC50" s="60">
        <f>IF(Assumptions!$F$4="Active",Active!BC50,Total!BC50)</f>
        <v>106.28</v>
      </c>
      <c r="BD50" s="60">
        <f>IF(Assumptions!$F$4="Active",Active!BD50,Total!BD50)</f>
        <v>120.7</v>
      </c>
      <c r="BE50" s="60">
        <f>IF(Assumptions!$F$4="Active",Active!BE50,Total!BE50)</f>
        <v>136.61000000000001</v>
      </c>
      <c r="BF50" s="60">
        <f>IF(Assumptions!$F$4="Active",Active!BF50,Total!BF50)</f>
        <v>153.44</v>
      </c>
      <c r="BG50" s="60">
        <f>IF(Assumptions!$F$4="Active",Active!BG50,Total!BG50)</f>
        <v>170.66</v>
      </c>
      <c r="BH50" s="60">
        <f>IF(Assumptions!$F$4="Active",Active!BH50,Total!BH50)</f>
        <v>187.71</v>
      </c>
      <c r="BI50" s="60">
        <f>IF(Assumptions!$F$4="Active",Active!BI50,Total!BI50)</f>
        <v>204.16</v>
      </c>
      <c r="BJ50" s="60">
        <f>IF(Assumptions!$F$4="Active",Active!BJ50,Total!BJ50)</f>
        <v>220.11</v>
      </c>
      <c r="BK50" s="60">
        <f>IF(Assumptions!$F$4="Active",Active!BK50,Total!BK50)</f>
        <v>235.96</v>
      </c>
      <c r="BL50" s="60">
        <f>IF(Assumptions!$F$4="Active",Active!BL50,Total!BL50)</f>
        <v>252.34</v>
      </c>
      <c r="BM50" s="60">
        <f>IF(Assumptions!$F$4="Active",Active!BM50,Total!BM50)</f>
        <v>270.07</v>
      </c>
      <c r="BN50" s="60">
        <f>IF(Assumptions!$F$4="Active",Active!BN50,Total!BN50)</f>
        <v>289.77999999999997</v>
      </c>
      <c r="BO50" s="60">
        <f>IF(Assumptions!$F$4="Active",Active!BO50,Total!BO50)</f>
        <v>310.44</v>
      </c>
      <c r="BP50" s="60">
        <f>IF(Assumptions!$F$4="Active",Active!BP50,Total!BP50)</f>
        <v>330.38</v>
      </c>
      <c r="BQ50" s="6">
        <v>105</v>
      </c>
    </row>
    <row r="51" spans="1:69" x14ac:dyDescent="0.3">
      <c r="A51" s="6">
        <v>76</v>
      </c>
      <c r="B51" s="60">
        <f>IF(Assumptions!$F$4="Active",Active!B51,Total!B51)</f>
        <v>4.7969999999999988</v>
      </c>
      <c r="C51" s="60">
        <f>IF(Assumptions!$F$4="Active",Active!C51,Total!C51)</f>
        <v>8.1851466462317397</v>
      </c>
      <c r="D51" s="60">
        <f>IF(Assumptions!$F$4="Active",Active!D51,Total!D51)</f>
        <v>11.698920991795303</v>
      </c>
      <c r="E51" s="60">
        <f>IF(Assumptions!$F$4="Active",Active!E51,Total!E51)</f>
        <v>15.552384009369833</v>
      </c>
      <c r="F51" s="60">
        <f>IF(Assumptions!$F$4="Active",Active!F51,Total!F51)</f>
        <v>19.88788251046396</v>
      </c>
      <c r="G51" s="60">
        <f>IF(Assumptions!$F$4="Active",Active!G51,Total!G51)</f>
        <v>24.831030180355199</v>
      </c>
      <c r="H51" s="60">
        <f>IF(Assumptions!$F$4="Active",Active!H51,Total!H51)</f>
        <v>30.502446843741982</v>
      </c>
      <c r="I51" s="60">
        <f>IF(Assumptions!$F$4="Active",Active!I51,Total!I51)</f>
        <v>37.013445566023478</v>
      </c>
      <c r="J51" s="60">
        <f>IF(Assumptions!$F$4="Active",Active!J51,Total!J51)</f>
        <v>44.463177882567344</v>
      </c>
      <c r="K51" s="60">
        <f>IF(Assumptions!$F$4="Active",Active!K51,Total!K51)</f>
        <v>52.987888916421937</v>
      </c>
      <c r="L51" s="60">
        <f>IF(Assumptions!$F$4="Active",Active!L51,Total!L51)</f>
        <v>62.717238537679883</v>
      </c>
      <c r="M51" s="60">
        <f>IF(Assumptions!$F$4="Active",Active!M51,Total!M51)</f>
        <v>73.828594724841977</v>
      </c>
      <c r="N51" s="60">
        <f>IF(Assumptions!$F$4="Active",Active!N51,Total!N51)</f>
        <v>86.486919599281663</v>
      </c>
      <c r="O51" s="60">
        <f>IF(Assumptions!$F$4="Active",Active!O51,Total!O51)</f>
        <v>100.73657566943557</v>
      </c>
      <c r="P51" s="60">
        <f>IF(Assumptions!$F$4="Active",Active!P51,Total!P51)</f>
        <v>116.64668617555802</v>
      </c>
      <c r="Q51" s="60">
        <f>IF(Assumptions!$F$4="Active",Active!Q51,Total!Q51)</f>
        <v>134.38999999999999</v>
      </c>
      <c r="R51" s="60">
        <f>IF(Assumptions!$F$4="Active",Active!R51,Total!R51)</f>
        <v>148.68</v>
      </c>
      <c r="S51" s="60">
        <f>IF(Assumptions!$F$4="Active",Active!S51,Total!S51)</f>
        <v>164.3</v>
      </c>
      <c r="T51" s="60">
        <f>IF(Assumptions!$F$4="Active",Active!T51,Total!T51)</f>
        <v>181.01</v>
      </c>
      <c r="U51" s="60">
        <f>IF(Assumptions!$F$4="Active",Active!U51,Total!U51)</f>
        <v>198.46</v>
      </c>
      <c r="V51" s="60">
        <f>IF(Assumptions!$F$4="Active",Active!V51,Total!V51)</f>
        <v>216.29</v>
      </c>
      <c r="W51" s="60">
        <f>IF(Assumptions!$F$4="Active",Active!W51,Total!W51)</f>
        <v>234.13</v>
      </c>
      <c r="X51" s="60">
        <f>IF(Assumptions!$F$4="Active",Active!X51,Total!X51)</f>
        <v>251.66</v>
      </c>
      <c r="Y51" s="60">
        <f>IF(Assumptions!$F$4="Active",Active!Y51,Total!Y51)</f>
        <v>268.87</v>
      </c>
      <c r="Z51" s="60">
        <f>IF(Assumptions!$F$4="Active",Active!Z51,Total!Z51)</f>
        <v>286.08</v>
      </c>
      <c r="AA51" s="60">
        <f>IF(Assumptions!$F$4="Active",Active!AA51,Total!AA51)</f>
        <v>303.87</v>
      </c>
      <c r="AB51" s="60">
        <f>IF(Assumptions!$F$4="Active",Active!AB51,Total!AB51)</f>
        <v>323.07</v>
      </c>
      <c r="AC51" s="60">
        <f>IF(Assumptions!$F$4="Active",Active!AC51,Total!AC51)</f>
        <v>344.35</v>
      </c>
      <c r="AD51" s="60">
        <f>IF(Assumptions!$F$4="Active",Active!AD51,Total!AD51)</f>
        <v>366.62</v>
      </c>
      <c r="AE51" s="60">
        <f>IF(Assumptions!$F$4="Active",Active!AE51,Total!AE51)</f>
        <v>388.09</v>
      </c>
      <c r="AF51" s="60">
        <f>IF(Assumptions!$F$4="Active",Active!AF51,Total!AF51)</f>
        <v>406.67</v>
      </c>
      <c r="AG51" s="6">
        <v>106</v>
      </c>
      <c r="AK51" s="6">
        <v>76</v>
      </c>
      <c r="AL51" s="60">
        <f>IF(Assumptions!$F$4="Active",Active!AL51,Total!AL51)</f>
        <v>3.3014999999999994</v>
      </c>
      <c r="AM51" s="60">
        <f>IF(Assumptions!$F$4="Active",Active!AM51,Total!AM51)</f>
        <v>5.4928036381692316</v>
      </c>
      <c r="AN51" s="60">
        <f>IF(Assumptions!$F$4="Active",Active!AN51,Total!AN51)</f>
        <v>7.7539669785802596</v>
      </c>
      <c r="AO51" s="60">
        <f>IF(Assumptions!$F$4="Active",Active!AO51,Total!AO51)</f>
        <v>10.252748706679339</v>
      </c>
      <c r="AP51" s="60">
        <f>IF(Assumptions!$F$4="Active",Active!AP51,Total!AP51)</f>
        <v>13.076667833573246</v>
      </c>
      <c r="AQ51" s="60">
        <f>IF(Assumptions!$F$4="Active",Active!AQ51,Total!AQ51)</f>
        <v>16.293301138247621</v>
      </c>
      <c r="AR51" s="60">
        <f>IF(Assumptions!$F$4="Active",Active!AR51,Total!AR51)</f>
        <v>19.931650252106586</v>
      </c>
      <c r="AS51" s="60">
        <f>IF(Assumptions!$F$4="Active",Active!AS51,Total!AS51)</f>
        <v>24.007956474080316</v>
      </c>
      <c r="AT51" s="60">
        <f>IF(Assumptions!$F$4="Active",Active!AT51,Total!AT51)</f>
        <v>28.665768649699782</v>
      </c>
      <c r="AU51" s="60">
        <f>IF(Assumptions!$F$4="Active",Active!AU51,Total!AU51)</f>
        <v>34.097849666860064</v>
      </c>
      <c r="AV51" s="60">
        <f>IF(Assumptions!$F$4="Active",Active!AV51,Total!AV51)</f>
        <v>40.501746155771109</v>
      </c>
      <c r="AW51" s="60">
        <f>IF(Assumptions!$F$4="Active",Active!AW51,Total!AW51)</f>
        <v>48.113701099216961</v>
      </c>
      <c r="AX51" s="60">
        <f>IF(Assumptions!$F$4="Active",Active!AX51,Total!AX51)</f>
        <v>57.140135160357943</v>
      </c>
      <c r="AY51" s="60">
        <f>IF(Assumptions!$F$4="Active",Active!AY51,Total!AY51)</f>
        <v>67.633506269358236</v>
      </c>
      <c r="AZ51" s="60">
        <f>IF(Assumptions!$F$4="Active",Active!AZ51,Total!AZ51)</f>
        <v>79.728188356728921</v>
      </c>
      <c r="BA51" s="60">
        <f>IF(Assumptions!$F$4="Active",Active!BA51,Total!BA51)</f>
        <v>93.71</v>
      </c>
      <c r="BB51" s="60">
        <f>IF(Assumptions!$F$4="Active",Active!BB51,Total!BB51)</f>
        <v>106.28</v>
      </c>
      <c r="BC51" s="60">
        <f>IF(Assumptions!$F$4="Active",Active!BC51,Total!BC51)</f>
        <v>120.7</v>
      </c>
      <c r="BD51" s="60">
        <f>IF(Assumptions!$F$4="Active",Active!BD51,Total!BD51)</f>
        <v>136.61000000000001</v>
      </c>
      <c r="BE51" s="60">
        <f>IF(Assumptions!$F$4="Active",Active!BE51,Total!BE51)</f>
        <v>153.44</v>
      </c>
      <c r="BF51" s="60">
        <f>IF(Assumptions!$F$4="Active",Active!BF51,Total!BF51)</f>
        <v>170.66</v>
      </c>
      <c r="BG51" s="60">
        <f>IF(Assumptions!$F$4="Active",Active!BG51,Total!BG51)</f>
        <v>187.71</v>
      </c>
      <c r="BH51" s="60">
        <f>IF(Assumptions!$F$4="Active",Active!BH51,Total!BH51)</f>
        <v>204.16</v>
      </c>
      <c r="BI51" s="60">
        <f>IF(Assumptions!$F$4="Active",Active!BI51,Total!BI51)</f>
        <v>220.11</v>
      </c>
      <c r="BJ51" s="60">
        <f>IF(Assumptions!$F$4="Active",Active!BJ51,Total!BJ51)</f>
        <v>235.96</v>
      </c>
      <c r="BK51" s="60">
        <f>IF(Assumptions!$F$4="Active",Active!BK51,Total!BK51)</f>
        <v>252.34</v>
      </c>
      <c r="BL51" s="60">
        <f>IF(Assumptions!$F$4="Active",Active!BL51,Total!BL51)</f>
        <v>270.07</v>
      </c>
      <c r="BM51" s="60">
        <f>IF(Assumptions!$F$4="Active",Active!BM51,Total!BM51)</f>
        <v>289.77999999999997</v>
      </c>
      <c r="BN51" s="60">
        <f>IF(Assumptions!$F$4="Active",Active!BN51,Total!BN51)</f>
        <v>310.44</v>
      </c>
      <c r="BO51" s="60">
        <f>IF(Assumptions!$F$4="Active",Active!BO51,Total!BO51)</f>
        <v>330.38</v>
      </c>
      <c r="BP51" s="60">
        <f>IF(Assumptions!$F$4="Active",Active!BP51,Total!BP51)</f>
        <v>347.63</v>
      </c>
      <c r="BQ51" s="6">
        <v>106</v>
      </c>
    </row>
    <row r="52" spans="1:69" x14ac:dyDescent="0.3">
      <c r="A52" s="6">
        <v>77</v>
      </c>
      <c r="B52" s="60">
        <f>IF(Assumptions!$F$4="Active",Active!B52,Total!B52)</f>
        <v>5.3969999999999985</v>
      </c>
      <c r="C52" s="60">
        <f>IF(Assumptions!$F$4="Active",Active!C52,Total!C52)</f>
        <v>9.1735817726961546</v>
      </c>
      <c r="D52" s="60">
        <f>IF(Assumptions!$F$4="Active",Active!D52,Total!D52)</f>
        <v>13.090417221381562</v>
      </c>
      <c r="E52" s="60">
        <f>IF(Assumptions!$F$4="Active",Active!E52,Total!E52)</f>
        <v>17.400966975262968</v>
      </c>
      <c r="F52" s="60">
        <f>IF(Assumptions!$F$4="Active",Active!F52,Total!F52)</f>
        <v>22.26414689249119</v>
      </c>
      <c r="G52" s="60">
        <f>IF(Assumptions!$F$4="Active",Active!G52,Total!G52)</f>
        <v>27.814227223837158</v>
      </c>
      <c r="H52" s="60">
        <f>IF(Assumptions!$F$4="Active",Active!H52,Total!H52)</f>
        <v>34.169718093301867</v>
      </c>
      <c r="I52" s="60">
        <f>IF(Assumptions!$F$4="Active",Active!I52,Total!I52)</f>
        <v>41.434431223701047</v>
      </c>
      <c r="J52" s="60">
        <f>IF(Assumptions!$F$4="Active",Active!J52,Total!J52)</f>
        <v>49.745029522289677</v>
      </c>
      <c r="K52" s="60">
        <f>IF(Assumptions!$F$4="Active",Active!K52,Total!K52)</f>
        <v>59.231734783385733</v>
      </c>
      <c r="L52" s="60">
        <f>IF(Assumptions!$F$4="Active",Active!L52,Total!L52)</f>
        <v>70.069793017988601</v>
      </c>
      <c r="M52" s="60">
        <f>IF(Assumptions!$F$4="Active",Active!M52,Total!M52)</f>
        <v>82.423217393739009</v>
      </c>
      <c r="N52" s="60">
        <f>IF(Assumptions!$F$4="Active",Active!N52,Total!N52)</f>
        <v>96.340887372291235</v>
      </c>
      <c r="O52" s="60">
        <f>IF(Assumptions!$F$4="Active",Active!O52,Total!O52)</f>
        <v>111.89416890240763</v>
      </c>
      <c r="P52" s="60">
        <f>IF(Assumptions!$F$4="Active",Active!P52,Total!P52)</f>
        <v>129.25347924466206</v>
      </c>
      <c r="Q52" s="60">
        <f>IF(Assumptions!$F$4="Active",Active!Q52,Total!Q52)</f>
        <v>148.68</v>
      </c>
      <c r="R52" s="60">
        <f>IF(Assumptions!$F$4="Active",Active!R52,Total!R52)</f>
        <v>164.3</v>
      </c>
      <c r="S52" s="60">
        <f>IF(Assumptions!$F$4="Active",Active!S52,Total!S52)</f>
        <v>181.01</v>
      </c>
      <c r="T52" s="60">
        <f>IF(Assumptions!$F$4="Active",Active!T52,Total!T52)</f>
        <v>198.46</v>
      </c>
      <c r="U52" s="60">
        <f>IF(Assumptions!$F$4="Active",Active!U52,Total!U52)</f>
        <v>216.29</v>
      </c>
      <c r="V52" s="60">
        <f>IF(Assumptions!$F$4="Active",Active!V52,Total!V52)</f>
        <v>234.13</v>
      </c>
      <c r="W52" s="60">
        <f>IF(Assumptions!$F$4="Active",Active!W52,Total!W52)</f>
        <v>251.66</v>
      </c>
      <c r="X52" s="60">
        <f>IF(Assumptions!$F$4="Active",Active!X52,Total!X52)</f>
        <v>268.87</v>
      </c>
      <c r="Y52" s="60">
        <f>IF(Assumptions!$F$4="Active",Active!Y52,Total!Y52)</f>
        <v>286.08</v>
      </c>
      <c r="Z52" s="60">
        <f>IF(Assumptions!$F$4="Active",Active!Z52,Total!Z52)</f>
        <v>303.87</v>
      </c>
      <c r="AA52" s="60">
        <f>IF(Assumptions!$F$4="Active",Active!AA52,Total!AA52)</f>
        <v>323.07</v>
      </c>
      <c r="AB52" s="60">
        <f>IF(Assumptions!$F$4="Active",Active!AB52,Total!AB52)</f>
        <v>344.35</v>
      </c>
      <c r="AC52" s="60">
        <f>IF(Assumptions!$F$4="Active",Active!AC52,Total!AC52)</f>
        <v>366.62</v>
      </c>
      <c r="AD52" s="60">
        <f>IF(Assumptions!$F$4="Active",Active!AD52,Total!AD52)</f>
        <v>388.09</v>
      </c>
      <c r="AE52" s="60">
        <f>IF(Assumptions!$F$4="Active",Active!AE52,Total!AE52)</f>
        <v>406.67</v>
      </c>
      <c r="AF52" s="60">
        <f>IF(Assumptions!$F$4="Active",Active!AF52,Total!AF52)</f>
        <v>420</v>
      </c>
      <c r="AG52" s="6">
        <v>107</v>
      </c>
      <c r="AK52" s="6">
        <v>77</v>
      </c>
      <c r="AL52" s="60">
        <f>IF(Assumptions!$F$4="Active",Active!AL52,Total!AL52)</f>
        <v>3.724499999999999</v>
      </c>
      <c r="AM52" s="60">
        <f>IF(Assumptions!$F$4="Active",Active!AM52,Total!AM52)</f>
        <v>6.1849633843655791</v>
      </c>
      <c r="AN52" s="60">
        <f>IF(Assumptions!$F$4="Active",Active!AN52,Total!AN52)</f>
        <v>8.7377115455241245</v>
      </c>
      <c r="AO52" s="60">
        <f>IF(Assumptions!$F$4="Active",Active!AO52,Total!AO52)</f>
        <v>11.553975794793175</v>
      </c>
      <c r="AP52" s="60">
        <f>IF(Assumptions!$F$4="Active",Active!AP52,Total!AP52)</f>
        <v>14.726970703187005</v>
      </c>
      <c r="AQ52" s="60">
        <f>IF(Assumptions!$F$4="Active",Active!AQ52,Total!AQ52)</f>
        <v>18.298989036910211</v>
      </c>
      <c r="AR52" s="60">
        <f>IF(Assumptions!$F$4="Active",Active!AR52,Total!AR52)</f>
        <v>22.29348932867827</v>
      </c>
      <c r="AS52" s="60">
        <f>IF(Assumptions!$F$4="Active",Active!AS52,Total!AS52)</f>
        <v>26.849799437742998</v>
      </c>
      <c r="AT52" s="60">
        <f>IF(Assumptions!$F$4="Active",Active!AT52,Total!AT52)</f>
        <v>32.155273251451703</v>
      </c>
      <c r="AU52" s="60">
        <f>IF(Assumptions!$F$4="Active",Active!AU52,Total!AU52)</f>
        <v>38.403655140315351</v>
      </c>
      <c r="AV52" s="60">
        <f>IF(Assumptions!$F$4="Active",Active!AV52,Total!AV52)</f>
        <v>45.826662107740326</v>
      </c>
      <c r="AW52" s="60">
        <f>IF(Assumptions!$F$4="Active",Active!AW52,Total!AW52)</f>
        <v>54.628706510424713</v>
      </c>
      <c r="AX52" s="60">
        <f>IF(Assumptions!$F$4="Active",Active!AX52,Total!AX52)</f>
        <v>64.866914193666432</v>
      </c>
      <c r="AY52" s="60">
        <f>IF(Assumptions!$F$4="Active",Active!AY52,Total!AY52)</f>
        <v>76.675809049962126</v>
      </c>
      <c r="AZ52" s="60">
        <f>IF(Assumptions!$F$4="Active",Active!AZ52,Total!AZ52)</f>
        <v>90.335711376364387</v>
      </c>
      <c r="BA52" s="60">
        <f>IF(Assumptions!$F$4="Active",Active!BA52,Total!BA52)</f>
        <v>106.28</v>
      </c>
      <c r="BB52" s="60">
        <f>IF(Assumptions!$F$4="Active",Active!BB52,Total!BB52)</f>
        <v>120.7</v>
      </c>
      <c r="BC52" s="60">
        <f>IF(Assumptions!$F$4="Active",Active!BC52,Total!BC52)</f>
        <v>136.61000000000001</v>
      </c>
      <c r="BD52" s="60">
        <f>IF(Assumptions!$F$4="Active",Active!BD52,Total!BD52)</f>
        <v>153.44</v>
      </c>
      <c r="BE52" s="60">
        <f>IF(Assumptions!$F$4="Active",Active!BE52,Total!BE52)</f>
        <v>170.66</v>
      </c>
      <c r="BF52" s="60">
        <f>IF(Assumptions!$F$4="Active",Active!BF52,Total!BF52)</f>
        <v>187.71</v>
      </c>
      <c r="BG52" s="60">
        <f>IF(Assumptions!$F$4="Active",Active!BG52,Total!BG52)</f>
        <v>204.16</v>
      </c>
      <c r="BH52" s="60">
        <f>IF(Assumptions!$F$4="Active",Active!BH52,Total!BH52)</f>
        <v>220.11</v>
      </c>
      <c r="BI52" s="60">
        <f>IF(Assumptions!$F$4="Active",Active!BI52,Total!BI52)</f>
        <v>235.96</v>
      </c>
      <c r="BJ52" s="60">
        <f>IF(Assumptions!$F$4="Active",Active!BJ52,Total!BJ52)</f>
        <v>252.34</v>
      </c>
      <c r="BK52" s="60">
        <f>IF(Assumptions!$F$4="Active",Active!BK52,Total!BK52)</f>
        <v>270.07</v>
      </c>
      <c r="BL52" s="60">
        <f>IF(Assumptions!$F$4="Active",Active!BL52,Total!BL52)</f>
        <v>289.77999999999997</v>
      </c>
      <c r="BM52" s="60">
        <f>IF(Assumptions!$F$4="Active",Active!BM52,Total!BM52)</f>
        <v>310.44</v>
      </c>
      <c r="BN52" s="60">
        <f>IF(Assumptions!$F$4="Active",Active!BN52,Total!BN52)</f>
        <v>330.38</v>
      </c>
      <c r="BO52" s="60">
        <f>IF(Assumptions!$F$4="Active",Active!BO52,Total!BO52)</f>
        <v>347.63</v>
      </c>
      <c r="BP52" s="60">
        <f>IF(Assumptions!$F$4="Active",Active!BP52,Total!BP52)</f>
        <v>360</v>
      </c>
      <c r="BQ52" s="6">
        <v>107</v>
      </c>
    </row>
    <row r="53" spans="1:69" x14ac:dyDescent="0.3">
      <c r="A53" s="6">
        <v>78</v>
      </c>
      <c r="B53" s="60">
        <f>IF(Assumptions!$F$4="Active",Active!B53,Total!B53)</f>
        <v>6.0419999999999989</v>
      </c>
      <c r="C53" s="60">
        <f>IF(Assumptions!$F$4="Active",Active!C53,Total!C53)</f>
        <v>10.254962456449903</v>
      </c>
      <c r="D53" s="60">
        <f>IF(Assumptions!$F$4="Active",Active!D53,Total!D53)</f>
        <v>14.634607241199825</v>
      </c>
      <c r="E53" s="60">
        <f>IF(Assumptions!$F$4="Active",Active!E53,Total!E53)</f>
        <v>19.466841493656091</v>
      </c>
      <c r="F53" s="60">
        <f>IF(Assumptions!$F$4="Active",Active!F53,Total!F53)</f>
        <v>24.924608588903364</v>
      </c>
      <c r="G53" s="60">
        <f>IF(Assumptions!$F$4="Active",Active!G53,Total!G53)</f>
        <v>31.14319045134118</v>
      </c>
      <c r="H53" s="60">
        <f>IF(Assumptions!$F$4="Active",Active!H53,Total!H53)</f>
        <v>38.235547020801974</v>
      </c>
      <c r="I53" s="60">
        <f>IF(Assumptions!$F$4="Active",Active!I53,Total!I53)</f>
        <v>46.341016577770361</v>
      </c>
      <c r="J53" s="60">
        <f>IF(Assumptions!$F$4="Active",Active!J53,Total!J53)</f>
        <v>55.591760991337971</v>
      </c>
      <c r="K53" s="60">
        <f>IF(Assumptions!$F$4="Active",Active!K53,Total!K53)</f>
        <v>66.16170643494182</v>
      </c>
      <c r="L53" s="60">
        <f>IF(Assumptions!$F$4="Active",Active!L53,Total!L53)</f>
        <v>78.214538371252019</v>
      </c>
      <c r="M53" s="60">
        <f>IF(Assumptions!$F$4="Active",Active!M53,Total!M53)</f>
        <v>91.804305130449507</v>
      </c>
      <c r="N53" s="60">
        <f>IF(Assumptions!$F$4="Active",Active!N53,Total!N53)</f>
        <v>107.00504224628928</v>
      </c>
      <c r="O53" s="60">
        <f>IF(Assumptions!$F$4="Active",Active!O53,Total!O53)</f>
        <v>123.98505989849153</v>
      </c>
      <c r="P53" s="60">
        <f>IF(Assumptions!$F$4="Active",Active!P53,Total!P53)</f>
        <v>143.00047491970787</v>
      </c>
      <c r="Q53" s="60">
        <f>IF(Assumptions!$F$4="Active",Active!Q53,Total!Q53)</f>
        <v>164.3</v>
      </c>
      <c r="R53" s="60">
        <f>IF(Assumptions!$F$4="Active",Active!R53,Total!R53)</f>
        <v>181.01</v>
      </c>
      <c r="S53" s="60">
        <f>IF(Assumptions!$F$4="Active",Active!S53,Total!S53)</f>
        <v>198.46</v>
      </c>
      <c r="T53" s="60">
        <f>IF(Assumptions!$F$4="Active",Active!T53,Total!T53)</f>
        <v>216.29</v>
      </c>
      <c r="U53" s="60">
        <f>IF(Assumptions!$F$4="Active",Active!U53,Total!U53)</f>
        <v>234.13</v>
      </c>
      <c r="V53" s="60">
        <f>IF(Assumptions!$F$4="Active",Active!V53,Total!V53)</f>
        <v>251.66</v>
      </c>
      <c r="W53" s="60">
        <f>IF(Assumptions!$F$4="Active",Active!W53,Total!W53)</f>
        <v>268.87</v>
      </c>
      <c r="X53" s="60">
        <f>IF(Assumptions!$F$4="Active",Active!X53,Total!X53)</f>
        <v>286.08</v>
      </c>
      <c r="Y53" s="60">
        <f>IF(Assumptions!$F$4="Active",Active!Y53,Total!Y53)</f>
        <v>303.87</v>
      </c>
      <c r="Z53" s="60">
        <f>IF(Assumptions!$F$4="Active",Active!Z53,Total!Z53)</f>
        <v>323.07</v>
      </c>
      <c r="AA53" s="60">
        <f>IF(Assumptions!$F$4="Active",Active!AA53,Total!AA53)</f>
        <v>344.35</v>
      </c>
      <c r="AB53" s="60">
        <f>IF(Assumptions!$F$4="Active",Active!AB53,Total!AB53)</f>
        <v>366.62</v>
      </c>
      <c r="AC53" s="60">
        <f>IF(Assumptions!$F$4="Active",Active!AC53,Total!AC53)</f>
        <v>388.09</v>
      </c>
      <c r="AD53" s="60">
        <f>IF(Assumptions!$F$4="Active",Active!AD53,Total!AD53)</f>
        <v>406.67</v>
      </c>
      <c r="AE53" s="60">
        <f>IF(Assumptions!$F$4="Active",Active!AE53,Total!AE53)</f>
        <v>420</v>
      </c>
      <c r="AF53" s="60">
        <f>IF(Assumptions!$F$4="Active",Active!AF53,Total!AF53)</f>
        <v>420</v>
      </c>
      <c r="AG53" s="6">
        <v>108</v>
      </c>
      <c r="AK53" s="6">
        <v>78</v>
      </c>
      <c r="AL53" s="60">
        <f>IF(Assumptions!$F$4="Active",Active!AL53,Total!AL53)</f>
        <v>4.1804999999999994</v>
      </c>
      <c r="AM53" s="60">
        <f>IF(Assumptions!$F$4="Active",Active!AM53,Total!AM53)</f>
        <v>6.9509773858148671</v>
      </c>
      <c r="AN53" s="60">
        <f>IF(Assumptions!$F$4="Active",Active!AN53,Total!AN53)</f>
        <v>9.8244375765415786</v>
      </c>
      <c r="AO53" s="60">
        <f>IF(Assumptions!$F$4="Active",Active!AO53,Total!AO53)</f>
        <v>12.987285004407745</v>
      </c>
      <c r="AP53" s="60">
        <f>IF(Assumptions!$F$4="Active",Active!AP53,Total!AP53)</f>
        <v>16.513154533246087</v>
      </c>
      <c r="AQ53" s="60">
        <f>IF(Assumptions!$F$4="Active",Active!AQ53,Total!AQ53)</f>
        <v>20.439529511827132</v>
      </c>
      <c r="AR53" s="60">
        <f>IF(Assumptions!$F$4="Active",Active!AR53,Total!AR53)</f>
        <v>24.904041009216787</v>
      </c>
      <c r="AS53" s="60">
        <f>IF(Assumptions!$F$4="Active",Active!AS53,Total!AS53)</f>
        <v>30.0899798802871</v>
      </c>
      <c r="AT53" s="60">
        <f>IF(Assumptions!$F$4="Active",Active!AT53,Total!AT53)</f>
        <v>36.188267311075251</v>
      </c>
      <c r="AU53" s="60">
        <f>IF(Assumptions!$F$4="Active",Active!AU53,Total!AU53)</f>
        <v>43.42679879398576</v>
      </c>
      <c r="AV53" s="60">
        <f>IF(Assumptions!$F$4="Active",Active!AV53,Total!AV53)</f>
        <v>52.008706484201319</v>
      </c>
      <c r="AW53" s="60">
        <f>IF(Assumptions!$F$4="Active",Active!AW53,Total!AW53)</f>
        <v>61.996688773233252</v>
      </c>
      <c r="AX53" s="60">
        <f>IF(Assumptions!$F$4="Active",Active!AX53,Total!AX53)</f>
        <v>73.526004073074034</v>
      </c>
      <c r="AY53" s="60">
        <f>IF(Assumptions!$F$4="Active",Active!AY53,Total!AY53)</f>
        <v>86.87186758003628</v>
      </c>
      <c r="AZ53" s="60">
        <f>IF(Assumptions!$F$4="Active",Active!AZ53,Total!AZ53)</f>
        <v>102.45826780967104</v>
      </c>
      <c r="BA53" s="60">
        <f>IF(Assumptions!$F$4="Active",Active!BA53,Total!BA53)</f>
        <v>120.7</v>
      </c>
      <c r="BB53" s="60">
        <f>IF(Assumptions!$F$4="Active",Active!BB53,Total!BB53)</f>
        <v>136.61000000000001</v>
      </c>
      <c r="BC53" s="60">
        <f>IF(Assumptions!$F$4="Active",Active!BC53,Total!BC53)</f>
        <v>153.44</v>
      </c>
      <c r="BD53" s="60">
        <f>IF(Assumptions!$F$4="Active",Active!BD53,Total!BD53)</f>
        <v>170.66</v>
      </c>
      <c r="BE53" s="60">
        <f>IF(Assumptions!$F$4="Active",Active!BE53,Total!BE53)</f>
        <v>187.71</v>
      </c>
      <c r="BF53" s="60">
        <f>IF(Assumptions!$F$4="Active",Active!BF53,Total!BF53)</f>
        <v>204.16</v>
      </c>
      <c r="BG53" s="60">
        <f>IF(Assumptions!$F$4="Active",Active!BG53,Total!BG53)</f>
        <v>220.11</v>
      </c>
      <c r="BH53" s="60">
        <f>IF(Assumptions!$F$4="Active",Active!BH53,Total!BH53)</f>
        <v>235.96</v>
      </c>
      <c r="BI53" s="60">
        <f>IF(Assumptions!$F$4="Active",Active!BI53,Total!BI53)</f>
        <v>252.34</v>
      </c>
      <c r="BJ53" s="60">
        <f>IF(Assumptions!$F$4="Active",Active!BJ53,Total!BJ53)</f>
        <v>270.07</v>
      </c>
      <c r="BK53" s="60">
        <f>IF(Assumptions!$F$4="Active",Active!BK53,Total!BK53)</f>
        <v>289.77999999999997</v>
      </c>
      <c r="BL53" s="60">
        <f>IF(Assumptions!$F$4="Active",Active!BL53,Total!BL53)</f>
        <v>310.44</v>
      </c>
      <c r="BM53" s="60">
        <f>IF(Assumptions!$F$4="Active",Active!BM53,Total!BM53)</f>
        <v>330.38</v>
      </c>
      <c r="BN53" s="60">
        <f>IF(Assumptions!$F$4="Active",Active!BN53,Total!BN53)</f>
        <v>347.63</v>
      </c>
      <c r="BO53" s="60">
        <f>IF(Assumptions!$F$4="Active",Active!BO53,Total!BO53)</f>
        <v>360</v>
      </c>
      <c r="BP53" s="60">
        <f>IF(Assumptions!$F$4="Active",Active!BP53,Total!BP53)</f>
        <v>360</v>
      </c>
      <c r="BQ53" s="6">
        <v>108</v>
      </c>
    </row>
    <row r="54" spans="1:69" x14ac:dyDescent="0.3">
      <c r="A54" s="11">
        <v>79</v>
      </c>
      <c r="B54" s="60">
        <f>IF(Assumptions!$F$4="Active",Active!B54,Total!B54)</f>
        <v>6.7484999999999991</v>
      </c>
      <c r="C54" s="60">
        <f>IF(Assumptions!$F$4="Active",Active!C54,Total!C54)</f>
        <v>11.456926237142712</v>
      </c>
      <c r="D54" s="60">
        <f>IF(Assumptions!$F$4="Active",Active!D54,Total!D54)</f>
        <v>16.362930821015073</v>
      </c>
      <c r="E54" s="60">
        <f>IF(Assumptions!$F$4="Active",Active!E54,Total!E54)</f>
        <v>21.782867151279127</v>
      </c>
      <c r="F54" s="60">
        <f>IF(Assumptions!$F$4="Active",Active!F54,Total!F54)</f>
        <v>27.896750184766749</v>
      </c>
      <c r="G54" s="60">
        <f>IF(Assumptions!$F$4="Active",Active!G54,Total!G54)</f>
        <v>34.837342309780816</v>
      </c>
      <c r="H54" s="60">
        <f>IF(Assumptions!$F$4="Active",Active!H54,Total!H54)</f>
        <v>42.751430888373726</v>
      </c>
      <c r="I54" s="60">
        <f>IF(Assumptions!$F$4="Active",Active!I54,Total!I54)</f>
        <v>51.775685045998806</v>
      </c>
      <c r="J54" s="60">
        <f>IF(Assumptions!$F$4="Active",Active!J54,Total!J54)</f>
        <v>62.084106742491848</v>
      </c>
      <c r="K54" s="60">
        <f>IF(Assumptions!$F$4="Active",Active!K54,Total!K54)</f>
        <v>73.840996676732459</v>
      </c>
      <c r="L54" s="60">
        <f>IF(Assumptions!$F$4="Active",Active!L54,Total!L54)</f>
        <v>87.10641933378227</v>
      </c>
      <c r="M54" s="60">
        <f>IF(Assumptions!$F$4="Active",Active!M54,Total!M54)</f>
        <v>101.95760260137429</v>
      </c>
      <c r="N54" s="60">
        <f>IF(Assumptions!$F$4="Active",Active!N54,Total!N54)</f>
        <v>118.56100020808607</v>
      </c>
      <c r="O54" s="60">
        <f>IF(Assumptions!$F$4="Active",Active!O54,Total!O54)</f>
        <v>137.16779572852238</v>
      </c>
      <c r="P54" s="60">
        <f>IF(Assumptions!$F$4="Active",Active!P54,Total!P54)</f>
        <v>158.02330472811579</v>
      </c>
      <c r="Q54" s="60">
        <f>IF(Assumptions!$F$4="Active",Active!Q54,Total!Q54)</f>
        <v>181.01</v>
      </c>
      <c r="R54" s="60">
        <f>IF(Assumptions!$F$4="Active",Active!R54,Total!R54)</f>
        <v>198.46</v>
      </c>
      <c r="S54" s="60">
        <f>IF(Assumptions!$F$4="Active",Active!S54,Total!S54)</f>
        <v>216.29</v>
      </c>
      <c r="T54" s="60">
        <f>IF(Assumptions!$F$4="Active",Active!T54,Total!T54)</f>
        <v>234.13</v>
      </c>
      <c r="U54" s="60">
        <f>IF(Assumptions!$F$4="Active",Active!U54,Total!U54)</f>
        <v>251.66</v>
      </c>
      <c r="V54" s="60">
        <f>IF(Assumptions!$F$4="Active",Active!V54,Total!V54)</f>
        <v>268.87</v>
      </c>
      <c r="W54" s="60">
        <f>IF(Assumptions!$F$4="Active",Active!W54,Total!W54)</f>
        <v>286.08</v>
      </c>
      <c r="X54" s="60">
        <f>IF(Assumptions!$F$4="Active",Active!X54,Total!X54)</f>
        <v>303.87</v>
      </c>
      <c r="Y54" s="60">
        <f>IF(Assumptions!$F$4="Active",Active!Y54,Total!Y54)</f>
        <v>323.07</v>
      </c>
      <c r="Z54" s="60">
        <f>IF(Assumptions!$F$4="Active",Active!Z54,Total!Z54)</f>
        <v>344.35</v>
      </c>
      <c r="AA54" s="60">
        <f>IF(Assumptions!$F$4="Active",Active!AA54,Total!AA54)</f>
        <v>366.62</v>
      </c>
      <c r="AB54" s="60">
        <f>IF(Assumptions!$F$4="Active",Active!AB54,Total!AB54)</f>
        <v>388.09</v>
      </c>
      <c r="AC54" s="60">
        <f>IF(Assumptions!$F$4="Active",Active!AC54,Total!AC54)</f>
        <v>406.67</v>
      </c>
      <c r="AD54" s="60">
        <f>IF(Assumptions!$F$4="Active",Active!AD54,Total!AD54)</f>
        <v>420</v>
      </c>
      <c r="AE54" s="60">
        <f>IF(Assumptions!$F$4="Active",Active!AE54,Total!AE54)</f>
        <v>420</v>
      </c>
      <c r="AF54" s="60">
        <f>IF(Assumptions!$F$4="Active",Active!AF54,Total!AF54)</f>
        <v>420</v>
      </c>
      <c r="AG54" s="11">
        <v>109</v>
      </c>
      <c r="AK54" s="11">
        <v>79</v>
      </c>
      <c r="AL54" s="60">
        <f>IF(Assumptions!$F$4="Active",Active!AL54,Total!AL54)</f>
        <v>4.684499999999999</v>
      </c>
      <c r="AM54" s="60">
        <f>IF(Assumptions!$F$4="Active",Active!AM54,Total!AM54)</f>
        <v>7.7976133867321469</v>
      </c>
      <c r="AN54" s="60">
        <f>IF(Assumptions!$F$4="Active",Active!AN54,Total!AN54)</f>
        <v>11.02252610189908</v>
      </c>
      <c r="AO54" s="60">
        <f>IF(Assumptions!$F$4="Active",Active!AO54,Total!AO54)</f>
        <v>14.539724710660918</v>
      </c>
      <c r="AP54" s="60">
        <f>IF(Assumptions!$F$4="Active",Active!AP54,Total!AP54)</f>
        <v>18.42055159238744</v>
      </c>
      <c r="AQ54" s="60">
        <f>IF(Assumptions!$F$4="Active",Active!AQ54,Total!AQ54)</f>
        <v>22.807681083184004</v>
      </c>
      <c r="AR54" s="60">
        <f>IF(Assumptions!$F$4="Active",Active!AR54,Total!AR54)</f>
        <v>27.883420168119603</v>
      </c>
      <c r="AS54" s="60">
        <f>IF(Assumptions!$F$4="Active",Active!AS54,Total!AS54)</f>
        <v>33.837649572723443</v>
      </c>
      <c r="AT54" s="60">
        <f>IF(Assumptions!$F$4="Active",Active!AT54,Total!AT54)</f>
        <v>40.895511613557836</v>
      </c>
      <c r="AU54" s="60">
        <f>IF(Assumptions!$F$4="Active",Active!AU54,Total!AU54)</f>
        <v>49.259747643733157</v>
      </c>
      <c r="AV54" s="60">
        <f>IF(Assumptions!$F$4="Active",Active!AV54,Total!AV54)</f>
        <v>58.999622304964312</v>
      </c>
      <c r="AW54" s="60">
        <f>IF(Assumptions!$F$4="Active",Active!AW54,Total!AW54)</f>
        <v>70.251696940360219</v>
      </c>
      <c r="AX54" s="60">
        <f>IF(Assumptions!$F$4="Active",Active!AX54,Total!AX54)</f>
        <v>83.286365236815811</v>
      </c>
      <c r="AY54" s="60">
        <f>IF(Assumptions!$F$4="Active",Active!AY54,Total!AY54)</f>
        <v>98.518423992870765</v>
      </c>
      <c r="AZ54" s="60">
        <f>IF(Assumptions!$F$4="Active",Active!AZ54,Total!AZ54)</f>
        <v>116.35620122850004</v>
      </c>
      <c r="BA54" s="60">
        <f>IF(Assumptions!$F$4="Active",Active!BA54,Total!BA54)</f>
        <v>136.61000000000001</v>
      </c>
      <c r="BB54" s="60">
        <f>IF(Assumptions!$F$4="Active",Active!BB54,Total!BB54)</f>
        <v>153.44</v>
      </c>
      <c r="BC54" s="60">
        <f>IF(Assumptions!$F$4="Active",Active!BC54,Total!BC54)</f>
        <v>170.66</v>
      </c>
      <c r="BD54" s="60">
        <f>IF(Assumptions!$F$4="Active",Active!BD54,Total!BD54)</f>
        <v>187.71</v>
      </c>
      <c r="BE54" s="60">
        <f>IF(Assumptions!$F$4="Active",Active!BE54,Total!BE54)</f>
        <v>204.16</v>
      </c>
      <c r="BF54" s="60">
        <f>IF(Assumptions!$F$4="Active",Active!BF54,Total!BF54)</f>
        <v>220.11</v>
      </c>
      <c r="BG54" s="60">
        <f>IF(Assumptions!$F$4="Active",Active!BG54,Total!BG54)</f>
        <v>235.96</v>
      </c>
      <c r="BH54" s="60">
        <f>IF(Assumptions!$F$4="Active",Active!BH54,Total!BH54)</f>
        <v>252.34</v>
      </c>
      <c r="BI54" s="60">
        <f>IF(Assumptions!$F$4="Active",Active!BI54,Total!BI54)</f>
        <v>270.07</v>
      </c>
      <c r="BJ54" s="60">
        <f>IF(Assumptions!$F$4="Active",Active!BJ54,Total!BJ54)</f>
        <v>289.77999999999997</v>
      </c>
      <c r="BK54" s="60">
        <f>IF(Assumptions!$F$4="Active",Active!BK54,Total!BK54)</f>
        <v>310.44</v>
      </c>
      <c r="BL54" s="60">
        <f>IF(Assumptions!$F$4="Active",Active!BL54,Total!BL54)</f>
        <v>330.38</v>
      </c>
      <c r="BM54" s="60">
        <f>IF(Assumptions!$F$4="Active",Active!BM54,Total!BM54)</f>
        <v>347.63</v>
      </c>
      <c r="BN54" s="60">
        <f>IF(Assumptions!$F$4="Active",Active!BN54,Total!BN54)</f>
        <v>360</v>
      </c>
      <c r="BO54" s="60">
        <f>IF(Assumptions!$F$4="Active",Active!BO54,Total!BO54)</f>
        <v>360</v>
      </c>
      <c r="BP54" s="60">
        <f>IF(Assumptions!$F$4="Active",Active!BP54,Total!BP54)</f>
        <v>360</v>
      </c>
      <c r="BQ54" s="11">
        <v>109</v>
      </c>
    </row>
    <row r="55" spans="1:69" x14ac:dyDescent="0.3">
      <c r="A55" s="6">
        <v>80</v>
      </c>
      <c r="B55" s="60">
        <f>IF(Assumptions!$F$4="Active",Active!B55,Total!B55)</f>
        <v>7.5344999999999978</v>
      </c>
      <c r="C55" s="60">
        <f>IF(Assumptions!$F$4="Active",Active!C55,Total!C55)</f>
        <v>12.803697098852815</v>
      </c>
      <c r="D55" s="60">
        <f>IF(Assumptions!$F$4="Active",Active!D55,Total!D55)</f>
        <v>18.302490485608939</v>
      </c>
      <c r="E55" s="60">
        <f>IF(Assumptions!$F$4="Active",Active!E55,Total!E55)</f>
        <v>24.372465492515861</v>
      </c>
      <c r="F55" s="60">
        <f>IF(Assumptions!$F$4="Active",Active!F55,Total!F55)</f>
        <v>31.197332110261883</v>
      </c>
      <c r="G55" s="60">
        <f>IF(Assumptions!$F$4="Active",Active!G55,Total!G55)</f>
        <v>38.942944948731281</v>
      </c>
      <c r="H55" s="60">
        <f>IF(Assumptions!$F$4="Active",Active!H55,Total!H55)</f>
        <v>47.755891128739457</v>
      </c>
      <c r="I55" s="60">
        <f>IF(Assumptions!$F$4="Active",Active!I55,Total!I55)</f>
        <v>57.812973450396456</v>
      </c>
      <c r="J55" s="60">
        <f>IF(Assumptions!$F$4="Active",Active!J55,Total!J55)</f>
        <v>69.280747714055082</v>
      </c>
      <c r="K55" s="60">
        <f>IF(Assumptions!$F$4="Active",Active!K55,Total!K55)</f>
        <v>82.226548755593711</v>
      </c>
      <c r="L55" s="60">
        <f>IF(Assumptions!$F$4="Active",Active!L55,Total!L55)</f>
        <v>96.731539988257836</v>
      </c>
      <c r="M55" s="60">
        <f>IF(Assumptions!$F$4="Active",Active!M55,Total!M55)</f>
        <v>112.9606785663301</v>
      </c>
      <c r="N55" s="60">
        <f>IF(Assumptions!$F$4="Active",Active!N55,Total!N55)</f>
        <v>131.16039336881894</v>
      </c>
      <c r="O55" s="60">
        <f>IF(Assumptions!$F$4="Active",Active!O55,Total!O55)</f>
        <v>151.57279496071038</v>
      </c>
      <c r="P55" s="60">
        <f>IF(Assumptions!$F$4="Active",Active!P55,Total!P55)</f>
        <v>174.09185562799942</v>
      </c>
      <c r="Q55" s="60">
        <f>IF(Assumptions!$F$4="Active",Active!Q55,Total!Q55)</f>
        <v>198.46</v>
      </c>
      <c r="R55" s="60">
        <f>IF(Assumptions!$F$4="Active",Active!R55,Total!R55)</f>
        <v>216.29</v>
      </c>
      <c r="S55" s="60">
        <f>IF(Assumptions!$F$4="Active",Active!S55,Total!S55)</f>
        <v>234.13</v>
      </c>
      <c r="T55" s="60">
        <f>IF(Assumptions!$F$4="Active",Active!T55,Total!T55)</f>
        <v>251.66</v>
      </c>
      <c r="U55" s="60">
        <f>IF(Assumptions!$F$4="Active",Active!U55,Total!U55)</f>
        <v>268.87</v>
      </c>
      <c r="V55" s="60">
        <f>IF(Assumptions!$F$4="Active",Active!V55,Total!V55)</f>
        <v>286.08</v>
      </c>
      <c r="W55" s="60">
        <f>IF(Assumptions!$F$4="Active",Active!W55,Total!W55)</f>
        <v>303.87</v>
      </c>
      <c r="X55" s="60">
        <f>IF(Assumptions!$F$4="Active",Active!X55,Total!X55)</f>
        <v>323.07</v>
      </c>
      <c r="Y55" s="60">
        <f>IF(Assumptions!$F$4="Active",Active!Y55,Total!Y55)</f>
        <v>344.35</v>
      </c>
      <c r="Z55" s="60">
        <f>IF(Assumptions!$F$4="Active",Active!Z55,Total!Z55)</f>
        <v>366.62</v>
      </c>
      <c r="AA55" s="60">
        <f>IF(Assumptions!$F$4="Active",Active!AA55,Total!AA55)</f>
        <v>388.09</v>
      </c>
      <c r="AB55" s="60">
        <f>IF(Assumptions!$F$4="Active",Active!AB55,Total!AB55)</f>
        <v>406.67</v>
      </c>
      <c r="AC55" s="60">
        <f>IF(Assumptions!$F$4="Active",Active!AC55,Total!AC55)</f>
        <v>420</v>
      </c>
      <c r="AD55" s="60">
        <f>IF(Assumptions!$F$4="Active",Active!AD55,Total!AD55)</f>
        <v>420</v>
      </c>
      <c r="AE55" s="60">
        <f>IF(Assumptions!$F$4="Active",Active!AE55,Total!AE55)</f>
        <v>420</v>
      </c>
      <c r="AF55" s="60">
        <f>IF(Assumptions!$F$4="Active",Active!AF55,Total!AF55)</f>
        <v>420</v>
      </c>
      <c r="AG55" s="6">
        <v>110</v>
      </c>
      <c r="AK55" s="6">
        <v>80</v>
      </c>
      <c r="AL55" s="60">
        <f>IF(Assumptions!$F$4="Active",Active!AL55,Total!AL55)</f>
        <v>5.2484999999999991</v>
      </c>
      <c r="AM55" s="60">
        <f>IF(Assumptions!$F$4="Active",Active!AM55,Total!AM55)</f>
        <v>8.7407889646481713</v>
      </c>
      <c r="AN55" s="60">
        <f>IF(Assumptions!$F$4="Active",Active!AN55,Total!AN55)</f>
        <v>12.33154065763868</v>
      </c>
      <c r="AO55" s="60">
        <f>IF(Assumptions!$F$4="Active",Active!AO55,Total!AO55)</f>
        <v>16.209965155378423</v>
      </c>
      <c r="AP55" s="60">
        <f>IF(Assumptions!$F$4="Active",Active!AP55,Total!AP55)</f>
        <v>20.545035233094637</v>
      </c>
      <c r="AQ55" s="60">
        <f>IF(Assumptions!$F$4="Active",Active!AQ55,Total!AQ55)</f>
        <v>25.526047777471497</v>
      </c>
      <c r="AR55" s="60">
        <f>IF(Assumptions!$F$4="Active",Active!AR55,Total!AR55)</f>
        <v>31.345639404229555</v>
      </c>
      <c r="AS55" s="60">
        <f>IF(Assumptions!$F$4="Active",Active!AS55,Total!AS55)</f>
        <v>38.228163088529826</v>
      </c>
      <c r="AT55" s="60">
        <f>IF(Assumptions!$F$4="Active",Active!AT55,Total!AT55)</f>
        <v>46.377252861104111</v>
      </c>
      <c r="AU55" s="60">
        <f>IF(Assumptions!$F$4="Active",Active!AU55,Total!AU55)</f>
        <v>55.869875710056377</v>
      </c>
      <c r="AV55" s="60">
        <f>IF(Assumptions!$F$4="Active",Active!AV55,Total!AV55)</f>
        <v>66.844460050094881</v>
      </c>
      <c r="AW55" s="60">
        <f>IF(Assumptions!$F$4="Active",Active!AW55,Total!AW55)</f>
        <v>79.566759698377396</v>
      </c>
      <c r="AX55" s="60">
        <f>IF(Assumptions!$F$4="Active",Active!AX55,Total!AX55)</f>
        <v>94.442382975937349</v>
      </c>
      <c r="AY55" s="60">
        <f>IF(Assumptions!$F$4="Active",Active!AY55,Total!AY55)</f>
        <v>111.8733142530142</v>
      </c>
      <c r="AZ55" s="60">
        <f>IF(Assumptions!$F$4="Active",Active!AZ55,Total!AZ55)</f>
        <v>131.68678528319066</v>
      </c>
      <c r="BA55" s="60">
        <f>IF(Assumptions!$F$4="Active",Active!BA55,Total!BA55)</f>
        <v>153.44</v>
      </c>
      <c r="BB55" s="60">
        <f>IF(Assumptions!$F$4="Active",Active!BB55,Total!BB55)</f>
        <v>170.66</v>
      </c>
      <c r="BC55" s="60">
        <f>IF(Assumptions!$F$4="Active",Active!BC55,Total!BC55)</f>
        <v>187.71</v>
      </c>
      <c r="BD55" s="60">
        <f>IF(Assumptions!$F$4="Active",Active!BD55,Total!BD55)</f>
        <v>204.16</v>
      </c>
      <c r="BE55" s="60">
        <f>IF(Assumptions!$F$4="Active",Active!BE55,Total!BE55)</f>
        <v>220.11</v>
      </c>
      <c r="BF55" s="60">
        <f>IF(Assumptions!$F$4="Active",Active!BF55,Total!BF55)</f>
        <v>235.96</v>
      </c>
      <c r="BG55" s="60">
        <f>IF(Assumptions!$F$4="Active",Active!BG55,Total!BG55)</f>
        <v>252.34</v>
      </c>
      <c r="BH55" s="60">
        <f>IF(Assumptions!$F$4="Active",Active!BH55,Total!BH55)</f>
        <v>270.07</v>
      </c>
      <c r="BI55" s="60">
        <f>IF(Assumptions!$F$4="Active",Active!BI55,Total!BI55)</f>
        <v>289.77999999999997</v>
      </c>
      <c r="BJ55" s="60">
        <f>IF(Assumptions!$F$4="Active",Active!BJ55,Total!BJ55)</f>
        <v>310.44</v>
      </c>
      <c r="BK55" s="60">
        <f>IF(Assumptions!$F$4="Active",Active!BK55,Total!BK55)</f>
        <v>330.38</v>
      </c>
      <c r="BL55" s="60">
        <f>IF(Assumptions!$F$4="Active",Active!BL55,Total!BL55)</f>
        <v>347.63</v>
      </c>
      <c r="BM55" s="60">
        <f>IF(Assumptions!$F$4="Active",Active!BM55,Total!BM55)</f>
        <v>360</v>
      </c>
      <c r="BN55" s="60">
        <f>IF(Assumptions!$F$4="Active",Active!BN55,Total!BN55)</f>
        <v>360</v>
      </c>
      <c r="BO55" s="60">
        <f>IF(Assumptions!$F$4="Active",Active!BO55,Total!BO55)</f>
        <v>360</v>
      </c>
      <c r="BP55" s="60">
        <f>IF(Assumptions!$F$4="Active",Active!BP55,Total!BP55)</f>
        <v>360</v>
      </c>
      <c r="BQ55" s="6">
        <v>110</v>
      </c>
    </row>
    <row r="56" spans="1:69" x14ac:dyDescent="0.3">
      <c r="A56" s="6">
        <v>81</v>
      </c>
      <c r="B56" s="60">
        <f>IF(Assumptions!$F$4="Active",Active!B56,Total!B56)</f>
        <v>8.4224999999999977</v>
      </c>
      <c r="C56" s="60">
        <f>IF(Assumptions!$F$4="Active",Active!C56,Total!C56)</f>
        <v>14.468390692042421</v>
      </c>
      <c r="D56" s="60">
        <f>IF(Assumptions!$F$4="Active",Active!D56,Total!D56)</f>
        <v>20.808907777086262</v>
      </c>
      <c r="E56" s="60">
        <f>IF(Assumptions!$F$4="Active",Active!E56,Total!E56)</f>
        <v>27.810124020173951</v>
      </c>
      <c r="F56" s="60">
        <f>IF(Assumptions!$F$4="Active",Active!F56,Total!F56)</f>
        <v>35.696386815148117</v>
      </c>
      <c r="G56" s="60">
        <f>IF(Assumptions!$F$4="Active",Active!G56,Total!G56)</f>
        <v>44.643458046996784</v>
      </c>
      <c r="H56" s="60">
        <f>IF(Assumptions!$F$4="Active",Active!H56,Total!H56)</f>
        <v>54.844605875017734</v>
      </c>
      <c r="I56" s="60">
        <f>IF(Assumptions!$F$4="Active",Active!I56,Total!I56)</f>
        <v>66.48011493324222</v>
      </c>
      <c r="J56" s="60">
        <f>IF(Assumptions!$F$4="Active",Active!J56,Total!J56)</f>
        <v>79.63253279474813</v>
      </c>
      <c r="K56" s="60">
        <f>IF(Assumptions!$F$4="Active",Active!K56,Total!K56)</f>
        <v>94.39425239645881</v>
      </c>
      <c r="L56" s="60">
        <f>IF(Assumptions!$F$4="Active",Active!L56,Total!L56)</f>
        <v>110.9382033080049</v>
      </c>
      <c r="M56" s="60">
        <f>IF(Assumptions!$F$4="Active",Active!M56,Total!M56)</f>
        <v>129.51851906064053</v>
      </c>
      <c r="N56" s="60">
        <f>IF(Assumptions!$F$4="Active",Active!N56,Total!N56)</f>
        <v>150.38715012060399</v>
      </c>
      <c r="O56" s="60">
        <f>IF(Assumptions!$F$4="Active",Active!O56,Total!O56)</f>
        <v>173.45064921509567</v>
      </c>
      <c r="P56" s="60">
        <f>IF(Assumptions!$F$4="Active",Active!P56,Total!P56)</f>
        <v>198.45999999999995</v>
      </c>
      <c r="Q56" s="60">
        <f>IF(Assumptions!$F$4="Active",Active!Q56,Total!Q56)</f>
        <v>216.29</v>
      </c>
      <c r="R56" s="60">
        <f>IF(Assumptions!$F$4="Active",Active!R56,Total!R56)</f>
        <v>234.13</v>
      </c>
      <c r="S56" s="60">
        <f>IF(Assumptions!$F$4="Active",Active!S56,Total!S56)</f>
        <v>251.66</v>
      </c>
      <c r="T56" s="60">
        <f>IF(Assumptions!$F$4="Active",Active!T56,Total!T56)</f>
        <v>268.87</v>
      </c>
      <c r="U56" s="60">
        <f>IF(Assumptions!$F$4="Active",Active!U56,Total!U56)</f>
        <v>286.08</v>
      </c>
      <c r="V56" s="60">
        <f>IF(Assumptions!$F$4="Active",Active!V56,Total!V56)</f>
        <v>303.87</v>
      </c>
      <c r="W56" s="60">
        <f>IF(Assumptions!$F$4="Active",Active!W56,Total!W56)</f>
        <v>323.07</v>
      </c>
      <c r="X56" s="60">
        <f>IF(Assumptions!$F$4="Active",Active!X56,Total!X56)</f>
        <v>344.35</v>
      </c>
      <c r="Y56" s="60">
        <f>IF(Assumptions!$F$4="Active",Active!Y56,Total!Y56)</f>
        <v>366.62</v>
      </c>
      <c r="Z56" s="60">
        <f>IF(Assumptions!$F$4="Active",Active!Z56,Total!Z56)</f>
        <v>388.09</v>
      </c>
      <c r="AA56" s="60">
        <f>IF(Assumptions!$F$4="Active",Active!AA56,Total!AA56)</f>
        <v>406.67</v>
      </c>
      <c r="AB56" s="60">
        <f>IF(Assumptions!$F$4="Active",Active!AB56,Total!AB56)</f>
        <v>420</v>
      </c>
      <c r="AC56" s="60">
        <f>IF(Assumptions!$F$4="Active",Active!AC56,Total!AC56)</f>
        <v>420</v>
      </c>
      <c r="AD56" s="60">
        <f>IF(Assumptions!$F$4="Active",Active!AD56,Total!AD56)</f>
        <v>420</v>
      </c>
      <c r="AE56" s="60">
        <f>IF(Assumptions!$F$4="Active",Active!AE56,Total!AE56)</f>
        <v>420</v>
      </c>
      <c r="AF56" s="60">
        <f>IF(Assumptions!$F$4="Active",Active!AF56,Total!AF56)</f>
        <v>420</v>
      </c>
      <c r="AG56" s="6">
        <v>111</v>
      </c>
      <c r="AK56" s="6">
        <v>81</v>
      </c>
      <c r="AL56" s="60">
        <f>IF(Assumptions!$F$4="Active",Active!AL56,Total!AL56)</f>
        <v>5.8874999999999984</v>
      </c>
      <c r="AM56" s="60">
        <f>IF(Assumptions!$F$4="Active",Active!AM56,Total!AM56)</f>
        <v>9.877327666936015</v>
      </c>
      <c r="AN56" s="60">
        <f>IF(Assumptions!$F$4="Active",Active!AN56,Total!AN56)</f>
        <v>13.961911229211557</v>
      </c>
      <c r="AO56" s="60">
        <f>IF(Assumptions!$F$4="Active",Active!AO56,Total!AO56)</f>
        <v>18.430960820095176</v>
      </c>
      <c r="AP56" s="60">
        <f>IF(Assumptions!$F$4="Active",Active!AP56,Total!AP56)</f>
        <v>23.510146628070821</v>
      </c>
      <c r="AQ56" s="60">
        <f>IF(Assumptions!$F$4="Active",Active!AQ56,Total!AQ56)</f>
        <v>29.410896381119823</v>
      </c>
      <c r="AR56" s="60">
        <f>IF(Assumptions!$F$4="Active",Active!AR56,Total!AR56)</f>
        <v>36.369604315255678</v>
      </c>
      <c r="AS56" s="60">
        <f>IF(Assumptions!$F$4="Active",Active!AS56,Total!AS56)</f>
        <v>44.602227588773047</v>
      </c>
      <c r="AT56" s="60">
        <f>IF(Assumptions!$F$4="Active",Active!AT56,Total!AT56)</f>
        <v>54.201216226485535</v>
      </c>
      <c r="AU56" s="60">
        <f>IF(Assumptions!$F$4="Active",Active!AU56,Total!AU56)</f>
        <v>65.31539999366899</v>
      </c>
      <c r="AV56" s="60">
        <f>IF(Assumptions!$F$4="Active",Active!AV56,Total!AV56)</f>
        <v>78.218117769008529</v>
      </c>
      <c r="AW56" s="60">
        <f>IF(Assumptions!$F$4="Active",Active!AW56,Total!AW56)</f>
        <v>93.323169182406929</v>
      </c>
      <c r="AX56" s="60">
        <f>IF(Assumptions!$F$4="Active",Active!AX56,Total!AX56)</f>
        <v>111.0448517987201</v>
      </c>
      <c r="AY56" s="60">
        <f>IF(Assumptions!$F$4="Active",Active!AY56,Total!AY56)</f>
        <v>131.22760668442683</v>
      </c>
      <c r="AZ56" s="60">
        <f>IF(Assumptions!$F$4="Active",Active!AZ56,Total!AZ56)</f>
        <v>153.43999999999997</v>
      </c>
      <c r="BA56" s="60">
        <f>IF(Assumptions!$F$4="Active",Active!BA56,Total!BA56)</f>
        <v>170.66</v>
      </c>
      <c r="BB56" s="60">
        <f>IF(Assumptions!$F$4="Active",Active!BB56,Total!BB56)</f>
        <v>187.71</v>
      </c>
      <c r="BC56" s="60">
        <f>IF(Assumptions!$F$4="Active",Active!BC56,Total!BC56)</f>
        <v>204.16</v>
      </c>
      <c r="BD56" s="60">
        <f>IF(Assumptions!$F$4="Active",Active!BD56,Total!BD56)</f>
        <v>220.11</v>
      </c>
      <c r="BE56" s="60">
        <f>IF(Assumptions!$F$4="Active",Active!BE56,Total!BE56)</f>
        <v>235.96</v>
      </c>
      <c r="BF56" s="60">
        <f>IF(Assumptions!$F$4="Active",Active!BF56,Total!BF56)</f>
        <v>252.34</v>
      </c>
      <c r="BG56" s="60">
        <f>IF(Assumptions!$F$4="Active",Active!BG56,Total!BG56)</f>
        <v>270.07</v>
      </c>
      <c r="BH56" s="60">
        <f>IF(Assumptions!$F$4="Active",Active!BH56,Total!BH56)</f>
        <v>289.77999999999997</v>
      </c>
      <c r="BI56" s="60">
        <f>IF(Assumptions!$F$4="Active",Active!BI56,Total!BI56)</f>
        <v>310.44</v>
      </c>
      <c r="BJ56" s="60">
        <f>IF(Assumptions!$F$4="Active",Active!BJ56,Total!BJ56)</f>
        <v>330.38</v>
      </c>
      <c r="BK56" s="60">
        <f>IF(Assumptions!$F$4="Active",Active!BK56,Total!BK56)</f>
        <v>347.63</v>
      </c>
      <c r="BL56" s="60">
        <f>IF(Assumptions!$F$4="Active",Active!BL56,Total!BL56)</f>
        <v>360</v>
      </c>
      <c r="BM56" s="60">
        <f>IF(Assumptions!$F$4="Active",Active!BM56,Total!BM56)</f>
        <v>360</v>
      </c>
      <c r="BN56" s="60">
        <f>IF(Assumptions!$F$4="Active",Active!BN56,Total!BN56)</f>
        <v>360</v>
      </c>
      <c r="BO56" s="60">
        <f>IF(Assumptions!$F$4="Active",Active!BO56,Total!BO56)</f>
        <v>360</v>
      </c>
      <c r="BP56" s="60">
        <f>IF(Assumptions!$F$4="Active",Active!BP56,Total!BP56)</f>
        <v>360</v>
      </c>
      <c r="BQ56" s="6">
        <v>111</v>
      </c>
    </row>
    <row r="57" spans="1:69" x14ac:dyDescent="0.3">
      <c r="A57" s="6">
        <v>82</v>
      </c>
      <c r="B57" s="60">
        <f>IF(Assumptions!$F$4="Active",Active!B57,Total!B57)</f>
        <v>9.4304999999999968</v>
      </c>
      <c r="C57" s="60">
        <f>IF(Assumptions!$F$4="Active",Active!C57,Total!C57)</f>
        <v>16.383874098615092</v>
      </c>
      <c r="D57" s="60">
        <f>IF(Assumptions!$F$4="Active",Active!D57,Total!D57)</f>
        <v>23.703215473994895</v>
      </c>
      <c r="E57" s="60">
        <f>IF(Assumptions!$F$4="Active",Active!E57,Total!E57)</f>
        <v>31.80914290148786</v>
      </c>
      <c r="F57" s="60">
        <f>IF(Assumptions!$F$4="Active",Active!F57,Total!F57)</f>
        <v>40.944279652867621</v>
      </c>
      <c r="G57" s="60">
        <f>IF(Assumptions!$F$4="Active",Active!G57,Total!G57)</f>
        <v>51.333046527799759</v>
      </c>
      <c r="H57" s="60">
        <f>IF(Assumptions!$F$4="Active",Active!H57,Total!H57)</f>
        <v>63.177090200496323</v>
      </c>
      <c r="I57" s="60">
        <f>IF(Assumptions!$F$4="Active",Active!I57,Total!I57)</f>
        <v>76.579459985235218</v>
      </c>
      <c r="J57" s="60">
        <f>IF(Assumptions!$F$4="Active",Active!J57,Total!J57)</f>
        <v>91.647169121989535</v>
      </c>
      <c r="K57" s="60">
        <f>IF(Assumptions!$F$4="Active",Active!K57,Total!K57)</f>
        <v>108.56336799940735</v>
      </c>
      <c r="L57" s="60">
        <f>IF(Assumptions!$F$4="Active",Active!L57,Total!L57)</f>
        <v>127.59180064450847</v>
      </c>
      <c r="M57" s="60">
        <f>IF(Assumptions!$F$4="Active",Active!M57,Total!M57)</f>
        <v>148.99636515580858</v>
      </c>
      <c r="N57" s="60">
        <f>IF(Assumptions!$F$4="Active",Active!N57,Total!N57)</f>
        <v>172.69867512396499</v>
      </c>
      <c r="O57" s="60">
        <f>IF(Assumptions!$F$4="Active",Active!O57,Total!O57)</f>
        <v>198.45999999999998</v>
      </c>
      <c r="P57" s="60">
        <f>IF(Assumptions!$F$4="Active",Active!P57,Total!P57)</f>
        <v>216.29</v>
      </c>
      <c r="Q57" s="60">
        <f>IF(Assumptions!$F$4="Active",Active!Q57,Total!Q57)</f>
        <v>234.13</v>
      </c>
      <c r="R57" s="60">
        <f>IF(Assumptions!$F$4="Active",Active!R57,Total!R57)</f>
        <v>251.66</v>
      </c>
      <c r="S57" s="60">
        <f>IF(Assumptions!$F$4="Active",Active!S57,Total!S57)</f>
        <v>268.87</v>
      </c>
      <c r="T57" s="60">
        <f>IF(Assumptions!$F$4="Active",Active!T57,Total!T57)</f>
        <v>286.08</v>
      </c>
      <c r="U57" s="60">
        <f>IF(Assumptions!$F$4="Active",Active!U57,Total!U57)</f>
        <v>303.87</v>
      </c>
      <c r="V57" s="60">
        <f>IF(Assumptions!$F$4="Active",Active!V57,Total!V57)</f>
        <v>323.07</v>
      </c>
      <c r="W57" s="60">
        <f>IF(Assumptions!$F$4="Active",Active!W57,Total!W57)</f>
        <v>344.35</v>
      </c>
      <c r="X57" s="60">
        <f>IF(Assumptions!$F$4="Active",Active!X57,Total!X57)</f>
        <v>366.62</v>
      </c>
      <c r="Y57" s="60">
        <f>IF(Assumptions!$F$4="Active",Active!Y57,Total!Y57)</f>
        <v>388.09</v>
      </c>
      <c r="Z57" s="60">
        <f>IF(Assumptions!$F$4="Active",Active!Z57,Total!Z57)</f>
        <v>406.67</v>
      </c>
      <c r="AA57" s="60">
        <f>IF(Assumptions!$F$4="Active",Active!AA57,Total!AA57)</f>
        <v>420</v>
      </c>
      <c r="AB57" s="60">
        <f>IF(Assumptions!$F$4="Active",Active!AB57,Total!AB57)</f>
        <v>420</v>
      </c>
      <c r="AC57" s="60">
        <f>IF(Assumptions!$F$4="Active",Active!AC57,Total!AC57)</f>
        <v>420</v>
      </c>
      <c r="AD57" s="60">
        <f>IF(Assumptions!$F$4="Active",Active!AD57,Total!AD57)</f>
        <v>420</v>
      </c>
      <c r="AE57" s="60">
        <f>IF(Assumptions!$F$4="Active",Active!AE57,Total!AE57)</f>
        <v>420</v>
      </c>
      <c r="AF57" s="60">
        <f>IF(Assumptions!$F$4="Active",Active!AF57,Total!AF57)</f>
        <v>420</v>
      </c>
      <c r="AG57" s="6">
        <v>112</v>
      </c>
      <c r="AK57" s="6">
        <v>82</v>
      </c>
      <c r="AL57" s="60">
        <f>IF(Assumptions!$F$4="Active",Active!AL57,Total!AL57)</f>
        <v>6.6104999999999983</v>
      </c>
      <c r="AM57" s="60">
        <f>IF(Assumptions!$F$4="Active",Active!AM57,Total!AM57)</f>
        <v>11.159871613911255</v>
      </c>
      <c r="AN57" s="60">
        <f>IF(Assumptions!$F$4="Active",Active!AN57,Total!AN57)</f>
        <v>15.870705368992942</v>
      </c>
      <c r="AO57" s="60">
        <f>IF(Assumptions!$F$4="Active",Active!AO57,Total!AO57)</f>
        <v>21.107157186963974</v>
      </c>
      <c r="AP57" s="60">
        <f>IF(Assumptions!$F$4="Active",Active!AP57,Total!AP57)</f>
        <v>27.127196813152462</v>
      </c>
      <c r="AQ57" s="60">
        <f>IF(Assumptions!$F$4="Active",Active!AQ57,Total!AQ57)</f>
        <v>34.190190694914953</v>
      </c>
      <c r="AR57" s="60">
        <f>IF(Assumptions!$F$4="Active",Active!AR57,Total!AR57)</f>
        <v>42.530367842695469</v>
      </c>
      <c r="AS57" s="60">
        <f>IF(Assumptions!$F$4="Active",Active!AS57,Total!AS57)</f>
        <v>52.2600773474012</v>
      </c>
      <c r="AT57" s="60">
        <f>IF(Assumptions!$F$4="Active",Active!AT57,Total!AT57)</f>
        <v>63.541166302263697</v>
      </c>
      <c r="AU57" s="60">
        <f>IF(Assumptions!$F$4="Active",Active!AU57,Total!AU57)</f>
        <v>76.656280173022381</v>
      </c>
      <c r="AV57" s="60">
        <f>IF(Assumptions!$F$4="Active",Active!AV57,Total!AV57)</f>
        <v>92.029002273237239</v>
      </c>
      <c r="AW57" s="60">
        <f>IF(Assumptions!$F$4="Active",Active!AW57,Total!AW57)</f>
        <v>110.0880418032532</v>
      </c>
      <c r="AX57" s="60">
        <f>IF(Assumptions!$F$4="Active",Active!AX57,Total!AX57)</f>
        <v>130.69780330902751</v>
      </c>
      <c r="AY57" s="60">
        <f>IF(Assumptions!$F$4="Active",Active!AY57,Total!AY57)</f>
        <v>153.44</v>
      </c>
      <c r="AZ57" s="60">
        <f>IF(Assumptions!$F$4="Active",Active!AZ57,Total!AZ57)</f>
        <v>170.66</v>
      </c>
      <c r="BA57" s="60">
        <f>IF(Assumptions!$F$4="Active",Active!BA57,Total!BA57)</f>
        <v>187.71</v>
      </c>
      <c r="BB57" s="60">
        <f>IF(Assumptions!$F$4="Active",Active!BB57,Total!BB57)</f>
        <v>204.16</v>
      </c>
      <c r="BC57" s="60">
        <f>IF(Assumptions!$F$4="Active",Active!BC57,Total!BC57)</f>
        <v>220.11</v>
      </c>
      <c r="BD57" s="60">
        <f>IF(Assumptions!$F$4="Active",Active!BD57,Total!BD57)</f>
        <v>235.96</v>
      </c>
      <c r="BE57" s="60">
        <f>IF(Assumptions!$F$4="Active",Active!BE57,Total!BE57)</f>
        <v>252.34</v>
      </c>
      <c r="BF57" s="60">
        <f>IF(Assumptions!$F$4="Active",Active!BF57,Total!BF57)</f>
        <v>270.07</v>
      </c>
      <c r="BG57" s="60">
        <f>IF(Assumptions!$F$4="Active",Active!BG57,Total!BG57)</f>
        <v>289.77999999999997</v>
      </c>
      <c r="BH57" s="60">
        <f>IF(Assumptions!$F$4="Active",Active!BH57,Total!BH57)</f>
        <v>310.44</v>
      </c>
      <c r="BI57" s="60">
        <f>IF(Assumptions!$F$4="Active",Active!BI57,Total!BI57)</f>
        <v>330.38</v>
      </c>
      <c r="BJ57" s="60">
        <f>IF(Assumptions!$F$4="Active",Active!BJ57,Total!BJ57)</f>
        <v>347.63</v>
      </c>
      <c r="BK57" s="60">
        <f>IF(Assumptions!$F$4="Active",Active!BK57,Total!BK57)</f>
        <v>360</v>
      </c>
      <c r="BL57" s="60">
        <f>IF(Assumptions!$F$4="Active",Active!BL57,Total!BL57)</f>
        <v>360</v>
      </c>
      <c r="BM57" s="60">
        <f>IF(Assumptions!$F$4="Active",Active!BM57,Total!BM57)</f>
        <v>360</v>
      </c>
      <c r="BN57" s="60">
        <f>IF(Assumptions!$F$4="Active",Active!BN57,Total!BN57)</f>
        <v>360</v>
      </c>
      <c r="BO57" s="60">
        <f>IF(Assumptions!$F$4="Active",Active!BO57,Total!BO57)</f>
        <v>360</v>
      </c>
      <c r="BP57" s="60">
        <f>IF(Assumptions!$F$4="Active",Active!BP57,Total!BP57)</f>
        <v>360</v>
      </c>
      <c r="BQ57" s="6">
        <v>112</v>
      </c>
    </row>
    <row r="58" spans="1:69" x14ac:dyDescent="0.3">
      <c r="A58" s="6">
        <v>83</v>
      </c>
      <c r="B58" s="60">
        <f>IF(Assumptions!$F$4="Active",Active!B58,Total!B58)</f>
        <v>10.571999999999997</v>
      </c>
      <c r="C58" s="60">
        <f>IF(Assumptions!$F$4="Active",Active!C58,Total!C58)</f>
        <v>18.583459688604414</v>
      </c>
      <c r="D58" s="60">
        <f>IF(Assumptions!$F$4="Active",Active!D58,Total!D58)</f>
        <v>27.066745473611576</v>
      </c>
      <c r="E58" s="60">
        <f>IF(Assumptions!$F$4="Active",Active!E58,Total!E58)</f>
        <v>36.481190104233725</v>
      </c>
      <c r="F58" s="60">
        <f>IF(Assumptions!$F$4="Active",Active!F58,Total!F58)</f>
        <v>47.123213446557948</v>
      </c>
      <c r="G58" s="60">
        <f>IF(Assumptions!$F$4="Active",Active!G58,Total!G58)</f>
        <v>59.232567010031552</v>
      </c>
      <c r="H58" s="60">
        <f>IF(Assumptions!$F$4="Active",Active!H58,Total!H58)</f>
        <v>72.942284248949207</v>
      </c>
      <c r="I58" s="60">
        <f>IF(Assumptions!$F$4="Active",Active!I58,Total!I58)</f>
        <v>88.379555775961379</v>
      </c>
      <c r="J58" s="60">
        <f>IF(Assumptions!$F$4="Active",Active!J58,Total!J58)</f>
        <v>105.74124938758372</v>
      </c>
      <c r="K58" s="60">
        <f>IF(Assumptions!$F$4="Active",Active!K58,Total!K58)</f>
        <v>125.3035059868526</v>
      </c>
      <c r="L58" s="60">
        <f>IF(Assumptions!$F$4="Active",Active!L58,Total!L58)</f>
        <v>147.34507827017683</v>
      </c>
      <c r="M58" s="60">
        <f>IF(Assumptions!$F$4="Active",Active!M58,Total!M58)</f>
        <v>171.80595175283833</v>
      </c>
      <c r="N58" s="60">
        <f>IF(Assumptions!$F$4="Active",Active!N58,Total!N58)</f>
        <v>198.46</v>
      </c>
      <c r="O58" s="60">
        <f>IF(Assumptions!$F$4="Active",Active!O58,Total!O58)</f>
        <v>216.29</v>
      </c>
      <c r="P58" s="60">
        <f>IF(Assumptions!$F$4="Active",Active!P58,Total!P58)</f>
        <v>234.13</v>
      </c>
      <c r="Q58" s="60">
        <f>IF(Assumptions!$F$4="Active",Active!Q58,Total!Q58)</f>
        <v>251.66</v>
      </c>
      <c r="R58" s="60">
        <f>IF(Assumptions!$F$4="Active",Active!R58,Total!R58)</f>
        <v>268.87</v>
      </c>
      <c r="S58" s="60">
        <f>IF(Assumptions!$F$4="Active",Active!S58,Total!S58)</f>
        <v>286.08</v>
      </c>
      <c r="T58" s="60">
        <f>IF(Assumptions!$F$4="Active",Active!T58,Total!T58)</f>
        <v>303.87</v>
      </c>
      <c r="U58" s="60">
        <f>IF(Assumptions!$F$4="Active",Active!U58,Total!U58)</f>
        <v>323.07</v>
      </c>
      <c r="V58" s="60">
        <f>IF(Assumptions!$F$4="Active",Active!V58,Total!V58)</f>
        <v>344.35</v>
      </c>
      <c r="W58" s="60">
        <f>IF(Assumptions!$F$4="Active",Active!W58,Total!W58)</f>
        <v>366.62</v>
      </c>
      <c r="X58" s="60">
        <f>IF(Assumptions!$F$4="Active",Active!X58,Total!X58)</f>
        <v>388.09</v>
      </c>
      <c r="Y58" s="60">
        <f>IF(Assumptions!$F$4="Active",Active!Y58,Total!Y58)</f>
        <v>406.67</v>
      </c>
      <c r="Z58" s="60">
        <f>IF(Assumptions!$F$4="Active",Active!Z58,Total!Z58)</f>
        <v>420</v>
      </c>
      <c r="AA58" s="60">
        <f>IF(Assumptions!$F$4="Active",Active!AA58,Total!AA58)</f>
        <v>420</v>
      </c>
      <c r="AB58" s="60">
        <f>IF(Assumptions!$F$4="Active",Active!AB58,Total!AB58)</f>
        <v>420</v>
      </c>
      <c r="AC58" s="60">
        <f>IF(Assumptions!$F$4="Active",Active!AC58,Total!AC58)</f>
        <v>420</v>
      </c>
      <c r="AD58" s="60">
        <f>IF(Assumptions!$F$4="Active",Active!AD58,Total!AD58)</f>
        <v>420</v>
      </c>
      <c r="AE58" s="60">
        <f>IF(Assumptions!$F$4="Active",Active!AE58,Total!AE58)</f>
        <v>420</v>
      </c>
      <c r="AF58" s="60">
        <f>IF(Assumptions!$F$4="Active",Active!AF58,Total!AF58)</f>
        <v>420</v>
      </c>
      <c r="AG58" s="6">
        <v>113</v>
      </c>
      <c r="AK58" s="6">
        <v>83</v>
      </c>
      <c r="AL58" s="60">
        <f>IF(Assumptions!$F$4="Active",Active!AL58,Total!AL58)</f>
        <v>7.4264999999999981</v>
      </c>
      <c r="AM58" s="60">
        <f>IF(Assumptions!$F$4="Active",Active!AM58,Total!AM58)</f>
        <v>12.668772382125773</v>
      </c>
      <c r="AN58" s="60">
        <f>IF(Assumptions!$F$4="Active",Active!AN58,Total!AN58)</f>
        <v>18.18421408922076</v>
      </c>
      <c r="AO58" s="60">
        <f>IF(Assumptions!$F$4="Active",Active!AO58,Total!AO58)</f>
        <v>24.391549640849171</v>
      </c>
      <c r="AP58" s="60">
        <f>IF(Assumptions!$F$4="Active",Active!AP58,Total!AP58)</f>
        <v>31.604185716418357</v>
      </c>
      <c r="AQ58" s="60">
        <f>IF(Assumptions!$F$4="Active",Active!AQ58,Total!AQ58)</f>
        <v>40.087606256500834</v>
      </c>
      <c r="AR58" s="60">
        <f>IF(Assumptions!$F$4="Active",Active!AR58,Total!AR58)</f>
        <v>49.981716593532319</v>
      </c>
      <c r="AS58" s="60">
        <f>IF(Assumptions!$F$4="Active",Active!AS58,Total!AS58)</f>
        <v>61.465568081031968</v>
      </c>
      <c r="AT58" s="60">
        <f>IF(Assumptions!$F$4="Active",Active!AT58,Total!AT58)</f>
        <v>74.833699960752881</v>
      </c>
      <c r="AU58" s="60">
        <f>IF(Assumptions!$F$4="Active",Active!AU58,Total!AU58)</f>
        <v>90.52167911315199</v>
      </c>
      <c r="AV58" s="60">
        <f>IF(Assumptions!$F$4="Active",Active!AV58,Total!AV58)</f>
        <v>108.97532099686667</v>
      </c>
      <c r="AW58" s="60">
        <f>IF(Assumptions!$F$4="Active",Active!AW58,Total!AW58)</f>
        <v>130.0824096474355</v>
      </c>
      <c r="AX58" s="60">
        <f>IF(Assumptions!$F$4="Active",Active!AX58,Total!AX58)</f>
        <v>153.44</v>
      </c>
      <c r="AY58" s="60">
        <f>IF(Assumptions!$F$4="Active",Active!AY58,Total!AY58)</f>
        <v>170.66</v>
      </c>
      <c r="AZ58" s="60">
        <f>IF(Assumptions!$F$4="Active",Active!AZ58,Total!AZ58)</f>
        <v>187.71</v>
      </c>
      <c r="BA58" s="60">
        <f>IF(Assumptions!$F$4="Active",Active!BA58,Total!BA58)</f>
        <v>204.16</v>
      </c>
      <c r="BB58" s="60">
        <f>IF(Assumptions!$F$4="Active",Active!BB58,Total!BB58)</f>
        <v>220.11</v>
      </c>
      <c r="BC58" s="60">
        <f>IF(Assumptions!$F$4="Active",Active!BC58,Total!BC58)</f>
        <v>235.96</v>
      </c>
      <c r="BD58" s="60">
        <f>IF(Assumptions!$F$4="Active",Active!BD58,Total!BD58)</f>
        <v>252.34</v>
      </c>
      <c r="BE58" s="60">
        <f>IF(Assumptions!$F$4="Active",Active!BE58,Total!BE58)</f>
        <v>270.07</v>
      </c>
      <c r="BF58" s="60">
        <f>IF(Assumptions!$F$4="Active",Active!BF58,Total!BF58)</f>
        <v>289.77999999999997</v>
      </c>
      <c r="BG58" s="60">
        <f>IF(Assumptions!$F$4="Active",Active!BG58,Total!BG58)</f>
        <v>310.44</v>
      </c>
      <c r="BH58" s="60">
        <f>IF(Assumptions!$F$4="Active",Active!BH58,Total!BH58)</f>
        <v>330.38</v>
      </c>
      <c r="BI58" s="60">
        <f>IF(Assumptions!$F$4="Active",Active!BI58,Total!BI58)</f>
        <v>347.63</v>
      </c>
      <c r="BJ58" s="60">
        <f>IF(Assumptions!$F$4="Active",Active!BJ58,Total!BJ58)</f>
        <v>360</v>
      </c>
      <c r="BK58" s="60">
        <f>IF(Assumptions!$F$4="Active",Active!BK58,Total!BK58)</f>
        <v>360</v>
      </c>
      <c r="BL58" s="60">
        <f>IF(Assumptions!$F$4="Active",Active!BL58,Total!BL58)</f>
        <v>360</v>
      </c>
      <c r="BM58" s="60">
        <f>IF(Assumptions!$F$4="Active",Active!BM58,Total!BM58)</f>
        <v>360</v>
      </c>
      <c r="BN58" s="60">
        <f>IF(Assumptions!$F$4="Active",Active!BN58,Total!BN58)</f>
        <v>360</v>
      </c>
      <c r="BO58" s="60">
        <f>IF(Assumptions!$F$4="Active",Active!BO58,Total!BO58)</f>
        <v>360</v>
      </c>
      <c r="BP58" s="60">
        <f>IF(Assumptions!$F$4="Active",Active!BP58,Total!BP58)</f>
        <v>360</v>
      </c>
      <c r="BQ58" s="6">
        <v>113</v>
      </c>
    </row>
    <row r="59" spans="1:69" x14ac:dyDescent="0.3">
      <c r="A59" s="11">
        <v>84</v>
      </c>
      <c r="B59" s="60">
        <f>IF(Assumptions!$F$4="Active",Active!B59,Total!B59)</f>
        <v>11.842499999999998</v>
      </c>
      <c r="C59" s="60">
        <f>IF(Assumptions!$F$4="Active",Active!C59,Total!C59)</f>
        <v>21.104265134009403</v>
      </c>
      <c r="D59" s="60">
        <f>IF(Assumptions!$F$4="Active",Active!D59,Total!D59)</f>
        <v>30.971109979545041</v>
      </c>
      <c r="E59" s="60">
        <f>IF(Assumptions!$F$4="Active",Active!E59,Total!E59)</f>
        <v>41.971382893967665</v>
      </c>
      <c r="F59" s="60">
        <f>IF(Assumptions!$F$4="Active",Active!F59,Total!F59)</f>
        <v>54.427783229122994</v>
      </c>
      <c r="G59" s="60">
        <f>IF(Assumptions!$F$4="Active",Active!G59,Total!G59)</f>
        <v>68.522976127545945</v>
      </c>
      <c r="H59" s="60">
        <f>IF(Assumptions!$F$4="Active",Active!H59,Total!H59)</f>
        <v>84.41446195330137</v>
      </c>
      <c r="I59" s="60">
        <f>IF(Assumptions!$F$4="Active",Active!I59,Total!I59)</f>
        <v>102.31874949217742</v>
      </c>
      <c r="J59" s="60">
        <f>IF(Assumptions!$F$4="Active",Active!J59,Total!J59)</f>
        <v>122.52877533202842</v>
      </c>
      <c r="K59" s="60">
        <f>IF(Assumptions!$F$4="Active",Active!K59,Total!K59)</f>
        <v>145.34246142707769</v>
      </c>
      <c r="L59" s="60">
        <f>IF(Assumptions!$F$4="Active",Active!L59,Total!L59)</f>
        <v>170.72292000031015</v>
      </c>
      <c r="M59" s="60">
        <f>IF(Assumptions!$F$4="Active",Active!M59,Total!M59)</f>
        <v>198.45999999999998</v>
      </c>
      <c r="N59" s="60">
        <f>IF(Assumptions!$F$4="Active",Active!N59,Total!N59)</f>
        <v>216.29</v>
      </c>
      <c r="O59" s="60">
        <f>IF(Assumptions!$F$4="Active",Active!O59,Total!O59)</f>
        <v>234.13</v>
      </c>
      <c r="P59" s="60">
        <f>IF(Assumptions!$F$4="Active",Active!P59,Total!P59)</f>
        <v>251.66</v>
      </c>
      <c r="Q59" s="60">
        <f>IF(Assumptions!$F$4="Active",Active!Q59,Total!Q59)</f>
        <v>268.87</v>
      </c>
      <c r="R59" s="60">
        <f>IF(Assumptions!$F$4="Active",Active!R59,Total!R59)</f>
        <v>286.08</v>
      </c>
      <c r="S59" s="60">
        <f>IF(Assumptions!$F$4="Active",Active!S59,Total!S59)</f>
        <v>303.87</v>
      </c>
      <c r="T59" s="60">
        <f>IF(Assumptions!$F$4="Active",Active!T59,Total!T59)</f>
        <v>323.07</v>
      </c>
      <c r="U59" s="60">
        <f>IF(Assumptions!$F$4="Active",Active!U59,Total!U59)</f>
        <v>344.35</v>
      </c>
      <c r="V59" s="60">
        <f>IF(Assumptions!$F$4="Active",Active!V59,Total!V59)</f>
        <v>366.62</v>
      </c>
      <c r="W59" s="60">
        <f>IF(Assumptions!$F$4="Active",Active!W59,Total!W59)</f>
        <v>388.09</v>
      </c>
      <c r="X59" s="60">
        <f>IF(Assumptions!$F$4="Active",Active!X59,Total!X59)</f>
        <v>406.67</v>
      </c>
      <c r="Y59" s="60">
        <f>IF(Assumptions!$F$4="Active",Active!Y59,Total!Y59)</f>
        <v>420</v>
      </c>
      <c r="Z59" s="60">
        <f>IF(Assumptions!$F$4="Active",Active!Z59,Total!Z59)</f>
        <v>420</v>
      </c>
      <c r="AA59" s="60">
        <f>IF(Assumptions!$F$4="Active",Active!AA59,Total!AA59)</f>
        <v>420</v>
      </c>
      <c r="AB59" s="60">
        <f>IF(Assumptions!$F$4="Active",Active!AB59,Total!AB59)</f>
        <v>420</v>
      </c>
      <c r="AC59" s="60">
        <f>IF(Assumptions!$F$4="Active",Active!AC59,Total!AC59)</f>
        <v>420</v>
      </c>
      <c r="AD59" s="60">
        <f>IF(Assumptions!$F$4="Active",Active!AD59,Total!AD59)</f>
        <v>420</v>
      </c>
      <c r="AE59" s="60">
        <f>IF(Assumptions!$F$4="Active",Active!AE59,Total!AE59)</f>
        <v>420</v>
      </c>
      <c r="AF59" s="60">
        <f>IF(Assumptions!$F$4="Active",Active!AF59,Total!AF59)</f>
        <v>420</v>
      </c>
      <c r="AG59" s="11">
        <v>114</v>
      </c>
      <c r="AK59" s="11">
        <v>84</v>
      </c>
      <c r="AL59" s="60">
        <f>IF(Assumptions!$F$4="Active",Active!AL59,Total!AL59)</f>
        <v>8.3399999999999981</v>
      </c>
      <c r="AM59" s="60">
        <f>IF(Assumptions!$F$4="Active",Active!AM59,Total!AM59)</f>
        <v>14.446581927622084</v>
      </c>
      <c r="AN59" s="60">
        <f>IF(Assumptions!$F$4="Active",Active!AN59,Total!AN59)</f>
        <v>20.972490625920564</v>
      </c>
      <c r="AO59" s="60">
        <f>IF(Assumptions!$F$4="Active",Active!AO59,Total!AO59)</f>
        <v>28.409556289907076</v>
      </c>
      <c r="AP59" s="60">
        <f>IF(Assumptions!$F$4="Active",Active!AP59,Total!AP59)</f>
        <v>37.089692980553494</v>
      </c>
      <c r="AQ59" s="60">
        <f>IF(Assumptions!$F$4="Active",Active!AQ59,Total!AQ59)</f>
        <v>47.196479440528826</v>
      </c>
      <c r="AR59" s="60">
        <f>IF(Assumptions!$F$4="Active",Active!AR59,Total!AR59)</f>
        <v>58.934229144581501</v>
      </c>
      <c r="AS59" s="60">
        <f>IF(Assumptions!$F$4="Active",Active!AS59,Total!AS59)</f>
        <v>72.614121782737669</v>
      </c>
      <c r="AT59" s="60">
        <f>IF(Assumptions!$F$4="Active",Active!AT59,Total!AT59)</f>
        <v>88.687545363659964</v>
      </c>
      <c r="AU59" s="60">
        <f>IF(Assumptions!$F$4="Active",Active!AU59,Total!AU59)</f>
        <v>107.62191524159275</v>
      </c>
      <c r="AV59" s="60">
        <f>IF(Assumptions!$F$4="Active",Active!AV59,Total!AV59)</f>
        <v>129.33401113417341</v>
      </c>
      <c r="AW59" s="60">
        <f>IF(Assumptions!$F$4="Active",Active!AW59,Total!AW59)</f>
        <v>153.43999999999997</v>
      </c>
      <c r="AX59" s="60">
        <f>IF(Assumptions!$F$4="Active",Active!AX59,Total!AX59)</f>
        <v>170.66</v>
      </c>
      <c r="AY59" s="60">
        <f>IF(Assumptions!$F$4="Active",Active!AY59,Total!AY59)</f>
        <v>187.71</v>
      </c>
      <c r="AZ59" s="60">
        <f>IF(Assumptions!$F$4="Active",Active!AZ59,Total!AZ59)</f>
        <v>204.16</v>
      </c>
      <c r="BA59" s="60">
        <f>IF(Assumptions!$F$4="Active",Active!BA59,Total!BA59)</f>
        <v>220.11</v>
      </c>
      <c r="BB59" s="60">
        <f>IF(Assumptions!$F$4="Active",Active!BB59,Total!BB59)</f>
        <v>235.96</v>
      </c>
      <c r="BC59" s="60">
        <f>IF(Assumptions!$F$4="Active",Active!BC59,Total!BC59)</f>
        <v>252.34</v>
      </c>
      <c r="BD59" s="60">
        <f>IF(Assumptions!$F$4="Active",Active!BD59,Total!BD59)</f>
        <v>270.07</v>
      </c>
      <c r="BE59" s="60">
        <f>IF(Assumptions!$F$4="Active",Active!BE59,Total!BE59)</f>
        <v>289.77999999999997</v>
      </c>
      <c r="BF59" s="60">
        <f>IF(Assumptions!$F$4="Active",Active!BF59,Total!BF59)</f>
        <v>310.44</v>
      </c>
      <c r="BG59" s="60">
        <f>IF(Assumptions!$F$4="Active",Active!BG59,Total!BG59)</f>
        <v>330.38</v>
      </c>
      <c r="BH59" s="60">
        <f>IF(Assumptions!$F$4="Active",Active!BH59,Total!BH59)</f>
        <v>347.63</v>
      </c>
      <c r="BI59" s="60">
        <f>IF(Assumptions!$F$4="Active",Active!BI59,Total!BI59)</f>
        <v>360</v>
      </c>
      <c r="BJ59" s="60">
        <f>IF(Assumptions!$F$4="Active",Active!BJ59,Total!BJ59)</f>
        <v>360</v>
      </c>
      <c r="BK59" s="60">
        <f>IF(Assumptions!$F$4="Active",Active!BK59,Total!BK59)</f>
        <v>360</v>
      </c>
      <c r="BL59" s="60">
        <f>IF(Assumptions!$F$4="Active",Active!BL59,Total!BL59)</f>
        <v>360</v>
      </c>
      <c r="BM59" s="60">
        <f>IF(Assumptions!$F$4="Active",Active!BM59,Total!BM59)</f>
        <v>360</v>
      </c>
      <c r="BN59" s="60">
        <f>IF(Assumptions!$F$4="Active",Active!BN59,Total!BN59)</f>
        <v>360</v>
      </c>
      <c r="BO59" s="60">
        <f>IF(Assumptions!$F$4="Active",Active!BO59,Total!BO59)</f>
        <v>360</v>
      </c>
      <c r="BP59" s="60">
        <f>IF(Assumptions!$F$4="Active",Active!BP59,Total!BP59)</f>
        <v>360</v>
      </c>
      <c r="BQ59" s="11">
        <v>114</v>
      </c>
    </row>
    <row r="60" spans="1:69" x14ac:dyDescent="0.3">
      <c r="A60" s="6">
        <v>85</v>
      </c>
      <c r="B60" s="60">
        <f>IF(Assumptions!$F$4="Active",Active!B60,Total!B60)</f>
        <v>13.241999999999997</v>
      </c>
      <c r="C60" s="60">
        <f>IF(Assumptions!$F$4="Active",Active!C60,Total!C60)</f>
        <v>23.982650166580907</v>
      </c>
      <c r="D60" s="60">
        <f>IF(Assumptions!$F$4="Active",Active!D60,Total!D60)</f>
        <v>35.529254356174732</v>
      </c>
      <c r="E60" s="60">
        <f>IF(Assumptions!$F$4="Active",Active!E60,Total!E60)</f>
        <v>48.456126484103883</v>
      </c>
      <c r="F60" s="60">
        <f>IF(Assumptions!$F$4="Active",Active!F60,Total!F60)</f>
        <v>63.044858916203466</v>
      </c>
      <c r="G60" s="60">
        <f>IF(Assumptions!$F$4="Active",Active!G60,Total!G60)</f>
        <v>79.503943973039085</v>
      </c>
      <c r="H60" s="60">
        <f>IF(Assumptions!$F$4="Active",Active!H60,Total!H60)</f>
        <v>98.080262344673883</v>
      </c>
      <c r="I60" s="60">
        <f>IF(Assumptions!$F$4="Active",Active!I60,Total!I60)</f>
        <v>119.09078031277353</v>
      </c>
      <c r="J60" s="60">
        <f>IF(Assumptions!$F$4="Active",Active!J60,Total!J60)</f>
        <v>142.85916673461585</v>
      </c>
      <c r="K60" s="60">
        <f>IF(Assumptions!$F$4="Active",Active!K60,Total!K60)</f>
        <v>169.37863223412819</v>
      </c>
      <c r="L60" s="60">
        <f>IF(Assumptions!$F$4="Active",Active!L60,Total!L60)</f>
        <v>198.46</v>
      </c>
      <c r="M60" s="60">
        <f>IF(Assumptions!$F$4="Active",Active!M60,Total!M60)</f>
        <v>216.29</v>
      </c>
      <c r="N60" s="60">
        <f>IF(Assumptions!$F$4="Active",Active!N60,Total!N60)</f>
        <v>234.13</v>
      </c>
      <c r="O60" s="60">
        <f>IF(Assumptions!$F$4="Active",Active!O60,Total!O60)</f>
        <v>251.66</v>
      </c>
      <c r="P60" s="60">
        <f>IF(Assumptions!$F$4="Active",Active!P60,Total!P60)</f>
        <v>268.87</v>
      </c>
      <c r="Q60" s="60">
        <f>IF(Assumptions!$F$4="Active",Active!Q60,Total!Q60)</f>
        <v>286.08</v>
      </c>
      <c r="R60" s="60">
        <f>IF(Assumptions!$F$4="Active",Active!R60,Total!R60)</f>
        <v>303.87</v>
      </c>
      <c r="S60" s="60">
        <f>IF(Assumptions!$F$4="Active",Active!S60,Total!S60)</f>
        <v>323.07</v>
      </c>
      <c r="T60" s="60">
        <f>IF(Assumptions!$F$4="Active",Active!T60,Total!T60)</f>
        <v>344.35</v>
      </c>
      <c r="U60" s="60">
        <f>IF(Assumptions!$F$4="Active",Active!U60,Total!U60)</f>
        <v>366.62</v>
      </c>
      <c r="V60" s="60">
        <f>IF(Assumptions!$F$4="Active",Active!V60,Total!V60)</f>
        <v>388.09</v>
      </c>
      <c r="W60" s="60">
        <f>IF(Assumptions!$F$4="Active",Active!W60,Total!W60)</f>
        <v>406.67</v>
      </c>
      <c r="X60" s="60">
        <f>IF(Assumptions!$F$4="Active",Active!X60,Total!X60)</f>
        <v>420</v>
      </c>
      <c r="Y60" s="60">
        <f>IF(Assumptions!$F$4="Active",Active!Y60,Total!Y60)</f>
        <v>420</v>
      </c>
      <c r="Z60" s="60">
        <f>IF(Assumptions!$F$4="Active",Active!Z60,Total!Z60)</f>
        <v>420</v>
      </c>
      <c r="AA60" s="60">
        <f>IF(Assumptions!$F$4="Active",Active!AA60,Total!AA60)</f>
        <v>420</v>
      </c>
      <c r="AB60" s="60">
        <f>IF(Assumptions!$F$4="Active",Active!AB60,Total!AB60)</f>
        <v>420</v>
      </c>
      <c r="AC60" s="60">
        <f>IF(Assumptions!$F$4="Active",Active!AC60,Total!AC60)</f>
        <v>420</v>
      </c>
      <c r="AD60" s="60">
        <f>IF(Assumptions!$F$4="Active",Active!AD60,Total!AD60)</f>
        <v>420</v>
      </c>
      <c r="AE60" s="60">
        <f>IF(Assumptions!$F$4="Active",Active!AE60,Total!AE60)</f>
        <v>420</v>
      </c>
      <c r="AF60" s="60">
        <f>IF(Assumptions!$F$4="Active",Active!AF60,Total!AF60)</f>
        <v>420</v>
      </c>
      <c r="AG60" s="6">
        <v>115</v>
      </c>
      <c r="AK60" s="6">
        <v>85</v>
      </c>
      <c r="AL60" s="60">
        <f>IF(Assumptions!$F$4="Active",Active!AL60,Total!AL60)</f>
        <v>9.3539999999999974</v>
      </c>
      <c r="AM60" s="60">
        <f>IF(Assumptions!$F$4="Active",Active!AM60,Total!AM60)</f>
        <v>16.526191454472492</v>
      </c>
      <c r="AN60" s="60">
        <f>IF(Assumptions!$F$4="Active",Active!AN60,Total!AN60)</f>
        <v>24.326708081376246</v>
      </c>
      <c r="AO60" s="60">
        <f>IF(Assumptions!$F$4="Active",Active!AO60,Total!AO60)</f>
        <v>33.287728602200886</v>
      </c>
      <c r="AP60" s="60">
        <f>IF(Assumptions!$F$4="Active",Active!AP60,Total!AP60)</f>
        <v>43.676688391143259</v>
      </c>
      <c r="AQ60" s="60">
        <f>IF(Assumptions!$F$4="Active",Active!AQ60,Total!AQ60)</f>
        <v>55.739897941334732</v>
      </c>
      <c r="AR60" s="60">
        <f>IF(Assumptions!$F$4="Active",Active!AR60,Total!AR60)</f>
        <v>69.814045909086701</v>
      </c>
      <c r="AS60" s="60">
        <f>IF(Assumptions!$F$4="Active",Active!AS60,Total!AS60)</f>
        <v>86.372902691487255</v>
      </c>
      <c r="AT60" s="60">
        <f>IF(Assumptions!$F$4="Active",Active!AT60,Total!AT60)</f>
        <v>105.91267729833473</v>
      </c>
      <c r="AU60" s="60">
        <f>IF(Assumptions!$F$4="Active",Active!AU60,Total!AU60)</f>
        <v>128.38792760226957</v>
      </c>
      <c r="AV60" s="60">
        <f>IF(Assumptions!$F$4="Active",Active!AV60,Total!AV60)</f>
        <v>153.43999999999997</v>
      </c>
      <c r="AW60" s="60">
        <f>IF(Assumptions!$F$4="Active",Active!AW60,Total!AW60)</f>
        <v>170.66</v>
      </c>
      <c r="AX60" s="60">
        <f>IF(Assumptions!$F$4="Active",Active!AX60,Total!AX60)</f>
        <v>187.71</v>
      </c>
      <c r="AY60" s="60">
        <f>IF(Assumptions!$F$4="Active",Active!AY60,Total!AY60)</f>
        <v>204.16</v>
      </c>
      <c r="AZ60" s="60">
        <f>IF(Assumptions!$F$4="Active",Active!AZ60,Total!AZ60)</f>
        <v>220.11</v>
      </c>
      <c r="BA60" s="60">
        <f>IF(Assumptions!$F$4="Active",Active!BA60,Total!BA60)</f>
        <v>235.96</v>
      </c>
      <c r="BB60" s="60">
        <f>IF(Assumptions!$F$4="Active",Active!BB60,Total!BB60)</f>
        <v>252.34</v>
      </c>
      <c r="BC60" s="60">
        <f>IF(Assumptions!$F$4="Active",Active!BC60,Total!BC60)</f>
        <v>270.07</v>
      </c>
      <c r="BD60" s="60">
        <f>IF(Assumptions!$F$4="Active",Active!BD60,Total!BD60)</f>
        <v>289.77999999999997</v>
      </c>
      <c r="BE60" s="60">
        <f>IF(Assumptions!$F$4="Active",Active!BE60,Total!BE60)</f>
        <v>310.44</v>
      </c>
      <c r="BF60" s="60">
        <f>IF(Assumptions!$F$4="Active",Active!BF60,Total!BF60)</f>
        <v>330.38</v>
      </c>
      <c r="BG60" s="60">
        <f>IF(Assumptions!$F$4="Active",Active!BG60,Total!BG60)</f>
        <v>347.63</v>
      </c>
      <c r="BH60" s="60">
        <f>IF(Assumptions!$F$4="Active",Active!BH60,Total!BH60)</f>
        <v>360</v>
      </c>
      <c r="BI60" s="60">
        <f>IF(Assumptions!$F$4="Active",Active!BI60,Total!BI60)</f>
        <v>360</v>
      </c>
      <c r="BJ60" s="60">
        <f>IF(Assumptions!$F$4="Active",Active!BJ60,Total!BJ60)</f>
        <v>360</v>
      </c>
      <c r="BK60" s="60">
        <f>IF(Assumptions!$F$4="Active",Active!BK60,Total!BK60)</f>
        <v>360</v>
      </c>
      <c r="BL60" s="60">
        <f>IF(Assumptions!$F$4="Active",Active!BL60,Total!BL60)</f>
        <v>360</v>
      </c>
      <c r="BM60" s="60">
        <f>IF(Assumptions!$F$4="Active",Active!BM60,Total!BM60)</f>
        <v>360</v>
      </c>
      <c r="BN60" s="60">
        <f>IF(Assumptions!$F$4="Active",Active!BN60,Total!BN60)</f>
        <v>360</v>
      </c>
      <c r="BO60" s="60">
        <f>IF(Assumptions!$F$4="Active",Active!BO60,Total!BO60)</f>
        <v>360</v>
      </c>
      <c r="BP60" s="60">
        <f>IF(Assumptions!$F$4="Active",Active!BP60,Total!BP60)</f>
        <v>360</v>
      </c>
      <c r="BQ60" s="6">
        <v>115</v>
      </c>
    </row>
    <row r="61" spans="1:69" x14ac:dyDescent="0.3">
      <c r="A61" s="6">
        <v>86</v>
      </c>
      <c r="B61" s="60">
        <f>IF(Assumptions!$F$4="Active",Active!B61,Total!B61)</f>
        <v>14.777999999999997</v>
      </c>
      <c r="C61" s="60">
        <f>IF(Assumptions!$F$4="Active",Active!C61,Total!C61)</f>
        <v>26.761762084591894</v>
      </c>
      <c r="D61" s="60">
        <f>IF(Assumptions!$F$4="Active",Active!D61,Total!D61)</f>
        <v>39.628621499579261</v>
      </c>
      <c r="E61" s="60">
        <f>IF(Assumptions!$F$4="Active",Active!E61,Total!E61)</f>
        <v>53.939002171673302</v>
      </c>
      <c r="F61" s="60">
        <f>IF(Assumptions!$F$4="Active",Active!F61,Total!F61)</f>
        <v>69.991237968056964</v>
      </c>
      <c r="G61" s="60">
        <f>IF(Assumptions!$F$4="Active",Active!G61,Total!G61)</f>
        <v>88.064530677191698</v>
      </c>
      <c r="H61" s="60">
        <f>IF(Assumptions!$F$4="Active",Active!H61,Total!H61)</f>
        <v>108.48521951939783</v>
      </c>
      <c r="I61" s="60">
        <f>IF(Assumptions!$F$4="Active",Active!I61,Total!I61)</f>
        <v>131.58156845400501</v>
      </c>
      <c r="J61" s="60">
        <f>IF(Assumptions!$F$4="Active",Active!J61,Total!J61)</f>
        <v>157.37299476999311</v>
      </c>
      <c r="K61" s="60">
        <f>IF(Assumptions!$F$4="Active",Active!K61,Total!K61)</f>
        <v>185.69861326459753</v>
      </c>
      <c r="L61" s="60">
        <f>IF(Assumptions!$F$4="Active",Active!L61,Total!L61)</f>
        <v>216.29</v>
      </c>
      <c r="M61" s="60">
        <f>IF(Assumptions!$F$4="Active",Active!M61,Total!M61)</f>
        <v>234.13</v>
      </c>
      <c r="N61" s="60">
        <f>IF(Assumptions!$F$4="Active",Active!N61,Total!N61)</f>
        <v>251.66</v>
      </c>
      <c r="O61" s="60">
        <f>IF(Assumptions!$F$4="Active",Active!O61,Total!O61)</f>
        <v>268.87</v>
      </c>
      <c r="P61" s="60">
        <f>IF(Assumptions!$F$4="Active",Active!P61,Total!P61)</f>
        <v>286.08</v>
      </c>
      <c r="Q61" s="60">
        <f>IF(Assumptions!$F$4="Active",Active!Q61,Total!Q61)</f>
        <v>303.87</v>
      </c>
      <c r="R61" s="60">
        <f>IF(Assumptions!$F$4="Active",Active!R61,Total!R61)</f>
        <v>323.07</v>
      </c>
      <c r="S61" s="60">
        <f>IF(Assumptions!$F$4="Active",Active!S61,Total!S61)</f>
        <v>344.35</v>
      </c>
      <c r="T61" s="60">
        <f>IF(Assumptions!$F$4="Active",Active!T61,Total!T61)</f>
        <v>366.62</v>
      </c>
      <c r="U61" s="60">
        <f>IF(Assumptions!$F$4="Active",Active!U61,Total!U61)</f>
        <v>388.09</v>
      </c>
      <c r="V61" s="60">
        <f>IF(Assumptions!$F$4="Active",Active!V61,Total!V61)</f>
        <v>406.67</v>
      </c>
      <c r="W61" s="60">
        <f>IF(Assumptions!$F$4="Active",Active!W61,Total!W61)</f>
        <v>420</v>
      </c>
      <c r="X61" s="60">
        <f>IF(Assumptions!$F$4="Active",Active!X61,Total!X61)</f>
        <v>420</v>
      </c>
      <c r="Y61" s="60">
        <f>IF(Assumptions!$F$4="Active",Active!Y61,Total!Y61)</f>
        <v>420</v>
      </c>
      <c r="Z61" s="60">
        <f>IF(Assumptions!$F$4="Active",Active!Z61,Total!Z61)</f>
        <v>420</v>
      </c>
      <c r="AA61" s="60">
        <f>IF(Assumptions!$F$4="Active",Active!AA61,Total!AA61)</f>
        <v>420</v>
      </c>
      <c r="AB61" s="60">
        <f>IF(Assumptions!$F$4="Active",Active!AB61,Total!AB61)</f>
        <v>420</v>
      </c>
      <c r="AC61" s="60">
        <f>IF(Assumptions!$F$4="Active",Active!AC61,Total!AC61)</f>
        <v>420</v>
      </c>
      <c r="AD61" s="60">
        <f>IF(Assumptions!$F$4="Active",Active!AD61,Total!AD61)</f>
        <v>420</v>
      </c>
      <c r="AE61" s="60">
        <f>IF(Assumptions!$F$4="Active",Active!AE61,Total!AE61)</f>
        <v>420</v>
      </c>
      <c r="AF61" s="60">
        <f>IF(Assumptions!$F$4="Active",Active!AF61,Total!AF61)</f>
        <v>420</v>
      </c>
      <c r="AG61" s="6">
        <v>116</v>
      </c>
      <c r="AK61" s="6">
        <v>86</v>
      </c>
      <c r="AL61" s="60">
        <f>IF(Assumptions!$F$4="Active",Active!AL61,Total!AL61)</f>
        <v>10.481999999999998</v>
      </c>
      <c r="AM61" s="60">
        <f>IF(Assumptions!$F$4="Active",Active!AM61,Total!AM61)</f>
        <v>18.629822941131017</v>
      </c>
      <c r="AN61" s="60">
        <f>IF(Assumptions!$F$4="Active",Active!AN61,Total!AN61)</f>
        <v>27.5427429353721</v>
      </c>
      <c r="AO61" s="60">
        <f>IF(Assumptions!$F$4="Active",Active!AO61,Total!AO61)</f>
        <v>37.707528940031153</v>
      </c>
      <c r="AP61" s="60">
        <f>IF(Assumptions!$F$4="Active",Active!AP61,Total!AP61)</f>
        <v>49.43638140037897</v>
      </c>
      <c r="AQ61" s="60">
        <f>IF(Assumptions!$F$4="Active",Active!AQ61,Total!AQ61)</f>
        <v>63.083911838720034</v>
      </c>
      <c r="AR61" s="60">
        <f>IF(Assumptions!$F$4="Active",Active!AR61,Total!AR61)</f>
        <v>79.121227650698614</v>
      </c>
      <c r="AS61" s="60">
        <f>IF(Assumptions!$F$4="Active",Active!AS61,Total!AS61)</f>
        <v>98.041742278602499</v>
      </c>
      <c r="AT61" s="60">
        <f>IF(Assumptions!$F$4="Active",Active!AT61,Total!AT61)</f>
        <v>119.8348505115131</v>
      </c>
      <c r="AU61" s="60">
        <f>IF(Assumptions!$F$4="Active",Active!AU61,Total!AU61)</f>
        <v>144.18290755508249</v>
      </c>
      <c r="AV61" s="60">
        <f>IF(Assumptions!$F$4="Active",Active!AV61,Total!AV61)</f>
        <v>170.66</v>
      </c>
      <c r="AW61" s="60">
        <f>IF(Assumptions!$F$4="Active",Active!AW61,Total!AW61)</f>
        <v>187.71</v>
      </c>
      <c r="AX61" s="60">
        <f>IF(Assumptions!$F$4="Active",Active!AX61,Total!AX61)</f>
        <v>204.16</v>
      </c>
      <c r="AY61" s="60">
        <f>IF(Assumptions!$F$4="Active",Active!AY61,Total!AY61)</f>
        <v>220.11</v>
      </c>
      <c r="AZ61" s="60">
        <f>IF(Assumptions!$F$4="Active",Active!AZ61,Total!AZ61)</f>
        <v>235.96</v>
      </c>
      <c r="BA61" s="60">
        <f>IF(Assumptions!$F$4="Active",Active!BA61,Total!BA61)</f>
        <v>252.34</v>
      </c>
      <c r="BB61" s="60">
        <f>IF(Assumptions!$F$4="Active",Active!BB61,Total!BB61)</f>
        <v>270.07</v>
      </c>
      <c r="BC61" s="60">
        <f>IF(Assumptions!$F$4="Active",Active!BC61,Total!BC61)</f>
        <v>289.77999999999997</v>
      </c>
      <c r="BD61" s="60">
        <f>IF(Assumptions!$F$4="Active",Active!BD61,Total!BD61)</f>
        <v>310.44</v>
      </c>
      <c r="BE61" s="60">
        <f>IF(Assumptions!$F$4="Active",Active!BE61,Total!BE61)</f>
        <v>330.38</v>
      </c>
      <c r="BF61" s="60">
        <f>IF(Assumptions!$F$4="Active",Active!BF61,Total!BF61)</f>
        <v>347.63</v>
      </c>
      <c r="BG61" s="60">
        <f>IF(Assumptions!$F$4="Active",Active!BG61,Total!BG61)</f>
        <v>360</v>
      </c>
      <c r="BH61" s="60">
        <f>IF(Assumptions!$F$4="Active",Active!BH61,Total!BH61)</f>
        <v>360</v>
      </c>
      <c r="BI61" s="60">
        <f>IF(Assumptions!$F$4="Active",Active!BI61,Total!BI61)</f>
        <v>360</v>
      </c>
      <c r="BJ61" s="60">
        <f>IF(Assumptions!$F$4="Active",Active!BJ61,Total!BJ61)</f>
        <v>360</v>
      </c>
      <c r="BK61" s="60">
        <f>IF(Assumptions!$F$4="Active",Active!BK61,Total!BK61)</f>
        <v>360</v>
      </c>
      <c r="BL61" s="60">
        <f>IF(Assumptions!$F$4="Active",Active!BL61,Total!BL61)</f>
        <v>360</v>
      </c>
      <c r="BM61" s="60">
        <f>IF(Assumptions!$F$4="Active",Active!BM61,Total!BM61)</f>
        <v>360</v>
      </c>
      <c r="BN61" s="60">
        <f>IF(Assumptions!$F$4="Active",Active!BN61,Total!BN61)</f>
        <v>360</v>
      </c>
      <c r="BO61" s="60">
        <f>IF(Assumptions!$F$4="Active",Active!BO61,Total!BO61)</f>
        <v>360</v>
      </c>
      <c r="BP61" s="60">
        <f>IF(Assumptions!$F$4="Active",Active!BP61,Total!BP61)</f>
        <v>360</v>
      </c>
      <c r="BQ61" s="6">
        <v>116</v>
      </c>
    </row>
    <row r="62" spans="1:69" x14ac:dyDescent="0.3">
      <c r="A62" s="6">
        <v>87</v>
      </c>
      <c r="B62" s="60">
        <f>IF(Assumptions!$F$4="Active",Active!B62,Total!B62)</f>
        <v>16.474499999999995</v>
      </c>
      <c r="C62" s="60">
        <f>IF(Assumptions!$F$4="Active",Active!C62,Total!C62)</f>
        <v>29.830255857372052</v>
      </c>
      <c r="D62" s="60">
        <f>IF(Assumptions!$F$4="Active",Active!D62,Total!D62)</f>
        <v>44.091399411770411</v>
      </c>
      <c r="E62" s="60">
        <f>IF(Assumptions!$F$4="Active",Active!E62,Total!E62)</f>
        <v>59.859644218914092</v>
      </c>
      <c r="F62" s="60">
        <f>IF(Assumptions!$F$4="Active",Active!F62,Total!F62)</f>
        <v>77.504578977841163</v>
      </c>
      <c r="G62" s="60">
        <f>IF(Assumptions!$F$4="Active",Active!G62,Total!G62)</f>
        <v>97.384104293633655</v>
      </c>
      <c r="H62" s="60">
        <f>IF(Assumptions!$F$4="Active",Active!H62,Total!H62)</f>
        <v>119.84158058657493</v>
      </c>
      <c r="I62" s="60">
        <f>IF(Assumptions!$F$4="Active",Active!I62,Total!I62)</f>
        <v>144.92915139968653</v>
      </c>
      <c r="J62" s="60">
        <f>IF(Assumptions!$F$4="Active",Active!J62,Total!J62)</f>
        <v>172.51819086705981</v>
      </c>
      <c r="K62" s="60">
        <f>IF(Assumptions!$F$4="Active",Active!K62,Total!K62)</f>
        <v>202.3675593201632</v>
      </c>
      <c r="L62" s="60">
        <f>IF(Assumptions!$F$4="Active",Active!L62,Total!L62)</f>
        <v>234.13</v>
      </c>
      <c r="M62" s="60">
        <f>IF(Assumptions!$F$4="Active",Active!M62,Total!M62)</f>
        <v>251.66</v>
      </c>
      <c r="N62" s="60">
        <f>IF(Assumptions!$F$4="Active",Active!N62,Total!N62)</f>
        <v>268.87</v>
      </c>
      <c r="O62" s="60">
        <f>IF(Assumptions!$F$4="Active",Active!O62,Total!O62)</f>
        <v>286.08</v>
      </c>
      <c r="P62" s="60">
        <f>IF(Assumptions!$F$4="Active",Active!P62,Total!P62)</f>
        <v>303.87</v>
      </c>
      <c r="Q62" s="60">
        <f>IF(Assumptions!$F$4="Active",Active!Q62,Total!Q62)</f>
        <v>323.07</v>
      </c>
      <c r="R62" s="60">
        <f>IF(Assumptions!$F$4="Active",Active!R62,Total!R62)</f>
        <v>344.35</v>
      </c>
      <c r="S62" s="60">
        <f>IF(Assumptions!$F$4="Active",Active!S62,Total!S62)</f>
        <v>366.62</v>
      </c>
      <c r="T62" s="60">
        <f>IF(Assumptions!$F$4="Active",Active!T62,Total!T62)</f>
        <v>388.09</v>
      </c>
      <c r="U62" s="60">
        <f>IF(Assumptions!$F$4="Active",Active!U62,Total!U62)</f>
        <v>406.67</v>
      </c>
      <c r="V62" s="60">
        <f>IF(Assumptions!$F$4="Active",Active!V62,Total!V62)</f>
        <v>420</v>
      </c>
      <c r="W62" s="60">
        <f>IF(Assumptions!$F$4="Active",Active!W62,Total!W62)</f>
        <v>420</v>
      </c>
      <c r="X62" s="60">
        <f>IF(Assumptions!$F$4="Active",Active!X62,Total!X62)</f>
        <v>420</v>
      </c>
      <c r="Y62" s="60">
        <f>IF(Assumptions!$F$4="Active",Active!Y62,Total!Y62)</f>
        <v>420</v>
      </c>
      <c r="Z62" s="60">
        <f>IF(Assumptions!$F$4="Active",Active!Z62,Total!Z62)</f>
        <v>420</v>
      </c>
      <c r="AA62" s="60">
        <f>IF(Assumptions!$F$4="Active",Active!AA62,Total!AA62)</f>
        <v>420</v>
      </c>
      <c r="AB62" s="60">
        <f>IF(Assumptions!$F$4="Active",Active!AB62,Total!AB62)</f>
        <v>420</v>
      </c>
      <c r="AC62" s="60">
        <f>IF(Assumptions!$F$4="Active",Active!AC62,Total!AC62)</f>
        <v>420</v>
      </c>
      <c r="AD62" s="60">
        <f>IF(Assumptions!$F$4="Active",Active!AD62,Total!AD62)</f>
        <v>420</v>
      </c>
      <c r="AE62" s="60">
        <f>IF(Assumptions!$F$4="Active",Active!AE62,Total!AE62)</f>
        <v>420</v>
      </c>
      <c r="AF62" s="60">
        <f>IF(Assumptions!$F$4="Active",Active!AF62,Total!AF62)</f>
        <v>420</v>
      </c>
      <c r="AG62" s="6">
        <v>117</v>
      </c>
      <c r="AK62" s="6">
        <v>87</v>
      </c>
      <c r="AL62" s="60">
        <f>IF(Assumptions!$F$4="Active",Active!AL62,Total!AL62)</f>
        <v>11.731499999999997</v>
      </c>
      <c r="AM62" s="60">
        <f>IF(Assumptions!$F$4="Active",Active!AM62,Total!AM62)</f>
        <v>20.987983933139621</v>
      </c>
      <c r="AN62" s="60">
        <f>IF(Assumptions!$F$4="Active",Active!AN62,Total!AN62)</f>
        <v>31.082670853746446</v>
      </c>
      <c r="AO62" s="60">
        <f>IF(Assumptions!$F$4="Active",Active!AO62,Total!AO62)</f>
        <v>42.555371191339425</v>
      </c>
      <c r="AP62" s="60">
        <f>IF(Assumptions!$F$4="Active",Active!AP62,Total!AP62)</f>
        <v>55.821677845974676</v>
      </c>
      <c r="AQ62" s="60">
        <f>IF(Assumptions!$F$4="Active",Active!AQ62,Total!AQ62)</f>
        <v>71.366302625823977</v>
      </c>
      <c r="AR62" s="60">
        <f>IF(Assumptions!$F$4="Active",Active!AR62,Total!AR62)</f>
        <v>89.688173875924491</v>
      </c>
      <c r="AS62" s="60">
        <f>IF(Assumptions!$F$4="Active",Active!AS62,Total!AS62)</f>
        <v>110.81869566713837</v>
      </c>
      <c r="AT62" s="60">
        <f>IF(Assumptions!$F$4="Active",Active!AT62,Total!AT62)</f>
        <v>134.48629695001378</v>
      </c>
      <c r="AU62" s="60">
        <f>IF(Assumptions!$F$4="Active",Active!AU62,Total!AU62)</f>
        <v>160.30068384858168</v>
      </c>
      <c r="AV62" s="60">
        <f>IF(Assumptions!$F$4="Active",Active!AV62,Total!AV62)</f>
        <v>187.71</v>
      </c>
      <c r="AW62" s="60">
        <f>IF(Assumptions!$F$4="Active",Active!AW62,Total!AW62)</f>
        <v>204.16</v>
      </c>
      <c r="AX62" s="60">
        <f>IF(Assumptions!$F$4="Active",Active!AX62,Total!AX62)</f>
        <v>220.11</v>
      </c>
      <c r="AY62" s="60">
        <f>IF(Assumptions!$F$4="Active",Active!AY62,Total!AY62)</f>
        <v>235.96</v>
      </c>
      <c r="AZ62" s="60">
        <f>IF(Assumptions!$F$4="Active",Active!AZ62,Total!AZ62)</f>
        <v>252.34</v>
      </c>
      <c r="BA62" s="60">
        <f>IF(Assumptions!$F$4="Active",Active!BA62,Total!BA62)</f>
        <v>270.07</v>
      </c>
      <c r="BB62" s="60">
        <f>IF(Assumptions!$F$4="Active",Active!BB62,Total!BB62)</f>
        <v>289.77999999999997</v>
      </c>
      <c r="BC62" s="60">
        <f>IF(Assumptions!$F$4="Active",Active!BC62,Total!BC62)</f>
        <v>310.44</v>
      </c>
      <c r="BD62" s="60">
        <f>IF(Assumptions!$F$4="Active",Active!BD62,Total!BD62)</f>
        <v>330.38</v>
      </c>
      <c r="BE62" s="60">
        <f>IF(Assumptions!$F$4="Active",Active!BE62,Total!BE62)</f>
        <v>347.63</v>
      </c>
      <c r="BF62" s="60">
        <f>IF(Assumptions!$F$4="Active",Active!BF62,Total!BF62)</f>
        <v>360</v>
      </c>
      <c r="BG62" s="60">
        <f>IF(Assumptions!$F$4="Active",Active!BG62,Total!BG62)</f>
        <v>360</v>
      </c>
      <c r="BH62" s="60">
        <f>IF(Assumptions!$F$4="Active",Active!BH62,Total!BH62)</f>
        <v>360</v>
      </c>
      <c r="BI62" s="60">
        <f>IF(Assumptions!$F$4="Active",Active!BI62,Total!BI62)</f>
        <v>360</v>
      </c>
      <c r="BJ62" s="60">
        <f>IF(Assumptions!$F$4="Active",Active!BJ62,Total!BJ62)</f>
        <v>360</v>
      </c>
      <c r="BK62" s="60">
        <f>IF(Assumptions!$F$4="Active",Active!BK62,Total!BK62)</f>
        <v>360</v>
      </c>
      <c r="BL62" s="60">
        <f>IF(Assumptions!$F$4="Active",Active!BL62,Total!BL62)</f>
        <v>360</v>
      </c>
      <c r="BM62" s="60">
        <f>IF(Assumptions!$F$4="Active",Active!BM62,Total!BM62)</f>
        <v>360</v>
      </c>
      <c r="BN62" s="60">
        <f>IF(Assumptions!$F$4="Active",Active!BN62,Total!BN62)</f>
        <v>360</v>
      </c>
      <c r="BO62" s="60">
        <f>IF(Assumptions!$F$4="Active",Active!BO62,Total!BO62)</f>
        <v>360</v>
      </c>
      <c r="BP62" s="60">
        <f>IF(Assumptions!$F$4="Active",Active!BP62,Total!BP62)</f>
        <v>360</v>
      </c>
      <c r="BQ62" s="6">
        <v>117</v>
      </c>
    </row>
    <row r="63" spans="1:69" x14ac:dyDescent="0.3">
      <c r="A63" s="6">
        <v>88</v>
      </c>
      <c r="B63" s="60">
        <f>IF(Assumptions!$F$4="Active",Active!B63,Total!B63)</f>
        <v>18.349499999999995</v>
      </c>
      <c r="C63" s="60">
        <f>IF(Assumptions!$F$4="Active",Active!C63,Total!C63)</f>
        <v>33.173835746362776</v>
      </c>
      <c r="D63" s="60">
        <f>IF(Assumptions!$F$4="Active",Active!D63,Total!D63)</f>
        <v>48.914198002775215</v>
      </c>
      <c r="E63" s="60">
        <f>IF(Assumptions!$F$4="Active",Active!E63,Total!E63)</f>
        <v>66.267589583951732</v>
      </c>
      <c r="F63" s="60">
        <f>IF(Assumptions!$F$4="Active",Active!F63,Total!F63)</f>
        <v>85.688145780039108</v>
      </c>
      <c r="G63" s="60">
        <f>IF(Assumptions!$F$4="Active",Active!G63,Total!G63)</f>
        <v>107.55941751047848</v>
      </c>
      <c r="H63" s="60">
        <f>IF(Assumptions!$F$4="Active",Active!H63,Total!H63)</f>
        <v>131.97905682845658</v>
      </c>
      <c r="I63" s="60">
        <f>IF(Assumptions!$F$4="Active",Active!I63,Total!I63)</f>
        <v>158.85765375657661</v>
      </c>
      <c r="J63" s="60">
        <f>IF(Assumptions!$F$4="Active",Active!J63,Total!J63)</f>
        <v>187.98533778815238</v>
      </c>
      <c r="K63" s="60">
        <f>IF(Assumptions!$F$4="Active",Active!K63,Total!K63)</f>
        <v>219.0413940989352</v>
      </c>
      <c r="L63" s="60">
        <f>IF(Assumptions!$F$4="Active",Active!L63,Total!L63)</f>
        <v>251.65999999999994</v>
      </c>
      <c r="M63" s="60">
        <f>IF(Assumptions!$F$4="Active",Active!M63,Total!M63)</f>
        <v>268.87</v>
      </c>
      <c r="N63" s="60">
        <f>IF(Assumptions!$F$4="Active",Active!N63,Total!N63)</f>
        <v>286.08</v>
      </c>
      <c r="O63" s="60">
        <f>IF(Assumptions!$F$4="Active",Active!O63,Total!O63)</f>
        <v>303.87</v>
      </c>
      <c r="P63" s="60">
        <f>IF(Assumptions!$F$4="Active",Active!P63,Total!P63)</f>
        <v>323.07</v>
      </c>
      <c r="Q63" s="60">
        <f>IF(Assumptions!$F$4="Active",Active!Q63,Total!Q63)</f>
        <v>344.35</v>
      </c>
      <c r="R63" s="60">
        <f>IF(Assumptions!$F$4="Active",Active!R63,Total!R63)</f>
        <v>366.62</v>
      </c>
      <c r="S63" s="60">
        <f>IF(Assumptions!$F$4="Active",Active!S63,Total!S63)</f>
        <v>388.09</v>
      </c>
      <c r="T63" s="60">
        <f>IF(Assumptions!$F$4="Active",Active!T63,Total!T63)</f>
        <v>406.67</v>
      </c>
      <c r="U63" s="60">
        <f>IF(Assumptions!$F$4="Active",Active!U63,Total!U63)</f>
        <v>420</v>
      </c>
      <c r="V63" s="60">
        <f>IF(Assumptions!$F$4="Active",Active!V63,Total!V63)</f>
        <v>420</v>
      </c>
      <c r="W63" s="60">
        <f>IF(Assumptions!$F$4="Active",Active!W63,Total!W63)</f>
        <v>420</v>
      </c>
      <c r="X63" s="60">
        <f>IF(Assumptions!$F$4="Active",Active!X63,Total!X63)</f>
        <v>420</v>
      </c>
      <c r="Y63" s="60">
        <f>IF(Assumptions!$F$4="Active",Active!Y63,Total!Y63)</f>
        <v>420</v>
      </c>
      <c r="Z63" s="60">
        <f>IF(Assumptions!$F$4="Active",Active!Z63,Total!Z63)</f>
        <v>420</v>
      </c>
      <c r="AA63" s="60">
        <f>IF(Assumptions!$F$4="Active",Active!AA63,Total!AA63)</f>
        <v>420</v>
      </c>
      <c r="AB63" s="60">
        <f>IF(Assumptions!$F$4="Active",Active!AB63,Total!AB63)</f>
        <v>420</v>
      </c>
      <c r="AC63" s="60">
        <f>IF(Assumptions!$F$4="Active",Active!AC63,Total!AC63)</f>
        <v>420</v>
      </c>
      <c r="AD63" s="60">
        <f>IF(Assumptions!$F$4="Active",Active!AD63,Total!AD63)</f>
        <v>420</v>
      </c>
      <c r="AE63" s="60">
        <f>IF(Assumptions!$F$4="Active",Active!AE63,Total!AE63)</f>
        <v>420</v>
      </c>
      <c r="AF63" s="60">
        <f>IF(Assumptions!$F$4="Active",Active!AF63,Total!AF63)</f>
        <v>420</v>
      </c>
      <c r="AG63" s="6">
        <v>118</v>
      </c>
      <c r="AK63" s="6">
        <v>88</v>
      </c>
      <c r="AL63" s="60">
        <f>IF(Assumptions!$F$4="Active",Active!AL63,Total!AL63)</f>
        <v>13.112999999999998</v>
      </c>
      <c r="AM63" s="60">
        <f>IF(Assumptions!$F$4="Active",Active!AM63,Total!AM63)</f>
        <v>23.562006442779456</v>
      </c>
      <c r="AN63" s="60">
        <f>IF(Assumptions!$F$4="Active",Active!AN63,Total!AN63)</f>
        <v>34.942443981938126</v>
      </c>
      <c r="AO63" s="60">
        <f>IF(Assumptions!$F$4="Active",Active!AO63,Total!AO63)</f>
        <v>47.906588101315023</v>
      </c>
      <c r="AP63" s="60">
        <f>IF(Assumptions!$F$4="Active",Active!AP63,Total!AP63)</f>
        <v>62.999505512120706</v>
      </c>
      <c r="AQ63" s="60">
        <f>IF(Assumptions!$F$4="Active",Active!AQ63,Total!AQ63)</f>
        <v>80.744029496275701</v>
      </c>
      <c r="AR63" s="60">
        <f>IF(Assumptions!$F$4="Active",Active!AR63,Total!AR63)</f>
        <v>101.22518968367487</v>
      </c>
      <c r="AS63" s="60">
        <f>IF(Assumptions!$F$4="Active",Active!AS63,Total!AS63)</f>
        <v>124.22479550013799</v>
      </c>
      <c r="AT63" s="60">
        <f>IF(Assumptions!$F$4="Active",Active!AT63,Total!AT63)</f>
        <v>149.39247942538259</v>
      </c>
      <c r="AU63" s="60">
        <f>IF(Assumptions!$F$4="Active",Active!AU63,Total!AU63)</f>
        <v>176.21115650989924</v>
      </c>
      <c r="AV63" s="60">
        <f>IF(Assumptions!$F$4="Active",Active!AV63,Total!AV63)</f>
        <v>204.16</v>
      </c>
      <c r="AW63" s="60">
        <f>IF(Assumptions!$F$4="Active",Active!AW63,Total!AW63)</f>
        <v>220.11</v>
      </c>
      <c r="AX63" s="60">
        <f>IF(Assumptions!$F$4="Active",Active!AX63,Total!AX63)</f>
        <v>235.96</v>
      </c>
      <c r="AY63" s="60">
        <f>IF(Assumptions!$F$4="Active",Active!AY63,Total!AY63)</f>
        <v>252.34</v>
      </c>
      <c r="AZ63" s="60">
        <f>IF(Assumptions!$F$4="Active",Active!AZ63,Total!AZ63)</f>
        <v>270.07</v>
      </c>
      <c r="BA63" s="60">
        <f>IF(Assumptions!$F$4="Active",Active!BA63,Total!BA63)</f>
        <v>289.77999999999997</v>
      </c>
      <c r="BB63" s="60">
        <f>IF(Assumptions!$F$4="Active",Active!BB63,Total!BB63)</f>
        <v>310.44</v>
      </c>
      <c r="BC63" s="60">
        <f>IF(Assumptions!$F$4="Active",Active!BC63,Total!BC63)</f>
        <v>330.38</v>
      </c>
      <c r="BD63" s="60">
        <f>IF(Assumptions!$F$4="Active",Active!BD63,Total!BD63)</f>
        <v>347.63</v>
      </c>
      <c r="BE63" s="60">
        <f>IF(Assumptions!$F$4="Active",Active!BE63,Total!BE63)</f>
        <v>360</v>
      </c>
      <c r="BF63" s="60">
        <f>IF(Assumptions!$F$4="Active",Active!BF63,Total!BF63)</f>
        <v>360</v>
      </c>
      <c r="BG63" s="60">
        <f>IF(Assumptions!$F$4="Active",Active!BG63,Total!BG63)</f>
        <v>360</v>
      </c>
      <c r="BH63" s="60">
        <f>IF(Assumptions!$F$4="Active",Active!BH63,Total!BH63)</f>
        <v>360</v>
      </c>
      <c r="BI63" s="60">
        <f>IF(Assumptions!$F$4="Active",Active!BI63,Total!BI63)</f>
        <v>360</v>
      </c>
      <c r="BJ63" s="60">
        <f>IF(Assumptions!$F$4="Active",Active!BJ63,Total!BJ63)</f>
        <v>360</v>
      </c>
      <c r="BK63" s="60">
        <f>IF(Assumptions!$F$4="Active",Active!BK63,Total!BK63)</f>
        <v>360</v>
      </c>
      <c r="BL63" s="60">
        <f>IF(Assumptions!$F$4="Active",Active!BL63,Total!BL63)</f>
        <v>360</v>
      </c>
      <c r="BM63" s="60">
        <f>IF(Assumptions!$F$4="Active",Active!BM63,Total!BM63)</f>
        <v>360</v>
      </c>
      <c r="BN63" s="60">
        <f>IF(Assumptions!$F$4="Active",Active!BN63,Total!BN63)</f>
        <v>360</v>
      </c>
      <c r="BO63" s="60">
        <f>IF(Assumptions!$F$4="Active",Active!BO63,Total!BO63)</f>
        <v>360</v>
      </c>
      <c r="BP63" s="60">
        <f>IF(Assumptions!$F$4="Active",Active!BP63,Total!BP63)</f>
        <v>360</v>
      </c>
      <c r="BQ63" s="6">
        <v>118</v>
      </c>
    </row>
    <row r="64" spans="1:69" x14ac:dyDescent="0.3">
      <c r="A64" s="11">
        <v>89</v>
      </c>
      <c r="B64" s="60">
        <f>IF(Assumptions!$F$4="Active",Active!B64,Total!B64)</f>
        <v>20.375999999999998</v>
      </c>
      <c r="C64" s="60">
        <f>IF(Assumptions!$F$4="Active",Active!C64,Total!C64)</f>
        <v>36.766412285069947</v>
      </c>
      <c r="D64" s="60">
        <f>IF(Assumptions!$F$4="Active",Active!D64,Total!D64)</f>
        <v>54.111005021720096</v>
      </c>
      <c r="E64" s="60">
        <f>IF(Assumptions!$F$4="Active",Active!E64,Total!E64)</f>
        <v>73.22317248205178</v>
      </c>
      <c r="F64" s="60">
        <f>IF(Assumptions!$F$4="Active",Active!F64,Total!F64)</f>
        <v>94.598935753996457</v>
      </c>
      <c r="G64" s="60">
        <f>IF(Assumptions!$F$4="Active",Active!G64,Total!G64)</f>
        <v>118.41069951926765</v>
      </c>
      <c r="H64" s="60">
        <f>IF(Assumptions!$F$4="Active",Active!H64,Total!H64)</f>
        <v>144.62219756163361</v>
      </c>
      <c r="I64" s="60">
        <f>IF(Assumptions!$F$4="Active",Active!I64,Total!I64)</f>
        <v>173.06217658933596</v>
      </c>
      <c r="J64" s="60">
        <f>IF(Assumptions!$F$4="Active",Active!J64,Total!J64)</f>
        <v>203.44069602446388</v>
      </c>
      <c r="K64" s="60">
        <f>IF(Assumptions!$F$4="Active",Active!K64,Total!K64)</f>
        <v>235.41417605002732</v>
      </c>
      <c r="L64" s="60">
        <f>IF(Assumptions!$F$4="Active",Active!L64,Total!L64)</f>
        <v>268.87</v>
      </c>
      <c r="M64" s="60">
        <f>IF(Assumptions!$F$4="Active",Active!M64,Total!M64)</f>
        <v>286.08</v>
      </c>
      <c r="N64" s="60">
        <f>IF(Assumptions!$F$4="Active",Active!N64,Total!N64)</f>
        <v>303.87</v>
      </c>
      <c r="O64" s="60">
        <f>IF(Assumptions!$F$4="Active",Active!O64,Total!O64)</f>
        <v>323.07</v>
      </c>
      <c r="P64" s="60">
        <f>IF(Assumptions!$F$4="Active",Active!P64,Total!P64)</f>
        <v>344.35</v>
      </c>
      <c r="Q64" s="60">
        <f>IF(Assumptions!$F$4="Active",Active!Q64,Total!Q64)</f>
        <v>366.62</v>
      </c>
      <c r="R64" s="60">
        <f>IF(Assumptions!$F$4="Active",Active!R64,Total!R64)</f>
        <v>388.09</v>
      </c>
      <c r="S64" s="60">
        <f>IF(Assumptions!$F$4="Active",Active!S64,Total!S64)</f>
        <v>406.67</v>
      </c>
      <c r="T64" s="60">
        <f>IF(Assumptions!$F$4="Active",Active!T64,Total!T64)</f>
        <v>420</v>
      </c>
      <c r="U64" s="60">
        <f>IF(Assumptions!$F$4="Active",Active!U64,Total!U64)</f>
        <v>420</v>
      </c>
      <c r="V64" s="60">
        <f>IF(Assumptions!$F$4="Active",Active!V64,Total!V64)</f>
        <v>420</v>
      </c>
      <c r="W64" s="60">
        <f>IF(Assumptions!$F$4="Active",Active!W64,Total!W64)</f>
        <v>420</v>
      </c>
      <c r="X64" s="60">
        <f>IF(Assumptions!$F$4="Active",Active!X64,Total!X64)</f>
        <v>420</v>
      </c>
      <c r="Y64" s="60">
        <f>IF(Assumptions!$F$4="Active",Active!Y64,Total!Y64)</f>
        <v>420</v>
      </c>
      <c r="Z64" s="60">
        <f>IF(Assumptions!$F$4="Active",Active!Z64,Total!Z64)</f>
        <v>420</v>
      </c>
      <c r="AA64" s="60">
        <f>IF(Assumptions!$F$4="Active",Active!AA64,Total!AA64)</f>
        <v>420</v>
      </c>
      <c r="AB64" s="60">
        <f>IF(Assumptions!$F$4="Active",Active!AB64,Total!AB64)</f>
        <v>420</v>
      </c>
      <c r="AC64" s="60">
        <f>IF(Assumptions!$F$4="Active",Active!AC64,Total!AC64)</f>
        <v>420</v>
      </c>
      <c r="AD64" s="60">
        <f>IF(Assumptions!$F$4="Active",Active!AD64,Total!AD64)</f>
        <v>420</v>
      </c>
      <c r="AE64" s="60">
        <f>IF(Assumptions!$F$4="Active",Active!AE64,Total!AE64)</f>
        <v>420</v>
      </c>
      <c r="AF64" s="60">
        <f>IF(Assumptions!$F$4="Active",Active!AF64,Total!AF64)</f>
        <v>420</v>
      </c>
      <c r="AG64" s="11">
        <v>119</v>
      </c>
      <c r="AK64" s="11">
        <v>89</v>
      </c>
      <c r="AL64" s="60">
        <f>IF(Assumptions!$F$4="Active",Active!AL64,Total!AL64)</f>
        <v>14.620499999999996</v>
      </c>
      <c r="AM64" s="60">
        <f>IF(Assumptions!$F$4="Active",Active!AM64,Total!AM64)</f>
        <v>26.373252000602928</v>
      </c>
      <c r="AN64" s="60">
        <f>IF(Assumptions!$F$4="Active",Active!AN64,Total!AN64)</f>
        <v>39.211755972746552</v>
      </c>
      <c r="AO64" s="60">
        <f>IF(Assumptions!$F$4="Active",Active!AO64,Total!AO64)</f>
        <v>53.933549331264317</v>
      </c>
      <c r="AP64" s="60">
        <f>IF(Assumptions!$F$4="Active",Active!AP64,Total!AP64)</f>
        <v>71.137286566707743</v>
      </c>
      <c r="AQ64" s="60">
        <f>IF(Assumptions!$F$4="Active",Active!AQ64,Total!AQ64)</f>
        <v>90.984443271776613</v>
      </c>
      <c r="AR64" s="60">
        <f>IF(Assumptions!$F$4="Active",Active!AR64,Total!AR64)</f>
        <v>113.32196757445192</v>
      </c>
      <c r="AS64" s="60">
        <f>IF(Assumptions!$F$4="Active",Active!AS64,Total!AS64)</f>
        <v>137.84578620809083</v>
      </c>
      <c r="AT64" s="60">
        <f>IF(Assumptions!$F$4="Active",Active!AT64,Total!AT64)</f>
        <v>164.07758489856312</v>
      </c>
      <c r="AU64" s="60">
        <f>IF(Assumptions!$F$4="Active",Active!AU64,Total!AU64)</f>
        <v>191.52037343701855</v>
      </c>
      <c r="AV64" s="60">
        <f>IF(Assumptions!$F$4="Active",Active!AV64,Total!AV64)</f>
        <v>220.10999999999999</v>
      </c>
      <c r="AW64" s="60">
        <f>IF(Assumptions!$F$4="Active",Active!AW64,Total!AW64)</f>
        <v>235.96</v>
      </c>
      <c r="AX64" s="60">
        <f>IF(Assumptions!$F$4="Active",Active!AX64,Total!AX64)</f>
        <v>252.34</v>
      </c>
      <c r="AY64" s="60">
        <f>IF(Assumptions!$F$4="Active",Active!AY64,Total!AY64)</f>
        <v>270.07</v>
      </c>
      <c r="AZ64" s="60">
        <f>IF(Assumptions!$F$4="Active",Active!AZ64,Total!AZ64)</f>
        <v>289.77999999999997</v>
      </c>
      <c r="BA64" s="60">
        <f>IF(Assumptions!$F$4="Active",Active!BA64,Total!BA64)</f>
        <v>310.44</v>
      </c>
      <c r="BB64" s="60">
        <f>IF(Assumptions!$F$4="Active",Active!BB64,Total!BB64)</f>
        <v>330.38</v>
      </c>
      <c r="BC64" s="60">
        <f>IF(Assumptions!$F$4="Active",Active!BC64,Total!BC64)</f>
        <v>347.63</v>
      </c>
      <c r="BD64" s="60">
        <f>IF(Assumptions!$F$4="Active",Active!BD64,Total!BD64)</f>
        <v>360</v>
      </c>
      <c r="BE64" s="60">
        <f>IF(Assumptions!$F$4="Active",Active!BE64,Total!BE64)</f>
        <v>360</v>
      </c>
      <c r="BF64" s="60">
        <f>IF(Assumptions!$F$4="Active",Active!BF64,Total!BF64)</f>
        <v>360</v>
      </c>
      <c r="BG64" s="60">
        <f>IF(Assumptions!$F$4="Active",Active!BG64,Total!BG64)</f>
        <v>360</v>
      </c>
      <c r="BH64" s="60">
        <f>IF(Assumptions!$F$4="Active",Active!BH64,Total!BH64)</f>
        <v>360</v>
      </c>
      <c r="BI64" s="60">
        <f>IF(Assumptions!$F$4="Active",Active!BI64,Total!BI64)</f>
        <v>360</v>
      </c>
      <c r="BJ64" s="60">
        <f>IF(Assumptions!$F$4="Active",Active!BJ64,Total!BJ64)</f>
        <v>360</v>
      </c>
      <c r="BK64" s="60">
        <f>IF(Assumptions!$F$4="Active",Active!BK64,Total!BK64)</f>
        <v>360</v>
      </c>
      <c r="BL64" s="60">
        <f>IF(Assumptions!$F$4="Active",Active!BL64,Total!BL64)</f>
        <v>360</v>
      </c>
      <c r="BM64" s="60">
        <f>IF(Assumptions!$F$4="Active",Active!BM64,Total!BM64)</f>
        <v>360</v>
      </c>
      <c r="BN64" s="60">
        <f>IF(Assumptions!$F$4="Active",Active!BN64,Total!BN64)</f>
        <v>360</v>
      </c>
      <c r="BO64" s="60">
        <f>IF(Assumptions!$F$4="Active",Active!BO64,Total!BO64)</f>
        <v>360</v>
      </c>
      <c r="BP64" s="60">
        <f>IF(Assumptions!$F$4="Active",Active!BP64,Total!BP64)</f>
        <v>360</v>
      </c>
      <c r="BQ64" s="11">
        <v>119</v>
      </c>
    </row>
    <row r="65" spans="1:69" x14ac:dyDescent="0.3">
      <c r="A65" s="6">
        <v>90</v>
      </c>
      <c r="B65" s="60">
        <f>IF(Assumptions!$F$4="Active",Active!B65,Total!B65)</f>
        <v>22.517999999999997</v>
      </c>
      <c r="C65" s="60">
        <f>IF(Assumptions!$F$4="Active",Active!C65,Total!C65)</f>
        <v>40.594153279385246</v>
      </c>
      <c r="D65" s="60">
        <f>IF(Assumptions!$F$4="Active",Active!D65,Total!D65)</f>
        <v>59.70425887572236</v>
      </c>
      <c r="E65" s="60">
        <f>IF(Assumptions!$F$4="Active",Active!E65,Total!E65)</f>
        <v>80.746891301414493</v>
      </c>
      <c r="F65" s="60">
        <f>IF(Assumptions!$F$4="Active",Active!F65,Total!F65)</f>
        <v>104.05039857957705</v>
      </c>
      <c r="G65" s="60">
        <f>IF(Assumptions!$F$4="Active",Active!G65,Total!G65)</f>
        <v>129.66341656496056</v>
      </c>
      <c r="H65" s="60">
        <f>IF(Assumptions!$F$4="Active",Active!H65,Total!H65)</f>
        <v>157.4681878804497</v>
      </c>
      <c r="I65" s="60">
        <f>IF(Assumptions!$F$4="Active",Active!I65,Total!I65)</f>
        <v>187.21344178525678</v>
      </c>
      <c r="J65" s="60">
        <f>IF(Assumptions!$F$4="Active",Active!J65,Total!J65)</f>
        <v>218.58224998861147</v>
      </c>
      <c r="K65" s="60">
        <f>IF(Assumptions!$F$4="Active",Active!K65,Total!K65)</f>
        <v>251.46366533224727</v>
      </c>
      <c r="L65" s="60">
        <f>IF(Assumptions!$F$4="Active",Active!L65,Total!L65)</f>
        <v>286.07999999999993</v>
      </c>
      <c r="M65" s="60">
        <f>IF(Assumptions!$F$4="Active",Active!M65,Total!M65)</f>
        <v>303.87</v>
      </c>
      <c r="N65" s="60">
        <f>IF(Assumptions!$F$4="Active",Active!N65,Total!N65)</f>
        <v>323.07</v>
      </c>
      <c r="O65" s="60">
        <f>IF(Assumptions!$F$4="Active",Active!O65,Total!O65)</f>
        <v>344.35</v>
      </c>
      <c r="P65" s="60">
        <f>IF(Assumptions!$F$4="Active",Active!P65,Total!P65)</f>
        <v>366.62</v>
      </c>
      <c r="Q65" s="60">
        <f>IF(Assumptions!$F$4="Active",Active!Q65,Total!Q65)</f>
        <v>388.09</v>
      </c>
      <c r="R65" s="60">
        <f>IF(Assumptions!$F$4="Active",Active!R65,Total!R65)</f>
        <v>406.67</v>
      </c>
      <c r="S65" s="60">
        <f>IF(Assumptions!$F$4="Active",Active!S65,Total!S65)</f>
        <v>420</v>
      </c>
      <c r="T65" s="60">
        <f>IF(Assumptions!$F$4="Active",Active!T65,Total!T65)</f>
        <v>420</v>
      </c>
      <c r="U65" s="60">
        <f>IF(Assumptions!$F$4="Active",Active!U65,Total!U65)</f>
        <v>420</v>
      </c>
      <c r="V65" s="60">
        <f>IF(Assumptions!$F$4="Active",Active!V65,Total!V65)</f>
        <v>420</v>
      </c>
      <c r="W65" s="60">
        <f>IF(Assumptions!$F$4="Active",Active!W65,Total!W65)</f>
        <v>420</v>
      </c>
      <c r="X65" s="60">
        <f>IF(Assumptions!$F$4="Active",Active!X65,Total!X65)</f>
        <v>420</v>
      </c>
      <c r="Y65" s="60">
        <f>IF(Assumptions!$F$4="Active",Active!Y65,Total!Y65)</f>
        <v>420</v>
      </c>
      <c r="Z65" s="60">
        <f>IF(Assumptions!$F$4="Active",Active!Z65,Total!Z65)</f>
        <v>420</v>
      </c>
      <c r="AA65" s="60">
        <f>IF(Assumptions!$F$4="Active",Active!AA65,Total!AA65)</f>
        <v>420</v>
      </c>
      <c r="AB65" s="60">
        <f>IF(Assumptions!$F$4="Active",Active!AB65,Total!AB65)</f>
        <v>420</v>
      </c>
      <c r="AC65" s="60">
        <f>IF(Assumptions!$F$4="Active",Active!AC65,Total!AC65)</f>
        <v>420</v>
      </c>
      <c r="AD65" s="60">
        <f>IF(Assumptions!$F$4="Active",Active!AD65,Total!AD65)</f>
        <v>420</v>
      </c>
      <c r="AE65" s="60">
        <f>IF(Assumptions!$F$4="Active",Active!AE65,Total!AE65)</f>
        <v>420</v>
      </c>
      <c r="AF65" s="60">
        <f>IF(Assumptions!$F$4="Active",Active!AF65,Total!AF65)</f>
        <v>420</v>
      </c>
      <c r="AG65" s="6">
        <v>120</v>
      </c>
      <c r="AK65" s="6">
        <v>90</v>
      </c>
      <c r="AL65" s="60">
        <f>IF(Assumptions!$F$4="Active",Active!AL65,Total!AL65)</f>
        <v>16.247999999999994</v>
      </c>
      <c r="AM65" s="60">
        <f>IF(Assumptions!$F$4="Active",Active!AM65,Total!AM65)</f>
        <v>29.463844262287083</v>
      </c>
      <c r="AN65" s="60">
        <f>IF(Assumptions!$F$4="Active",Active!AN65,Total!AN65)</f>
        <v>44.001866378378097</v>
      </c>
      <c r="AO65" s="60">
        <f>IF(Assumptions!$F$4="Active",Active!AO65,Total!AO65)</f>
        <v>60.746999325508739</v>
      </c>
      <c r="AP65" s="60">
        <f>IF(Assumptions!$F$4="Active",Active!AP65,Total!AP65)</f>
        <v>79.997146605911865</v>
      </c>
      <c r="AQ65" s="60">
        <f>IF(Assumptions!$F$4="Active",Active!AQ65,Total!AQ65)</f>
        <v>101.6885909859821</v>
      </c>
      <c r="AR65" s="60">
        <f>IF(Assumptions!$F$4="Active",Active!AR65,Total!AR65)</f>
        <v>125.57502863986313</v>
      </c>
      <c r="AS65" s="60">
        <f>IF(Assumptions!$F$4="Active",Active!AS65,Total!AS65)</f>
        <v>151.2234206966325</v>
      </c>
      <c r="AT65" s="60">
        <f>IF(Assumptions!$F$4="Active",Active!AT65,Total!AT65)</f>
        <v>178.16417314832424</v>
      </c>
      <c r="AU65" s="60">
        <f>IF(Assumptions!$F$4="Active",Active!AU65,Total!AU65)</f>
        <v>206.32215570729548</v>
      </c>
      <c r="AV65" s="60">
        <f>IF(Assumptions!$F$4="Active",Active!AV65,Total!AV65)</f>
        <v>235.96</v>
      </c>
      <c r="AW65" s="60">
        <f>IF(Assumptions!$F$4="Active",Active!AW65,Total!AW65)</f>
        <v>252.34</v>
      </c>
      <c r="AX65" s="60">
        <f>IF(Assumptions!$F$4="Active",Active!AX65,Total!AX65)</f>
        <v>270.07</v>
      </c>
      <c r="AY65" s="60">
        <f>IF(Assumptions!$F$4="Active",Active!AY65,Total!AY65)</f>
        <v>289.77999999999997</v>
      </c>
      <c r="AZ65" s="60">
        <f>IF(Assumptions!$F$4="Active",Active!AZ65,Total!AZ65)</f>
        <v>310.44</v>
      </c>
      <c r="BA65" s="60">
        <f>IF(Assumptions!$F$4="Active",Active!BA65,Total!BA65)</f>
        <v>330.38</v>
      </c>
      <c r="BB65" s="60">
        <f>IF(Assumptions!$F$4="Active",Active!BB65,Total!BB65)</f>
        <v>347.63</v>
      </c>
      <c r="BC65" s="60">
        <f>IF(Assumptions!$F$4="Active",Active!BC65,Total!BC65)</f>
        <v>360</v>
      </c>
      <c r="BD65" s="60">
        <f>IF(Assumptions!$F$4="Active",Active!BD65,Total!BD65)</f>
        <v>360</v>
      </c>
      <c r="BE65" s="60">
        <f>IF(Assumptions!$F$4="Active",Active!BE65,Total!BE65)</f>
        <v>360</v>
      </c>
      <c r="BF65" s="60">
        <f>IF(Assumptions!$F$4="Active",Active!BF65,Total!BF65)</f>
        <v>360</v>
      </c>
      <c r="BG65" s="60">
        <f>IF(Assumptions!$F$4="Active",Active!BG65,Total!BG65)</f>
        <v>360</v>
      </c>
      <c r="BH65" s="60">
        <f>IF(Assumptions!$F$4="Active",Active!BH65,Total!BH65)</f>
        <v>360</v>
      </c>
      <c r="BI65" s="60">
        <f>IF(Assumptions!$F$4="Active",Active!BI65,Total!BI65)</f>
        <v>360</v>
      </c>
      <c r="BJ65" s="60">
        <f>IF(Assumptions!$F$4="Active",Active!BJ65,Total!BJ65)</f>
        <v>360</v>
      </c>
      <c r="BK65" s="60">
        <f>IF(Assumptions!$F$4="Active",Active!BK65,Total!BK65)</f>
        <v>360</v>
      </c>
      <c r="BL65" s="60">
        <f>IF(Assumptions!$F$4="Active",Active!BL65,Total!BL65)</f>
        <v>360</v>
      </c>
      <c r="BM65" s="60">
        <f>IF(Assumptions!$F$4="Active",Active!BM65,Total!BM65)</f>
        <v>360</v>
      </c>
      <c r="BN65" s="60">
        <f>IF(Assumptions!$F$4="Active",Active!BN65,Total!BN65)</f>
        <v>360</v>
      </c>
      <c r="BO65" s="60">
        <f>IF(Assumptions!$F$4="Active",Active!BO65,Total!BO65)</f>
        <v>360</v>
      </c>
      <c r="BP65" s="60">
        <f>IF(Assumptions!$F$4="Active",Active!BP65,Total!BP65)</f>
        <v>360</v>
      </c>
      <c r="BQ65" s="6">
        <v>120</v>
      </c>
    </row>
  </sheetData>
  <mergeCells count="4">
    <mergeCell ref="A2:AG2"/>
    <mergeCell ref="AK2:BQ2"/>
    <mergeCell ref="B3:AF3"/>
    <mergeCell ref="AL3:BP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A69FA-0971-43FA-9602-268991C667C5}">
  <dimension ref="A2:BQ136"/>
  <sheetViews>
    <sheetView workbookViewId="0">
      <selection activeCell="BA127" sqref="BA127"/>
    </sheetView>
  </sheetViews>
  <sheetFormatPr defaultColWidth="8.6640625" defaultRowHeight="14.4" x14ac:dyDescent="0.3"/>
  <sheetData>
    <row r="2" spans="1:69" ht="19.8" x14ac:dyDescent="0.4">
      <c r="A2" s="71" t="s">
        <v>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3"/>
      <c r="AK2" s="71" t="s">
        <v>1</v>
      </c>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3"/>
    </row>
    <row r="3" spans="1:69" x14ac:dyDescent="0.3">
      <c r="A3" s="1" t="s">
        <v>2</v>
      </c>
      <c r="B3" s="74" t="s">
        <v>3</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6"/>
      <c r="AG3" s="1" t="s">
        <v>4</v>
      </c>
      <c r="AK3" s="1" t="s">
        <v>2</v>
      </c>
      <c r="AL3" s="74" t="s">
        <v>3</v>
      </c>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6"/>
      <c r="BQ3" s="1" t="s">
        <v>4</v>
      </c>
    </row>
    <row r="4" spans="1:69" x14ac:dyDescent="0.3">
      <c r="A4" s="2" t="s">
        <v>5</v>
      </c>
      <c r="B4" s="3">
        <v>1</v>
      </c>
      <c r="C4" s="4">
        <v>2</v>
      </c>
      <c r="D4" s="4">
        <v>3</v>
      </c>
      <c r="E4" s="4">
        <v>4</v>
      </c>
      <c r="F4" s="4">
        <v>5</v>
      </c>
      <c r="G4" s="5">
        <v>6</v>
      </c>
      <c r="H4" s="4">
        <v>7</v>
      </c>
      <c r="I4" s="4">
        <v>8</v>
      </c>
      <c r="J4" s="4">
        <v>9</v>
      </c>
      <c r="K4" s="4">
        <v>10</v>
      </c>
      <c r="L4" s="5">
        <v>11</v>
      </c>
      <c r="M4" s="4">
        <v>12</v>
      </c>
      <c r="N4" s="4">
        <v>13</v>
      </c>
      <c r="O4" s="4">
        <v>14</v>
      </c>
      <c r="P4" s="4">
        <v>15</v>
      </c>
      <c r="Q4" s="5">
        <v>16</v>
      </c>
      <c r="R4" s="4">
        <v>17</v>
      </c>
      <c r="S4" s="4">
        <v>18</v>
      </c>
      <c r="T4" s="4">
        <v>19</v>
      </c>
      <c r="U4" s="4">
        <v>20</v>
      </c>
      <c r="V4" s="5">
        <v>21</v>
      </c>
      <c r="W4" s="4">
        <v>22</v>
      </c>
      <c r="X4" s="4">
        <v>23</v>
      </c>
      <c r="Y4" s="4">
        <v>24</v>
      </c>
      <c r="Z4" s="4">
        <v>25</v>
      </c>
      <c r="AA4" s="5">
        <v>26</v>
      </c>
      <c r="AB4" s="4">
        <v>27</v>
      </c>
      <c r="AC4" s="4">
        <v>28</v>
      </c>
      <c r="AD4" s="4">
        <v>29</v>
      </c>
      <c r="AE4" s="4">
        <v>30</v>
      </c>
      <c r="AF4" s="5" t="s">
        <v>6</v>
      </c>
      <c r="AG4" s="2" t="s">
        <v>5</v>
      </c>
      <c r="AK4" s="2" t="s">
        <v>5</v>
      </c>
      <c r="AL4" s="3">
        <v>1</v>
      </c>
      <c r="AM4" s="4">
        <v>2</v>
      </c>
      <c r="AN4" s="4">
        <v>3</v>
      </c>
      <c r="AO4" s="4">
        <v>4</v>
      </c>
      <c r="AP4" s="4">
        <v>5</v>
      </c>
      <c r="AQ4" s="5">
        <v>6</v>
      </c>
      <c r="AR4" s="4">
        <v>7</v>
      </c>
      <c r="AS4" s="4">
        <v>8</v>
      </c>
      <c r="AT4" s="4">
        <v>9</v>
      </c>
      <c r="AU4" s="4">
        <v>10</v>
      </c>
      <c r="AV4" s="5">
        <v>11</v>
      </c>
      <c r="AW4" s="4">
        <v>12</v>
      </c>
      <c r="AX4" s="4">
        <v>13</v>
      </c>
      <c r="AY4" s="4">
        <v>14</v>
      </c>
      <c r="AZ4" s="4">
        <v>15</v>
      </c>
      <c r="BA4" s="5">
        <v>16</v>
      </c>
      <c r="BB4" s="4">
        <v>17</v>
      </c>
      <c r="BC4" s="4">
        <v>18</v>
      </c>
      <c r="BD4" s="4">
        <v>19</v>
      </c>
      <c r="BE4" s="4">
        <v>20</v>
      </c>
      <c r="BF4" s="5">
        <v>21</v>
      </c>
      <c r="BG4" s="4">
        <v>22</v>
      </c>
      <c r="BH4" s="4">
        <v>23</v>
      </c>
      <c r="BI4" s="4">
        <v>24</v>
      </c>
      <c r="BJ4" s="4">
        <v>25</v>
      </c>
      <c r="BK4" s="5">
        <v>26</v>
      </c>
      <c r="BL4" s="4">
        <v>27</v>
      </c>
      <c r="BM4" s="4">
        <v>28</v>
      </c>
      <c r="BN4" s="4">
        <v>29</v>
      </c>
      <c r="BO4" s="4">
        <v>30</v>
      </c>
      <c r="BP4" s="5" t="s">
        <v>6</v>
      </c>
      <c r="BQ4" s="2" t="s">
        <v>5</v>
      </c>
    </row>
    <row r="5" spans="1:69" x14ac:dyDescent="0.3">
      <c r="A5" s="6">
        <v>30</v>
      </c>
      <c r="B5" s="60">
        <v>0.30160000000000015</v>
      </c>
      <c r="C5" s="8">
        <v>0.38492955090608122</v>
      </c>
      <c r="D5" s="8">
        <v>0.44700712676780474</v>
      </c>
      <c r="E5" s="8">
        <v>0.49114122542402922</v>
      </c>
      <c r="F5" s="9">
        <v>0.51734620134836806</v>
      </c>
      <c r="G5" s="8">
        <v>0.53163125349127882</v>
      </c>
      <c r="H5" s="8">
        <v>0.55914174468935929</v>
      </c>
      <c r="I5" s="8">
        <v>0.59053940415586714</v>
      </c>
      <c r="J5" s="8">
        <v>0.64043388263207757</v>
      </c>
      <c r="K5" s="10">
        <v>0.70433534136506648</v>
      </c>
      <c r="L5" s="8">
        <v>0.78364551436036356</v>
      </c>
      <c r="M5" s="8">
        <v>0.86492214562144909</v>
      </c>
      <c r="N5" s="8">
        <v>0.96312460036803471</v>
      </c>
      <c r="O5" s="8">
        <v>1.0638625203556114</v>
      </c>
      <c r="P5" s="9">
        <v>1.1670110806508416</v>
      </c>
      <c r="Q5" s="8">
        <v>1.2885667911913306</v>
      </c>
      <c r="R5" s="8">
        <v>1.4129693906405953</v>
      </c>
      <c r="S5" s="8">
        <v>1.556832572446363</v>
      </c>
      <c r="T5" s="8">
        <v>1.7039004923351715</v>
      </c>
      <c r="U5" s="9">
        <v>1.8627032245370074</v>
      </c>
      <c r="V5" s="8">
        <v>2.033538307873378</v>
      </c>
      <c r="W5" s="8">
        <v>2.234564388351159</v>
      </c>
      <c r="X5" s="8">
        <v>2.4577666931945488</v>
      </c>
      <c r="Y5" s="8">
        <v>2.7221535465191642</v>
      </c>
      <c r="Z5" s="9">
        <v>3.0104123248255852</v>
      </c>
      <c r="AA5" s="8">
        <v>3.3419632201286031</v>
      </c>
      <c r="AB5" s="8">
        <v>3.70846894320661</v>
      </c>
      <c r="AC5" s="8">
        <v>4.1107517508733498</v>
      </c>
      <c r="AD5" s="8">
        <v>4.5496003911088261</v>
      </c>
      <c r="AE5" s="9">
        <v>5.0356663168467559</v>
      </c>
      <c r="AF5" s="9">
        <v>5.58</v>
      </c>
      <c r="AG5" s="6">
        <v>60</v>
      </c>
      <c r="AK5" s="6">
        <v>30</v>
      </c>
      <c r="AL5" s="7">
        <v>0.13325000000000006</v>
      </c>
      <c r="AM5" s="8">
        <v>0.17533867255255819</v>
      </c>
      <c r="AN5" s="8">
        <v>0.20953459067240848</v>
      </c>
      <c r="AO5" s="8">
        <v>0.24045455828051429</v>
      </c>
      <c r="AP5" s="9">
        <v>0.26968046666031953</v>
      </c>
      <c r="AQ5" s="8">
        <v>0.2979471860225848</v>
      </c>
      <c r="AR5" s="8">
        <v>0.33179839794753191</v>
      </c>
      <c r="AS5" s="8">
        <v>0.36664794310199056</v>
      </c>
      <c r="AT5" s="8">
        <v>0.41361354919988341</v>
      </c>
      <c r="AU5" s="10">
        <v>0.46955689424337771</v>
      </c>
      <c r="AV5" s="8">
        <v>0.52717970966060812</v>
      </c>
      <c r="AW5" s="8">
        <v>0.59371774402828292</v>
      </c>
      <c r="AX5" s="8">
        <v>0.65462375181264865</v>
      </c>
      <c r="AY5" s="8">
        <v>0.7160257310915159</v>
      </c>
      <c r="AZ5" s="9">
        <v>0.77874334003430479</v>
      </c>
      <c r="BA5" s="8">
        <v>0.83692413087876905</v>
      </c>
      <c r="BB5" s="8">
        <v>0.90397181247727376</v>
      </c>
      <c r="BC5" s="8">
        <v>0.98766797606812262</v>
      </c>
      <c r="BD5" s="8">
        <v>1.0904963150945097</v>
      </c>
      <c r="BE5" s="9">
        <v>1.2215867658591537</v>
      </c>
      <c r="BF5" s="8">
        <v>1.3556922052489186</v>
      </c>
      <c r="BG5" s="8">
        <v>1.5195037840787882</v>
      </c>
      <c r="BH5" s="8">
        <v>1.6959497108021424</v>
      </c>
      <c r="BI5" s="8">
        <v>1.8760787955740188</v>
      </c>
      <c r="BJ5" s="9">
        <v>2.087716287185545</v>
      </c>
      <c r="BK5" s="8">
        <v>2.3223812207673342</v>
      </c>
      <c r="BL5" s="8">
        <v>2.5806356048087236</v>
      </c>
      <c r="BM5" s="8">
        <v>2.8823624041417837</v>
      </c>
      <c r="BN5" s="8">
        <v>3.2091804909326767</v>
      </c>
      <c r="BO5" s="9">
        <v>3.5912512239987668</v>
      </c>
      <c r="BP5" s="9">
        <v>4.01</v>
      </c>
      <c r="BQ5" s="6">
        <v>60</v>
      </c>
    </row>
    <row r="6" spans="1:69" x14ac:dyDescent="0.3">
      <c r="A6" s="6">
        <v>31</v>
      </c>
      <c r="B6" s="7">
        <v>0.30680000000000013</v>
      </c>
      <c r="C6" s="8">
        <v>0.39145378058245545</v>
      </c>
      <c r="D6" s="8">
        <v>0.44700712676780474</v>
      </c>
      <c r="E6" s="8">
        <v>0.48090911656102858</v>
      </c>
      <c r="F6" s="9">
        <v>0.50083515236916487</v>
      </c>
      <c r="G6" s="8">
        <v>0.53163125349127882</v>
      </c>
      <c r="H6" s="8">
        <v>0.56528615946616545</v>
      </c>
      <c r="I6" s="8">
        <v>0.61621503042351344</v>
      </c>
      <c r="J6" s="8">
        <v>0.68046100029658241</v>
      </c>
      <c r="K6" s="9">
        <v>0.75957732892311103</v>
      </c>
      <c r="L6" s="8">
        <v>0.84063791540475352</v>
      </c>
      <c r="M6" s="8">
        <v>0.93822063253852106</v>
      </c>
      <c r="N6" s="8">
        <v>1.0383687097717873</v>
      </c>
      <c r="O6" s="8">
        <v>1.1409540073379023</v>
      </c>
      <c r="P6" s="9">
        <v>1.2616336007036126</v>
      </c>
      <c r="Q6" s="8">
        <v>1.38520930053068</v>
      </c>
      <c r="R6" s="8">
        <v>1.5279785270880857</v>
      </c>
      <c r="S6" s="8">
        <v>1.67401351875953</v>
      </c>
      <c r="T6" s="8">
        <v>1.8316930292603093</v>
      </c>
      <c r="U6" s="9">
        <v>2.0013229993862733</v>
      </c>
      <c r="V6" s="8">
        <v>2.2007990344949975</v>
      </c>
      <c r="W6" s="8">
        <v>2.4222677969726565</v>
      </c>
      <c r="X6" s="8">
        <v>2.6844979379541933</v>
      </c>
      <c r="Y6" s="8">
        <v>2.9704580929921964</v>
      </c>
      <c r="Z6" s="9">
        <v>3.2993373467128704</v>
      </c>
      <c r="AA6" s="8">
        <v>3.6629427384460396</v>
      </c>
      <c r="AB6" s="8">
        <v>4.0621116001618791</v>
      </c>
      <c r="AC6" s="8">
        <v>4.4976460333084889</v>
      </c>
      <c r="AD6" s="8">
        <v>4.980100213063209</v>
      </c>
      <c r="AE6" s="9">
        <v>5.5204357658162868</v>
      </c>
      <c r="AF6" s="9">
        <v>6.11</v>
      </c>
      <c r="AG6" s="6">
        <v>61</v>
      </c>
      <c r="AK6" s="6">
        <v>31</v>
      </c>
      <c r="AL6" s="7">
        <v>0.13975000000000007</v>
      </c>
      <c r="AM6" s="8">
        <v>0.18349395964802601</v>
      </c>
      <c r="AN6" s="8">
        <v>0.21884723914673773</v>
      </c>
      <c r="AO6" s="8">
        <v>0.2506866671435149</v>
      </c>
      <c r="AP6" s="9">
        <v>0.28068783264645503</v>
      </c>
      <c r="AQ6" s="8">
        <v>0.31547349108273687</v>
      </c>
      <c r="AR6" s="8">
        <v>0.35096897205116712</v>
      </c>
      <c r="AS6" s="8">
        <v>0.39797220714851911</v>
      </c>
      <c r="AT6" s="8">
        <v>0.45364066686438831</v>
      </c>
      <c r="AU6" s="9">
        <v>0.51098838491191101</v>
      </c>
      <c r="AV6" s="8">
        <v>0.57704806057444957</v>
      </c>
      <c r="AW6" s="8">
        <v>0.63769683617852602</v>
      </c>
      <c r="AX6" s="8">
        <v>0.69886728814205512</v>
      </c>
      <c r="AY6" s="8">
        <v>0.76135552543710283</v>
      </c>
      <c r="AZ6" s="9">
        <v>0.81943102365699627</v>
      </c>
      <c r="BA6" s="8">
        <v>0.88621181064183729</v>
      </c>
      <c r="BB6" s="8">
        <v>0.96936272148598979</v>
      </c>
      <c r="BC6" s="8">
        <v>1.0713686520060992</v>
      </c>
      <c r="BD6" s="8">
        <v>1.2012498470962958</v>
      </c>
      <c r="BE6" s="9">
        <v>1.3342153329241822</v>
      </c>
      <c r="BF6" s="8">
        <v>1.4965433434565985</v>
      </c>
      <c r="BG6" s="8">
        <v>1.671454162486667</v>
      </c>
      <c r="BH6" s="8">
        <v>1.8501269572387009</v>
      </c>
      <c r="BI6" s="8">
        <v>2.0600080892577464</v>
      </c>
      <c r="BJ6" s="9">
        <v>2.2927598511055538</v>
      </c>
      <c r="BK6" s="8">
        <v>2.5489549984031723</v>
      </c>
      <c r="BL6" s="8">
        <v>2.8482570749370355</v>
      </c>
      <c r="BM6" s="8">
        <v>3.1725331159681378</v>
      </c>
      <c r="BN6" s="8">
        <v>3.5516235311236635</v>
      </c>
      <c r="BO6" s="9">
        <v>3.9671948783016679</v>
      </c>
      <c r="BP6" s="9">
        <v>4.4400000000000004</v>
      </c>
      <c r="BQ6" s="6">
        <v>61</v>
      </c>
    </row>
    <row r="7" spans="1:69" x14ac:dyDescent="0.3">
      <c r="A7" s="6">
        <v>32</v>
      </c>
      <c r="B7" s="7">
        <v>0.31200000000000011</v>
      </c>
      <c r="C7" s="8">
        <v>0.39145378058245545</v>
      </c>
      <c r="D7" s="8">
        <v>0.43769447829347546</v>
      </c>
      <c r="E7" s="8">
        <v>0.46556095326652769</v>
      </c>
      <c r="F7" s="9">
        <v>0.50083515236916487</v>
      </c>
      <c r="G7" s="8">
        <v>0.5374733551779961</v>
      </c>
      <c r="H7" s="8">
        <v>0.58986381857338999</v>
      </c>
      <c r="I7" s="8">
        <v>0.65472846982498312</v>
      </c>
      <c r="J7" s="8">
        <v>0.73383049051592231</v>
      </c>
      <c r="K7" s="9">
        <v>0.81481931648115535</v>
      </c>
      <c r="L7" s="8">
        <v>0.91187841671024117</v>
      </c>
      <c r="M7" s="8">
        <v>1.011519119455593</v>
      </c>
      <c r="N7" s="8">
        <v>1.1136128191755401</v>
      </c>
      <c r="O7" s="8">
        <v>1.2334637917166511</v>
      </c>
      <c r="P7" s="9">
        <v>1.3562561207563835</v>
      </c>
      <c r="Q7" s="8">
        <v>1.4979588947599216</v>
      </c>
      <c r="R7" s="8">
        <v>1.642987663535576</v>
      </c>
      <c r="S7" s="8">
        <v>1.7995645326664946</v>
      </c>
      <c r="T7" s="8">
        <v>1.9680050686471231</v>
      </c>
      <c r="U7" s="9">
        <v>2.165933982019776</v>
      </c>
      <c r="V7" s="8">
        <v>2.3856661533925774</v>
      </c>
      <c r="W7" s="8">
        <v>2.6457242358077724</v>
      </c>
      <c r="X7" s="8">
        <v>2.9293676822946098</v>
      </c>
      <c r="Y7" s="8">
        <v>3.2555484982019736</v>
      </c>
      <c r="Z7" s="9">
        <v>3.6162228545892474</v>
      </c>
      <c r="AA7" s="8">
        <v>4.0122439789679554</v>
      </c>
      <c r="AB7" s="8">
        <v>4.444427986059468</v>
      </c>
      <c r="AC7" s="8">
        <v>4.9232297439871404</v>
      </c>
      <c r="AD7" s="8">
        <v>5.4595204693305908</v>
      </c>
      <c r="AE7" s="9">
        <v>6.0447782310282285</v>
      </c>
      <c r="AF7" s="9">
        <v>6.66</v>
      </c>
      <c r="AG7" s="6">
        <v>62</v>
      </c>
      <c r="AK7" s="6">
        <v>32</v>
      </c>
      <c r="AL7" s="7">
        <v>0.14625000000000005</v>
      </c>
      <c r="AM7" s="8">
        <v>0.19164924674349382</v>
      </c>
      <c r="AN7" s="8">
        <v>0.22815988762106701</v>
      </c>
      <c r="AO7" s="8">
        <v>0.26091877600651553</v>
      </c>
      <c r="AP7" s="9">
        <v>0.29719888162565827</v>
      </c>
      <c r="AQ7" s="8">
        <v>0.33370084834529501</v>
      </c>
      <c r="AR7" s="8">
        <v>0.38095371616198109</v>
      </c>
      <c r="AS7" s="8">
        <v>0.43648564654998873</v>
      </c>
      <c r="AT7" s="8">
        <v>0.49366778452889309</v>
      </c>
      <c r="AU7" s="9">
        <v>0.55932512402519996</v>
      </c>
      <c r="AV7" s="8">
        <v>0.61979236135774207</v>
      </c>
      <c r="AW7" s="8">
        <v>0.68079634648576437</v>
      </c>
      <c r="AX7" s="8">
        <v>0.74311082447146171</v>
      </c>
      <c r="AY7" s="8">
        <v>0.80113473271996483</v>
      </c>
      <c r="AZ7" s="9">
        <v>0.86768850888390936</v>
      </c>
      <c r="BA7" s="8">
        <v>0.95031800850360615</v>
      </c>
      <c r="BB7" s="8">
        <v>1.0515121046627687</v>
      </c>
      <c r="BC7" s="8">
        <v>1.1801795307254686</v>
      </c>
      <c r="BD7" s="8">
        <v>1.3120033790980821</v>
      </c>
      <c r="BE7" s="9">
        <v>1.4728351077734478</v>
      </c>
      <c r="BF7" s="8">
        <v>1.6461976778022582</v>
      </c>
      <c r="BG7" s="8">
        <v>1.8234045408945458</v>
      </c>
      <c r="BH7" s="8">
        <v>2.031511953046417</v>
      </c>
      <c r="BI7" s="8">
        <v>2.2623303123098459</v>
      </c>
      <c r="BJ7" s="9">
        <v>2.5164437390182912</v>
      </c>
      <c r="BK7" s="8">
        <v>2.8132910723116491</v>
      </c>
      <c r="BL7" s="8">
        <v>3.1349943643602267</v>
      </c>
      <c r="BM7" s="8">
        <v>3.5110656130988844</v>
      </c>
      <c r="BN7" s="8">
        <v>3.9234188319024494</v>
      </c>
      <c r="BO7" s="9">
        <v>4.3926048029075835</v>
      </c>
      <c r="BP7" s="9">
        <v>4.91</v>
      </c>
      <c r="BQ7" s="6">
        <v>62</v>
      </c>
    </row>
    <row r="8" spans="1:69" x14ac:dyDescent="0.3">
      <c r="A8" s="6">
        <v>33</v>
      </c>
      <c r="B8" s="7">
        <v>0.31200000000000011</v>
      </c>
      <c r="C8" s="8">
        <v>0.38329849348698763</v>
      </c>
      <c r="D8" s="8">
        <v>0.42372550558198163</v>
      </c>
      <c r="E8" s="8">
        <v>0.46556095326652769</v>
      </c>
      <c r="F8" s="9">
        <v>0.50633883536223256</v>
      </c>
      <c r="G8" s="8">
        <v>0.56084176192486546</v>
      </c>
      <c r="H8" s="8">
        <v>0.62673030723422696</v>
      </c>
      <c r="I8" s="8">
        <v>0.70607972236027594</v>
      </c>
      <c r="J8" s="8">
        <v>0.78719998073526198</v>
      </c>
      <c r="K8" s="9">
        <v>0.88387180092871098</v>
      </c>
      <c r="L8" s="8">
        <v>0.9831189180157287</v>
      </c>
      <c r="M8" s="8">
        <v>1.0848176063726649</v>
      </c>
      <c r="N8" s="8">
        <v>1.2039057504600434</v>
      </c>
      <c r="O8" s="8">
        <v>1.3259735760953999</v>
      </c>
      <c r="P8" s="9">
        <v>1.4666490608179497</v>
      </c>
      <c r="Q8" s="8">
        <v>1.610708488989163</v>
      </c>
      <c r="R8" s="8">
        <v>1.7662117383007441</v>
      </c>
      <c r="S8" s="8">
        <v>1.9334856141672572</v>
      </c>
      <c r="T8" s="8">
        <v>2.1298756154189644</v>
      </c>
      <c r="U8" s="9">
        <v>2.3478724365094372</v>
      </c>
      <c r="V8" s="8">
        <v>2.6057460568420772</v>
      </c>
      <c r="W8" s="8">
        <v>2.8870571897496973</v>
      </c>
      <c r="X8" s="8">
        <v>3.210514425796569</v>
      </c>
      <c r="Y8" s="8">
        <v>3.56822829746431</v>
      </c>
      <c r="Z8" s="9">
        <v>3.9610688484547172</v>
      </c>
      <c r="AA8" s="8">
        <v>4.3898669416943523</v>
      </c>
      <c r="AB8" s="8">
        <v>4.8649760105468154</v>
      </c>
      <c r="AC8" s="8">
        <v>5.3971752399701858</v>
      </c>
      <c r="AD8" s="8">
        <v>5.9780770730483708</v>
      </c>
      <c r="AE8" s="9">
        <v>6.5889072043613748</v>
      </c>
      <c r="AF8" s="9">
        <v>7.21</v>
      </c>
      <c r="AG8" s="6">
        <v>63</v>
      </c>
      <c r="AK8" s="6">
        <v>33</v>
      </c>
      <c r="AL8" s="7">
        <v>0.15275000000000005</v>
      </c>
      <c r="AM8" s="8">
        <v>0.19980453383896166</v>
      </c>
      <c r="AN8" s="8">
        <v>0.23747253609539629</v>
      </c>
      <c r="AO8" s="8">
        <v>0.27626693930101642</v>
      </c>
      <c r="AP8" s="9">
        <v>0.31437037256402967</v>
      </c>
      <c r="AQ8" s="8">
        <v>0.36221030457647563</v>
      </c>
      <c r="AR8" s="8">
        <v>0.41782020482281801</v>
      </c>
      <c r="AS8" s="8">
        <v>0.47499908595145829</v>
      </c>
      <c r="AT8" s="8">
        <v>0.54036608847081546</v>
      </c>
      <c r="AU8" s="9">
        <v>0.6007566146937332</v>
      </c>
      <c r="AV8" s="8">
        <v>0.66168177612536871</v>
      </c>
      <c r="AW8" s="8">
        <v>0.72389585679300261</v>
      </c>
      <c r="AX8" s="8">
        <v>0.78193678492379814</v>
      </c>
      <c r="AY8" s="8">
        <v>0.84831472275312658</v>
      </c>
      <c r="AZ8" s="9">
        <v>0.93045478051891417</v>
      </c>
      <c r="BA8" s="8">
        <v>1.0308534329530643</v>
      </c>
      <c r="BB8" s="8">
        <v>1.1583063027925811</v>
      </c>
      <c r="BC8" s="8">
        <v>1.2889904094448381</v>
      </c>
      <c r="BD8" s="8">
        <v>1.4483154184848956</v>
      </c>
      <c r="BE8" s="9">
        <v>1.6201186185507928</v>
      </c>
      <c r="BF8" s="8">
        <v>1.795852012147918</v>
      </c>
      <c r="BG8" s="8">
        <v>2.0021696919626386</v>
      </c>
      <c r="BH8" s="8">
        <v>2.2310354484349038</v>
      </c>
      <c r="BI8" s="8">
        <v>2.4830454647303188</v>
      </c>
      <c r="BJ8" s="9">
        <v>2.7774082749164841</v>
      </c>
      <c r="BK8" s="8">
        <v>3.0965082943564455</v>
      </c>
      <c r="BL8" s="8">
        <v>3.469521202020617</v>
      </c>
      <c r="BM8" s="8">
        <v>3.878615181412266</v>
      </c>
      <c r="BN8" s="8">
        <v>4.3441345669942342</v>
      </c>
      <c r="BO8" s="9">
        <v>4.8575877437559081</v>
      </c>
      <c r="BP8" s="9">
        <v>5.43</v>
      </c>
      <c r="BQ8" s="6">
        <v>63</v>
      </c>
    </row>
    <row r="9" spans="1:69" x14ac:dyDescent="0.3">
      <c r="A9" s="11">
        <v>34</v>
      </c>
      <c r="B9" s="12">
        <v>0.3055000000000001</v>
      </c>
      <c r="C9" s="13">
        <v>0.37106556284378595</v>
      </c>
      <c r="D9" s="13">
        <v>0.42372550558198163</v>
      </c>
      <c r="E9" s="13">
        <v>0.470677007698028</v>
      </c>
      <c r="F9" s="14">
        <v>0.52835356733450356</v>
      </c>
      <c r="G9" s="13">
        <v>0.5958943720451696</v>
      </c>
      <c r="H9" s="13">
        <v>0.67588562544867614</v>
      </c>
      <c r="I9" s="13">
        <v>0.75743097489556854</v>
      </c>
      <c r="J9" s="13">
        <v>0.85391184350943672</v>
      </c>
      <c r="K9" s="14">
        <v>0.95292428537626639</v>
      </c>
      <c r="L9" s="13">
        <v>1.0543594193212162</v>
      </c>
      <c r="M9" s="13">
        <v>1.1727757906731513</v>
      </c>
      <c r="N9" s="13">
        <v>1.2941986817445466</v>
      </c>
      <c r="O9" s="13">
        <v>1.433901657870607</v>
      </c>
      <c r="P9" s="14">
        <v>1.5770420008795156</v>
      </c>
      <c r="Q9" s="13">
        <v>1.73151162566335</v>
      </c>
      <c r="R9" s="13">
        <v>1.8976507513835903</v>
      </c>
      <c r="S9" s="13">
        <v>2.0925168984494125</v>
      </c>
      <c r="T9" s="13">
        <v>2.3087851671141575</v>
      </c>
      <c r="U9" s="14">
        <v>2.5644658347114149</v>
      </c>
      <c r="V9" s="13">
        <v>2.8434323525675369</v>
      </c>
      <c r="W9" s="13">
        <v>3.164143173905241</v>
      </c>
      <c r="X9" s="13">
        <v>3.5188689186696855</v>
      </c>
      <c r="Y9" s="13">
        <v>3.9084974907792058</v>
      </c>
      <c r="Z9" s="14">
        <v>4.3338753283092792</v>
      </c>
      <c r="AA9" s="13">
        <v>4.8052522006933867</v>
      </c>
      <c r="AB9" s="13">
        <v>5.3333135832713614</v>
      </c>
      <c r="AC9" s="13">
        <v>5.9098101641967453</v>
      </c>
      <c r="AD9" s="13">
        <v>6.5162018504913499</v>
      </c>
      <c r="AE9" s="14">
        <v>7.133036177694521</v>
      </c>
      <c r="AF9" s="14">
        <v>7.81</v>
      </c>
      <c r="AG9" s="11">
        <v>64</v>
      </c>
      <c r="AK9" s="11">
        <v>34</v>
      </c>
      <c r="AL9" s="12">
        <v>0.15925000000000006</v>
      </c>
      <c r="AM9" s="13">
        <v>0.20795982093442947</v>
      </c>
      <c r="AN9" s="13">
        <v>0.2514415088068902</v>
      </c>
      <c r="AO9" s="13">
        <v>0.29222902912729742</v>
      </c>
      <c r="AP9" s="14">
        <v>0.34122834557020021</v>
      </c>
      <c r="AQ9" s="13">
        <v>0.39726291469677977</v>
      </c>
      <c r="AR9" s="13">
        <v>0.45468669348365481</v>
      </c>
      <c r="AS9" s="13">
        <v>0.51993143191983948</v>
      </c>
      <c r="AT9" s="13">
        <v>0.58039320613532031</v>
      </c>
      <c r="AU9" s="14">
        <v>0.64135947554889583</v>
      </c>
      <c r="AV9" s="13">
        <v>0.70357119089299536</v>
      </c>
      <c r="AW9" s="13">
        <v>0.76171787604221175</v>
      </c>
      <c r="AX9" s="13">
        <v>0.82798617987889467</v>
      </c>
      <c r="AY9" s="13">
        <v>0.9096795463910301</v>
      </c>
      <c r="AZ9" s="14">
        <v>1.00930688056289</v>
      </c>
      <c r="BA9" s="13">
        <v>1.1355494847373597</v>
      </c>
      <c r="BB9" s="13">
        <v>1.2651005009223935</v>
      </c>
      <c r="BC9" s="13">
        <v>1.4229114909456004</v>
      </c>
      <c r="BD9" s="13">
        <v>1.5931469603333854</v>
      </c>
      <c r="BE9" s="14">
        <v>1.7674021293281375</v>
      </c>
      <c r="BF9" s="13">
        <v>1.9719159349075182</v>
      </c>
      <c r="BG9" s="13">
        <v>2.1988113581375406</v>
      </c>
      <c r="BH9" s="13">
        <v>2.4486974434041628</v>
      </c>
      <c r="BI9" s="13">
        <v>2.7405464758875371</v>
      </c>
      <c r="BJ9" s="14">
        <v>3.0570131348074052</v>
      </c>
      <c r="BK9" s="13">
        <v>3.4269283867420421</v>
      </c>
      <c r="BL9" s="13">
        <v>3.8327217686233261</v>
      </c>
      <c r="BM9" s="13">
        <v>4.294526535030041</v>
      </c>
      <c r="BN9" s="13">
        <v>4.8039866495364159</v>
      </c>
      <c r="BO9" s="14">
        <v>5.3720369549072462</v>
      </c>
      <c r="BP9" s="14">
        <v>6</v>
      </c>
      <c r="BQ9" s="11">
        <v>64</v>
      </c>
    </row>
    <row r="10" spans="1:69" x14ac:dyDescent="0.3">
      <c r="A10" s="6">
        <v>35</v>
      </c>
      <c r="B10" s="7">
        <v>0.29575000000000012</v>
      </c>
      <c r="C10" s="8">
        <v>0.37106556284378595</v>
      </c>
      <c r="D10" s="8">
        <v>0.42838182981914624</v>
      </c>
      <c r="E10" s="8">
        <v>0.49114122542402922</v>
      </c>
      <c r="F10" s="9">
        <v>0.56137566529291005</v>
      </c>
      <c r="G10" s="8">
        <v>0.64263118553890841</v>
      </c>
      <c r="H10" s="8">
        <v>0.72504094366312521</v>
      </c>
      <c r="I10" s="8">
        <v>0.82162004056468463</v>
      </c>
      <c r="J10" s="8">
        <v>0.92062370628361145</v>
      </c>
      <c r="K10" s="9">
        <v>1.021976769823822</v>
      </c>
      <c r="L10" s="8">
        <v>1.1398480208878015</v>
      </c>
      <c r="M10" s="8">
        <v>1.2607339749736377</v>
      </c>
      <c r="N10" s="8">
        <v>1.3995404349098006</v>
      </c>
      <c r="O10" s="8">
        <v>1.5418297396458138</v>
      </c>
      <c r="P10" s="9">
        <v>1.6953201509454792</v>
      </c>
      <c r="Q10" s="8">
        <v>1.8603683047824833</v>
      </c>
      <c r="R10" s="8">
        <v>2.0537345794194701</v>
      </c>
      <c r="S10" s="8">
        <v>2.2682883179191631</v>
      </c>
      <c r="T10" s="8">
        <v>2.5217727286560536</v>
      </c>
      <c r="U10" s="9">
        <v>2.798386704769551</v>
      </c>
      <c r="V10" s="8">
        <v>3.1163314328449165</v>
      </c>
      <c r="W10" s="8">
        <v>3.4680439307209987</v>
      </c>
      <c r="X10" s="8">
        <v>3.8544311609139599</v>
      </c>
      <c r="Y10" s="8">
        <v>4.2763560781466605</v>
      </c>
      <c r="Z10" s="9">
        <v>4.7439624561492968</v>
      </c>
      <c r="AA10" s="8">
        <v>5.2678403300332217</v>
      </c>
      <c r="AB10" s="8">
        <v>5.8398827945856668</v>
      </c>
      <c r="AC10" s="8">
        <v>6.4417898025450606</v>
      </c>
      <c r="AD10" s="8">
        <v>7.0543266279343291</v>
      </c>
      <c r="AE10" s="9">
        <v>7.7266314213306799</v>
      </c>
      <c r="AF10" s="9">
        <v>8.51</v>
      </c>
      <c r="AG10" s="6">
        <v>65</v>
      </c>
      <c r="AK10" s="6">
        <v>35</v>
      </c>
      <c r="AL10" s="7">
        <v>0.16575000000000006</v>
      </c>
      <c r="AM10" s="8">
        <v>0.22019275157763121</v>
      </c>
      <c r="AN10" s="8">
        <v>0.26596924042684383</v>
      </c>
      <c r="AO10" s="8">
        <v>0.31719537475301884</v>
      </c>
      <c r="AP10" s="9">
        <v>0.3742504435286067</v>
      </c>
      <c r="AQ10" s="8">
        <v>0.43231552481708385</v>
      </c>
      <c r="AR10" s="8">
        <v>0.49769759692129789</v>
      </c>
      <c r="AS10" s="8">
        <v>0.55844487132130904</v>
      </c>
      <c r="AT10" s="8">
        <v>0.61961978144653507</v>
      </c>
      <c r="AU10" s="9">
        <v>0.68196233640405846</v>
      </c>
      <c r="AV10" s="8">
        <v>0.74033128956662697</v>
      </c>
      <c r="AW10" s="8">
        <v>0.80657655003545969</v>
      </c>
      <c r="AX10" s="8">
        <v>0.88788049096428201</v>
      </c>
      <c r="AY10" s="8">
        <v>0.98677103337332084</v>
      </c>
      <c r="AZ10" s="9">
        <v>1.1118146106200584</v>
      </c>
      <c r="BA10" s="8">
        <v>1.2402455365216556</v>
      </c>
      <c r="BB10" s="8">
        <v>1.3965395140052397</v>
      </c>
      <c r="BC10" s="8">
        <v>1.5652026400401606</v>
      </c>
      <c r="BD10" s="8">
        <v>1.737978502181875</v>
      </c>
      <c r="BE10" s="9">
        <v>1.9406768478897196</v>
      </c>
      <c r="BF10" s="8">
        <v>2.1655862499430776</v>
      </c>
      <c r="BG10" s="8">
        <v>2.413329539419252</v>
      </c>
      <c r="BH10" s="8">
        <v>2.7026364375349647</v>
      </c>
      <c r="BI10" s="8">
        <v>3.0164404164131278</v>
      </c>
      <c r="BJ10" s="9">
        <v>3.3832188046801464</v>
      </c>
      <c r="BK10" s="8">
        <v>3.7856702013321182</v>
      </c>
      <c r="BL10" s="8">
        <v>4.2437118834632344</v>
      </c>
      <c r="BM10" s="8">
        <v>4.7491273168913288</v>
      </c>
      <c r="BN10" s="8">
        <v>5.3127591663915963</v>
      </c>
      <c r="BO10" s="9">
        <v>5.9359524363615987</v>
      </c>
      <c r="BP10" s="9">
        <v>6.65</v>
      </c>
      <c r="BQ10" s="6">
        <v>65</v>
      </c>
    </row>
    <row r="11" spans="1:69" x14ac:dyDescent="0.3">
      <c r="A11" s="6">
        <v>36</v>
      </c>
      <c r="B11" s="7">
        <v>0.29575000000000012</v>
      </c>
      <c r="C11" s="8">
        <v>0.37514320639151982</v>
      </c>
      <c r="D11" s="8">
        <v>0.44700712676780474</v>
      </c>
      <c r="E11" s="8">
        <v>0.52183755201303106</v>
      </c>
      <c r="F11" s="9">
        <v>0.60540512923745204</v>
      </c>
      <c r="G11" s="8">
        <v>0.68936799903264712</v>
      </c>
      <c r="H11" s="8">
        <v>0.78648509143118672</v>
      </c>
      <c r="I11" s="8">
        <v>0.88580910623380049</v>
      </c>
      <c r="J11" s="8">
        <v>0.98733556905778619</v>
      </c>
      <c r="K11" s="9">
        <v>1.1048397511608887</v>
      </c>
      <c r="L11" s="8">
        <v>1.2253366224543865</v>
      </c>
      <c r="M11" s="8">
        <v>1.3633518566575384</v>
      </c>
      <c r="N11" s="8">
        <v>1.5048821880750543</v>
      </c>
      <c r="O11" s="8">
        <v>1.6574669701192497</v>
      </c>
      <c r="P11" s="9">
        <v>1.8214835110158405</v>
      </c>
      <c r="Q11" s="8">
        <v>2.0133856112364539</v>
      </c>
      <c r="R11" s="8">
        <v>2.2262482840907056</v>
      </c>
      <c r="S11" s="8">
        <v>2.4775400077641043</v>
      </c>
      <c r="T11" s="8">
        <v>2.7517992951213017</v>
      </c>
      <c r="U11" s="9">
        <v>3.0669625185400031</v>
      </c>
      <c r="V11" s="8">
        <v>3.4156401015362361</v>
      </c>
      <c r="W11" s="8">
        <v>3.7987594601969703</v>
      </c>
      <c r="X11" s="8">
        <v>4.217201152529392</v>
      </c>
      <c r="Y11" s="8">
        <v>4.6810005242508606</v>
      </c>
      <c r="Z11" s="9">
        <v>5.2006503939711344</v>
      </c>
      <c r="AA11" s="8">
        <v>5.7681907556456968</v>
      </c>
      <c r="AB11" s="8">
        <v>6.3655678251948515</v>
      </c>
      <c r="AC11" s="8">
        <v>6.9737694408933759</v>
      </c>
      <c r="AD11" s="8">
        <v>7.6413718396903061</v>
      </c>
      <c r="AE11" s="9">
        <v>8.4191592055728677</v>
      </c>
      <c r="AF11" s="9">
        <v>9.3699999999999992</v>
      </c>
      <c r="AG11" s="6">
        <v>66</v>
      </c>
      <c r="AK11" s="6">
        <v>36</v>
      </c>
      <c r="AL11" s="7">
        <v>0.17550000000000007</v>
      </c>
      <c r="AM11" s="8">
        <v>0.23291499944656102</v>
      </c>
      <c r="AN11" s="8">
        <v>0.28869210270420725</v>
      </c>
      <c r="AO11" s="8">
        <v>0.34789170134202069</v>
      </c>
      <c r="AP11" s="9">
        <v>0.40727254148701314</v>
      </c>
      <c r="AQ11" s="8">
        <v>0.47321023662410533</v>
      </c>
      <c r="AR11" s="8">
        <v>0.53456408558213475</v>
      </c>
      <c r="AS11" s="8">
        <v>0.59618804193474928</v>
      </c>
      <c r="AT11" s="8">
        <v>0.65884635675774972</v>
      </c>
      <c r="AU11" s="9">
        <v>0.71759341837899715</v>
      </c>
      <c r="AV11" s="8">
        <v>0.78393047636558533</v>
      </c>
      <c r="AW11" s="8">
        <v>0.86492214562144909</v>
      </c>
      <c r="AX11" s="8">
        <v>0.96312460036803471</v>
      </c>
      <c r="AY11" s="8">
        <v>1.0869899664502987</v>
      </c>
      <c r="AZ11" s="9">
        <v>1.214322340677227</v>
      </c>
      <c r="BA11" s="8">
        <v>1.3691022156407884</v>
      </c>
      <c r="BB11" s="8">
        <v>1.5361934654057636</v>
      </c>
      <c r="BC11" s="8">
        <v>1.7074937891347206</v>
      </c>
      <c r="BD11" s="8">
        <v>1.9083685514153923</v>
      </c>
      <c r="BE11" s="9">
        <v>2.1312790383074596</v>
      </c>
      <c r="BF11" s="8">
        <v>2.3768629572545974</v>
      </c>
      <c r="BG11" s="8">
        <v>2.6636007509145814</v>
      </c>
      <c r="BH11" s="8">
        <v>2.9747139312465385</v>
      </c>
      <c r="BI11" s="8">
        <v>3.3383166803596507</v>
      </c>
      <c r="BJ11" s="9">
        <v>3.7373849605419798</v>
      </c>
      <c r="BK11" s="8">
        <v>4.1916148862629941</v>
      </c>
      <c r="BL11" s="8">
        <v>4.6929336368929011</v>
      </c>
      <c r="BM11" s="8">
        <v>5.2520898840570087</v>
      </c>
      <c r="BN11" s="8">
        <v>5.8704521175597746</v>
      </c>
      <c r="BO11" s="9">
        <v>6.5790139503007721</v>
      </c>
      <c r="BP11" s="9">
        <v>7.35</v>
      </c>
      <c r="BQ11" s="6">
        <v>66</v>
      </c>
    </row>
    <row r="12" spans="1:69" x14ac:dyDescent="0.3">
      <c r="A12" s="6">
        <v>37</v>
      </c>
      <c r="B12" s="7">
        <v>0.2990000000000001</v>
      </c>
      <c r="C12" s="8">
        <v>0.39145378058245545</v>
      </c>
      <c r="D12" s="8">
        <v>0.47494507219079257</v>
      </c>
      <c r="E12" s="8">
        <v>0.56276598746503348</v>
      </c>
      <c r="F12" s="9">
        <v>0.64943459318199392</v>
      </c>
      <c r="G12" s="8">
        <v>0.74778901589982072</v>
      </c>
      <c r="H12" s="8">
        <v>0.84792923919924812</v>
      </c>
      <c r="I12" s="8">
        <v>0.94999817190291658</v>
      </c>
      <c r="J12" s="8">
        <v>1.067389804386796</v>
      </c>
      <c r="K12" s="9">
        <v>1.1877027324979552</v>
      </c>
      <c r="L12" s="8">
        <v>1.3250733242820694</v>
      </c>
      <c r="M12" s="8">
        <v>1.4659697383414392</v>
      </c>
      <c r="N12" s="8">
        <v>1.6177483521806832</v>
      </c>
      <c r="O12" s="8">
        <v>1.7808133492909151</v>
      </c>
      <c r="P12" s="9">
        <v>1.9713025010993945</v>
      </c>
      <c r="Q12" s="8">
        <v>2.1825100025803157</v>
      </c>
      <c r="R12" s="8">
        <v>2.4316217420326525</v>
      </c>
      <c r="S12" s="8">
        <v>2.7035318327966409</v>
      </c>
      <c r="T12" s="8">
        <v>3.0159038714332538</v>
      </c>
      <c r="U12" s="9">
        <v>3.3615295400946925</v>
      </c>
      <c r="V12" s="8">
        <v>3.741358358641496</v>
      </c>
      <c r="W12" s="8">
        <v>4.1562897623331558</v>
      </c>
      <c r="X12" s="8">
        <v>4.6162481433063665</v>
      </c>
      <c r="Y12" s="8">
        <v>5.1316272937759928</v>
      </c>
      <c r="Z12" s="9">
        <v>5.6946189797784292</v>
      </c>
      <c r="AA12" s="8">
        <v>6.2874223293944906</v>
      </c>
      <c r="AB12" s="8">
        <v>6.8912528558040353</v>
      </c>
      <c r="AC12" s="8">
        <v>7.5541108645460842</v>
      </c>
      <c r="AD12" s="8">
        <v>8.3262579200722797</v>
      </c>
      <c r="AE12" s="9">
        <v>9.2699790547846952</v>
      </c>
      <c r="AF12" s="9">
        <v>10.43</v>
      </c>
      <c r="AG12" s="6">
        <v>67</v>
      </c>
      <c r="AK12" s="6">
        <v>37</v>
      </c>
      <c r="AL12" s="7">
        <v>0.18564000000000008</v>
      </c>
      <c r="AM12" s="8">
        <v>0.25281389995950249</v>
      </c>
      <c r="AN12" s="8">
        <v>0.31663004812719509</v>
      </c>
      <c r="AO12" s="8">
        <v>0.37858802793102253</v>
      </c>
      <c r="AP12" s="9">
        <v>0.44579832243848744</v>
      </c>
      <c r="AQ12" s="8">
        <v>0.50826284674440936</v>
      </c>
      <c r="AR12" s="8">
        <v>0.57069324446975489</v>
      </c>
      <c r="AS12" s="8">
        <v>0.6339312125481894</v>
      </c>
      <c r="AT12" s="8">
        <v>0.69326967794922389</v>
      </c>
      <c r="AU12" s="9">
        <v>0.75985353886090101</v>
      </c>
      <c r="AV12" s="8">
        <v>0.84063791540475352</v>
      </c>
      <c r="AW12" s="8">
        <v>0.93822063253852106</v>
      </c>
      <c r="AX12" s="8">
        <v>1.0609419425929132</v>
      </c>
      <c r="AY12" s="8">
        <v>1.1872088995272767</v>
      </c>
      <c r="AZ12" s="9">
        <v>1.3404857007475883</v>
      </c>
      <c r="BA12" s="8">
        <v>1.5060124372048675</v>
      </c>
      <c r="BB12" s="8">
        <v>1.6758474168062876</v>
      </c>
      <c r="BC12" s="8">
        <v>1.8748951410106738</v>
      </c>
      <c r="BD12" s="8">
        <v>2.0957976055722609</v>
      </c>
      <c r="BE12" s="9">
        <v>2.3392087005813584</v>
      </c>
      <c r="BF12" s="8">
        <v>2.6233524491180371</v>
      </c>
      <c r="BG12" s="8">
        <v>2.9317484775167206</v>
      </c>
      <c r="BH12" s="8">
        <v>3.292137673910041</v>
      </c>
      <c r="BI12" s="8">
        <v>3.6877823383587325</v>
      </c>
      <c r="BJ12" s="9">
        <v>4.1381519263856346</v>
      </c>
      <c r="BK12" s="8">
        <v>4.6353218674665086</v>
      </c>
      <c r="BL12" s="8">
        <v>5.1899449385597656</v>
      </c>
      <c r="BM12" s="8">
        <v>5.8034142365270815</v>
      </c>
      <c r="BN12" s="8">
        <v>6.5064177636287504</v>
      </c>
      <c r="BO12" s="9">
        <v>7.271541734542958</v>
      </c>
      <c r="BP12" s="9">
        <v>8.1</v>
      </c>
      <c r="BQ12" s="6">
        <v>67</v>
      </c>
    </row>
    <row r="13" spans="1:69" x14ac:dyDescent="0.3">
      <c r="A13" s="6">
        <v>38</v>
      </c>
      <c r="B13" s="7">
        <v>0.31200000000000011</v>
      </c>
      <c r="C13" s="8">
        <v>0.41591964186885894</v>
      </c>
      <c r="D13" s="8">
        <v>0.51219566608810962</v>
      </c>
      <c r="E13" s="8">
        <v>0.6036944229170359</v>
      </c>
      <c r="F13" s="9">
        <v>0.70447142311267141</v>
      </c>
      <c r="G13" s="8">
        <v>0.8062100327669941</v>
      </c>
      <c r="H13" s="8">
        <v>0.90937338696730963</v>
      </c>
      <c r="I13" s="8">
        <v>1.0270250507058558</v>
      </c>
      <c r="J13" s="8">
        <v>1.1474440397158057</v>
      </c>
      <c r="K13" s="9">
        <v>1.2843762107245331</v>
      </c>
      <c r="L13" s="8">
        <v>1.4248100261097518</v>
      </c>
      <c r="M13" s="8">
        <v>1.575917468717047</v>
      </c>
      <c r="N13" s="8">
        <v>1.7381389272266876</v>
      </c>
      <c r="O13" s="8">
        <v>1.9272871745572673</v>
      </c>
      <c r="P13" s="9">
        <v>2.1368919111917437</v>
      </c>
      <c r="Q13" s="8">
        <v>2.3838485637039613</v>
      </c>
      <c r="R13" s="8">
        <v>2.6534250766099552</v>
      </c>
      <c r="S13" s="8">
        <v>2.9630039282043681</v>
      </c>
      <c r="T13" s="8">
        <v>3.3055669551302325</v>
      </c>
      <c r="U13" s="9">
        <v>3.6820877694336196</v>
      </c>
      <c r="V13" s="8">
        <v>4.0934862041606959</v>
      </c>
      <c r="W13" s="8">
        <v>4.5495730946829598</v>
      </c>
      <c r="X13" s="8">
        <v>5.0606413830352697</v>
      </c>
      <c r="Y13" s="8">
        <v>5.6190399220378699</v>
      </c>
      <c r="Z13" s="9">
        <v>6.2072278895784514</v>
      </c>
      <c r="AA13" s="8">
        <v>6.8066539031432853</v>
      </c>
      <c r="AB13" s="8">
        <v>7.4647274346504178</v>
      </c>
      <c r="AC13" s="8">
        <v>8.2311758588075765</v>
      </c>
      <c r="AD13" s="8">
        <v>9.1676893902558483</v>
      </c>
      <c r="AE13" s="9">
        <v>10.318663985208579</v>
      </c>
      <c r="AF13" s="9">
        <v>11.71</v>
      </c>
      <c r="AG13" s="6">
        <v>68</v>
      </c>
      <c r="AK13" s="6">
        <v>38</v>
      </c>
      <c r="AL13" s="7">
        <v>0.20150000000000007</v>
      </c>
      <c r="AM13" s="8">
        <v>0.27727976124590598</v>
      </c>
      <c r="AN13" s="8">
        <v>0.34456799355018286</v>
      </c>
      <c r="AO13" s="8">
        <v>0.41440040895152469</v>
      </c>
      <c r="AP13" s="9">
        <v>0.47882042039689388</v>
      </c>
      <c r="AQ13" s="8">
        <v>0.54261440466230737</v>
      </c>
      <c r="AR13" s="8">
        <v>0.60682240335737492</v>
      </c>
      <c r="AS13" s="8">
        <v>0.66705277043345323</v>
      </c>
      <c r="AT13" s="8">
        <v>0.73409733796701881</v>
      </c>
      <c r="AU13" s="9">
        <v>0.81481931648115535</v>
      </c>
      <c r="AV13" s="8">
        <v>0.91187841671024117</v>
      </c>
      <c r="AW13" s="8">
        <v>1.0335086655307146</v>
      </c>
      <c r="AX13" s="8">
        <v>1.1587592848177919</v>
      </c>
      <c r="AY13" s="8">
        <v>1.3105552786989416</v>
      </c>
      <c r="AZ13" s="9">
        <v>1.4745342708223472</v>
      </c>
      <c r="BA13" s="8">
        <v>1.6429226587689463</v>
      </c>
      <c r="BB13" s="8">
        <v>1.8401461831598454</v>
      </c>
      <c r="BC13" s="8">
        <v>2.0590366280742218</v>
      </c>
      <c r="BD13" s="8">
        <v>2.3002656646524815</v>
      </c>
      <c r="BE13" s="9">
        <v>2.5817933065675733</v>
      </c>
      <c r="BF13" s="8">
        <v>2.8874483332574368</v>
      </c>
      <c r="BG13" s="8">
        <v>3.2445874918858828</v>
      </c>
      <c r="BH13" s="8">
        <v>3.6367691659447008</v>
      </c>
      <c r="BI13" s="8">
        <v>4.083230319778747</v>
      </c>
      <c r="BJ13" s="9">
        <v>4.576199540214744</v>
      </c>
      <c r="BK13" s="8">
        <v>5.1262317190108231</v>
      </c>
      <c r="BL13" s="8">
        <v>5.7347457884638295</v>
      </c>
      <c r="BM13" s="8">
        <v>6.4321174454841827</v>
      </c>
      <c r="BN13" s="8">
        <v>7.191303844010724</v>
      </c>
      <c r="BO13" s="9">
        <v>8.0135357890881576</v>
      </c>
      <c r="BP13" s="9">
        <v>8.8800000000000008</v>
      </c>
      <c r="BQ13" s="6">
        <v>68</v>
      </c>
    </row>
    <row r="14" spans="1:69" x14ac:dyDescent="0.3">
      <c r="A14" s="11">
        <v>39</v>
      </c>
      <c r="B14" s="12">
        <v>0.33150000000000013</v>
      </c>
      <c r="C14" s="13">
        <v>0.44854079025073029</v>
      </c>
      <c r="D14" s="13">
        <v>0.54944625998542662</v>
      </c>
      <c r="E14" s="13">
        <v>0.65485496723203895</v>
      </c>
      <c r="F14" s="14">
        <v>0.75950825304334879</v>
      </c>
      <c r="G14" s="13">
        <v>0.8646310496341677</v>
      </c>
      <c r="H14" s="13">
        <v>0.98310636428898346</v>
      </c>
      <c r="I14" s="13">
        <v>1.1040519295087949</v>
      </c>
      <c r="J14" s="13">
        <v>1.2408406475996503</v>
      </c>
      <c r="K14" s="14">
        <v>1.3810496889511108</v>
      </c>
      <c r="L14" s="13">
        <v>1.5316707780679832</v>
      </c>
      <c r="M14" s="13">
        <v>1.6931950477843623</v>
      </c>
      <c r="N14" s="13">
        <v>1.8811027350938179</v>
      </c>
      <c r="O14" s="13">
        <v>2.0891792972200776</v>
      </c>
      <c r="P14" s="14">
        <v>2.3340221613016832</v>
      </c>
      <c r="Q14" s="13">
        <v>2.6012942097174983</v>
      </c>
      <c r="R14" s="13">
        <v>2.9080881644579697</v>
      </c>
      <c r="S14" s="13">
        <v>3.247586226393488</v>
      </c>
      <c r="T14" s="13">
        <v>3.6207885462122396</v>
      </c>
      <c r="U14" s="14">
        <v>4.0286372065567839</v>
      </c>
      <c r="V14" s="13">
        <v>4.4808268342318147</v>
      </c>
      <c r="W14" s="13">
        <v>4.9875477147997866</v>
      </c>
      <c r="X14" s="13">
        <v>5.5413116219257166</v>
      </c>
      <c r="Y14" s="13">
        <v>6.12484547966812</v>
      </c>
      <c r="Z14" s="14">
        <v>6.7198367993784727</v>
      </c>
      <c r="AA14" s="13">
        <v>7.3730883472328781</v>
      </c>
      <c r="AB14" s="13">
        <v>8.1337811099711992</v>
      </c>
      <c r="AC14" s="13">
        <v>9.0629985660431256</v>
      </c>
      <c r="AD14" s="13">
        <v>10.204802597691408</v>
      </c>
      <c r="AE14" s="14">
        <v>11.58500050496572</v>
      </c>
      <c r="AF14" s="14">
        <v>13.23</v>
      </c>
      <c r="AG14" s="11">
        <v>69</v>
      </c>
      <c r="AK14" s="11">
        <v>39</v>
      </c>
      <c r="AL14" s="12">
        <v>0.22100000000000009</v>
      </c>
      <c r="AM14" s="13">
        <v>0.30174562253230941</v>
      </c>
      <c r="AN14" s="13">
        <v>0.3771622632103353</v>
      </c>
      <c r="AO14" s="13">
        <v>0.44509673554052648</v>
      </c>
      <c r="AP14" s="14">
        <v>0.51118207639613222</v>
      </c>
      <c r="AQ14" s="13">
        <v>0.57696596258020538</v>
      </c>
      <c r="AR14" s="13">
        <v>0.63852758360569462</v>
      </c>
      <c r="AS14" s="13">
        <v>0.70633647862295224</v>
      </c>
      <c r="AT14" s="13">
        <v>0.78719998073526198</v>
      </c>
      <c r="AU14" s="14">
        <v>0.88387180092871098</v>
      </c>
      <c r="AV14" s="13">
        <v>1.0044910684073749</v>
      </c>
      <c r="AW14" s="13">
        <v>1.1287966985229081</v>
      </c>
      <c r="AX14" s="13">
        <v>1.279149859863796</v>
      </c>
      <c r="AY14" s="13">
        <v>1.441610806568836</v>
      </c>
      <c r="AZ14" s="14">
        <v>1.6085828408971059</v>
      </c>
      <c r="BA14" s="13">
        <v>1.8039935076678626</v>
      </c>
      <c r="BB14" s="13">
        <v>2.0208748261487584</v>
      </c>
      <c r="BC14" s="13">
        <v>2.2599182503253656</v>
      </c>
      <c r="BD14" s="13">
        <v>2.5388117335794056</v>
      </c>
      <c r="BE14" s="14">
        <v>2.8417053844099462</v>
      </c>
      <c r="BF14" s="13">
        <v>3.1955601980867363</v>
      </c>
      <c r="BG14" s="13">
        <v>3.5842412789152589</v>
      </c>
      <c r="BH14" s="13">
        <v>4.0267469069312902</v>
      </c>
      <c r="BI14" s="13">
        <v>4.5154641599355063</v>
      </c>
      <c r="BJ14" s="14">
        <v>5.0608479640256734</v>
      </c>
      <c r="BK14" s="13">
        <v>5.6643444408959374</v>
      </c>
      <c r="BL14" s="13">
        <v>6.3560099155474115</v>
      </c>
      <c r="BM14" s="13">
        <v>7.1091824397456742</v>
      </c>
      <c r="BN14" s="13">
        <v>7.9251103587056955</v>
      </c>
      <c r="BO14" s="14">
        <v>8.785209605815167</v>
      </c>
      <c r="BP14" s="14">
        <v>9.74</v>
      </c>
      <c r="BQ14" s="11">
        <v>69</v>
      </c>
    </row>
    <row r="15" spans="1:69" x14ac:dyDescent="0.3">
      <c r="A15" s="6">
        <v>40</v>
      </c>
      <c r="B15" s="7">
        <v>0.35750000000000015</v>
      </c>
      <c r="C15" s="8">
        <v>0.48116193863260148</v>
      </c>
      <c r="D15" s="8">
        <v>0.59600950235707306</v>
      </c>
      <c r="E15" s="8">
        <v>0.7060155115470419</v>
      </c>
      <c r="F15" s="9">
        <v>0.81454508297402628</v>
      </c>
      <c r="G15" s="8">
        <v>0.93473626987477587</v>
      </c>
      <c r="H15" s="8">
        <v>1.0568393416106572</v>
      </c>
      <c r="I15" s="8">
        <v>1.1939166214455574</v>
      </c>
      <c r="J15" s="8">
        <v>1.3342372554834949</v>
      </c>
      <c r="K15" s="10">
        <v>1.4846284156224441</v>
      </c>
      <c r="L15" s="8">
        <v>1.6456555801567634</v>
      </c>
      <c r="M15" s="8">
        <v>1.8324621729267989</v>
      </c>
      <c r="N15" s="8">
        <v>2.0391153648416984</v>
      </c>
      <c r="O15" s="8">
        <v>2.2819080146758046</v>
      </c>
      <c r="P15" s="9">
        <v>2.5469228314204178</v>
      </c>
      <c r="Q15" s="8">
        <v>2.8509540255108186</v>
      </c>
      <c r="R15" s="8">
        <v>3.1873960672590176</v>
      </c>
      <c r="S15" s="8">
        <v>3.5572787273640012</v>
      </c>
      <c r="T15" s="8">
        <v>3.9615686446792742</v>
      </c>
      <c r="U15" s="9">
        <v>4.4098415873922638</v>
      </c>
      <c r="V15" s="8">
        <v>4.9121834449928352</v>
      </c>
      <c r="W15" s="8">
        <v>5.4612753651302333</v>
      </c>
      <c r="X15" s="8">
        <v>6.0401203603969353</v>
      </c>
      <c r="Y15" s="8">
        <v>6.63065103729837</v>
      </c>
      <c r="Z15" s="9">
        <v>7.2790465191603149</v>
      </c>
      <c r="AA15" s="8">
        <v>8.0339285320040705</v>
      </c>
      <c r="AB15" s="8">
        <v>8.9557613396510138</v>
      </c>
      <c r="AC15" s="8">
        <v>10.088268414496243</v>
      </c>
      <c r="AD15" s="8">
        <v>11.457165716104161</v>
      </c>
      <c r="AE15" s="9">
        <v>13.088775122177324</v>
      </c>
      <c r="AF15" s="9">
        <v>15.01</v>
      </c>
      <c r="AG15" s="6">
        <v>70</v>
      </c>
      <c r="AK15" s="6">
        <v>40</v>
      </c>
      <c r="AL15" s="7">
        <v>0.24050000000000007</v>
      </c>
      <c r="AM15" s="8">
        <v>0.33028912736644683</v>
      </c>
      <c r="AN15" s="8">
        <v>0.40510020863332308</v>
      </c>
      <c r="AO15" s="8">
        <v>0.47517913559774821</v>
      </c>
      <c r="AP15" s="9">
        <v>0.54354373239537046</v>
      </c>
      <c r="AQ15" s="8">
        <v>0.60711120728366685</v>
      </c>
      <c r="AR15" s="8">
        <v>0.6761314020397482</v>
      </c>
      <c r="AS15" s="8">
        <v>0.75743097489556854</v>
      </c>
      <c r="AT15" s="8">
        <v>0.85391184350943672</v>
      </c>
      <c r="AU15" s="10">
        <v>0.97364003071053307</v>
      </c>
      <c r="AV15" s="8">
        <v>1.0971037201045089</v>
      </c>
      <c r="AW15" s="8">
        <v>1.2460742775902234</v>
      </c>
      <c r="AX15" s="8">
        <v>1.4070648458501758</v>
      </c>
      <c r="AY15" s="8">
        <v>1.5726663344387302</v>
      </c>
      <c r="AZ15" s="9">
        <v>1.7662870409850577</v>
      </c>
      <c r="BA15" s="8">
        <v>1.9811714414566703</v>
      </c>
      <c r="BB15" s="8">
        <v>2.2180333457730277</v>
      </c>
      <c r="BC15" s="8">
        <v>2.4942801429516996</v>
      </c>
      <c r="BD15" s="8">
        <v>2.7943968074296812</v>
      </c>
      <c r="BE15" s="9">
        <v>3.1449361418927149</v>
      </c>
      <c r="BF15" s="8">
        <v>3.5300816513299762</v>
      </c>
      <c r="BG15" s="8">
        <v>3.9685863537116588</v>
      </c>
      <c r="BH15" s="8">
        <v>4.4530016470794225</v>
      </c>
      <c r="BI15" s="8">
        <v>4.993680323513197</v>
      </c>
      <c r="BJ15" s="9">
        <v>5.5920971978184237</v>
      </c>
      <c r="BK15" s="8">
        <v>6.2779817553263308</v>
      </c>
      <c r="BL15" s="8">
        <v>7.0250635908681911</v>
      </c>
      <c r="BM15" s="8">
        <v>7.8346092193115595</v>
      </c>
      <c r="BN15" s="8">
        <v>8.6882691339884683</v>
      </c>
      <c r="BO15" s="9">
        <v>9.6360294550269945</v>
      </c>
      <c r="BP15" s="9">
        <v>10.74</v>
      </c>
      <c r="BQ15" s="6">
        <v>70</v>
      </c>
    </row>
    <row r="16" spans="1:69" x14ac:dyDescent="0.3">
      <c r="A16" s="6">
        <v>41</v>
      </c>
      <c r="B16" s="7">
        <v>0.37170000000000014</v>
      </c>
      <c r="C16" s="8">
        <v>0.50908005212185392</v>
      </c>
      <c r="D16" s="8">
        <v>0.6290595353286742</v>
      </c>
      <c r="E16" s="8">
        <v>0.74319603177163995</v>
      </c>
      <c r="F16" s="9">
        <v>0.86608771229268278</v>
      </c>
      <c r="G16" s="8">
        <v>0.98993497127425745</v>
      </c>
      <c r="H16" s="8">
        <v>1.1274878132422417</v>
      </c>
      <c r="I16" s="8">
        <v>1.2680524539865576</v>
      </c>
      <c r="J16" s="8">
        <v>1.4182514391468446</v>
      </c>
      <c r="K16" s="9">
        <v>1.5787720556238987</v>
      </c>
      <c r="L16" s="8">
        <v>1.7642975473189715</v>
      </c>
      <c r="M16" s="8">
        <v>1.9693053792859256</v>
      </c>
      <c r="N16" s="8">
        <v>2.2096798331645222</v>
      </c>
      <c r="O16" s="8">
        <v>2.4721054437947116</v>
      </c>
      <c r="P16" s="9">
        <v>2.7729833762141003</v>
      </c>
      <c r="Q16" s="8">
        <v>3.1060218407125975</v>
      </c>
      <c r="R16" s="8">
        <v>3.472311534492003</v>
      </c>
      <c r="S16" s="8">
        <v>3.872873237376429</v>
      </c>
      <c r="T16" s="8">
        <v>4.3171494140731639</v>
      </c>
      <c r="U16" s="9">
        <v>4.81512101332169</v>
      </c>
      <c r="V16" s="8">
        <v>5.3597216037126127</v>
      </c>
      <c r="W16" s="8">
        <v>5.9343288271180752</v>
      </c>
      <c r="X16" s="8">
        <v>6.5211897491186424</v>
      </c>
      <c r="Y16" s="8">
        <v>7.1657287867456736</v>
      </c>
      <c r="Z16" s="9">
        <v>7.9159454923375616</v>
      </c>
      <c r="AA16" s="8">
        <v>8.8316690914213609</v>
      </c>
      <c r="AB16" s="8">
        <v>9.9563737484216475</v>
      </c>
      <c r="AC16" s="8">
        <v>11.315843179764071</v>
      </c>
      <c r="AD16" s="8">
        <v>12.936492669303696</v>
      </c>
      <c r="AE16" s="9">
        <v>14.845343558494323</v>
      </c>
      <c r="AF16" s="9">
        <v>17.05</v>
      </c>
      <c r="AG16" s="6">
        <v>71</v>
      </c>
      <c r="AK16" s="6">
        <v>41</v>
      </c>
      <c r="AL16" s="7">
        <v>0.2551500000000001</v>
      </c>
      <c r="AM16" s="8">
        <v>0.34601534792657257</v>
      </c>
      <c r="AN16" s="8">
        <v>0.42338441769077728</v>
      </c>
      <c r="AO16" s="8">
        <v>0.49593270336329159</v>
      </c>
      <c r="AP16" s="9">
        <v>0.56252396913409741</v>
      </c>
      <c r="AQ16" s="8">
        <v>0.63332816418034465</v>
      </c>
      <c r="AR16" s="8">
        <v>0.71528796754077695</v>
      </c>
      <c r="AS16" s="8">
        <v>0.81155357055139687</v>
      </c>
      <c r="AT16" s="8">
        <v>0.93010908334746545</v>
      </c>
      <c r="AU16" s="9">
        <v>1.0525147037492657</v>
      </c>
      <c r="AV16" s="8">
        <v>1.1997223321769006</v>
      </c>
      <c r="AW16" s="8">
        <v>1.3588933798024654</v>
      </c>
      <c r="AX16" s="8">
        <v>1.5228874525863598</v>
      </c>
      <c r="AY16" s="8">
        <v>1.7144012984830201</v>
      </c>
      <c r="AZ16" s="9">
        <v>1.9269884478775952</v>
      </c>
      <c r="BA16" s="8">
        <v>2.1614069510113438</v>
      </c>
      <c r="BB16" s="8">
        <v>2.4347031465379221</v>
      </c>
      <c r="BC16" s="8">
        <v>2.7318331652891796</v>
      </c>
      <c r="BD16" s="8">
        <v>3.0788315074824335</v>
      </c>
      <c r="BE16" s="9">
        <v>3.4603289002544759</v>
      </c>
      <c r="BF16" s="8">
        <v>3.8947895123541736</v>
      </c>
      <c r="BG16" s="8">
        <v>4.3750081893618242</v>
      </c>
      <c r="BH16" s="8">
        <v>4.9112427652863007</v>
      </c>
      <c r="BI16" s="8">
        <v>5.5050413214435396</v>
      </c>
      <c r="BJ16" s="9">
        <v>6.1857858430134884</v>
      </c>
      <c r="BK16" s="8">
        <v>6.9277233534628611</v>
      </c>
      <c r="BL16" s="8">
        <v>7.7321790376045394</v>
      </c>
      <c r="BM16" s="8">
        <v>8.5811005496417554</v>
      </c>
      <c r="BN16" s="8">
        <v>9.523918261452609</v>
      </c>
      <c r="BO16" s="9">
        <v>10.622184531527584</v>
      </c>
      <c r="BP16" s="9">
        <v>11.93</v>
      </c>
      <c r="BQ16" s="6">
        <v>71</v>
      </c>
    </row>
    <row r="17" spans="1:69" x14ac:dyDescent="0.3">
      <c r="A17" s="6">
        <v>42</v>
      </c>
      <c r="B17" s="7">
        <v>0.39040000000000014</v>
      </c>
      <c r="C17" s="8">
        <v>0.534899918995557</v>
      </c>
      <c r="D17" s="8">
        <v>0.6600031638442998</v>
      </c>
      <c r="E17" s="8">
        <v>0.78814665149270446</v>
      </c>
      <c r="F17" s="9">
        <v>0.91522137686394112</v>
      </c>
      <c r="G17" s="8">
        <v>1.0541219399733144</v>
      </c>
      <c r="H17" s="8">
        <v>1.1955218921377775</v>
      </c>
      <c r="I17" s="8">
        <v>1.3459196024681399</v>
      </c>
      <c r="J17" s="8">
        <v>1.5061934151066974</v>
      </c>
      <c r="K17" s="9">
        <v>1.6905628593059316</v>
      </c>
      <c r="L17" s="8">
        <v>1.8939732612453448</v>
      </c>
      <c r="M17" s="8">
        <v>2.1318823096658832</v>
      </c>
      <c r="N17" s="8">
        <v>2.3916326690011043</v>
      </c>
      <c r="O17" s="8">
        <v>2.6892080707379056</v>
      </c>
      <c r="P17" s="9">
        <v>3.0186578923333767</v>
      </c>
      <c r="Q17" s="8">
        <v>3.3811403215950824</v>
      </c>
      <c r="R17" s="8">
        <v>3.7777354391917704</v>
      </c>
      <c r="S17" s="8">
        <v>4.2177433893737977</v>
      </c>
      <c r="T17" s="8">
        <v>4.7110328522798923</v>
      </c>
      <c r="U17" s="9">
        <v>5.2508079182825371</v>
      </c>
      <c r="V17" s="8">
        <v>5.8208476076266473</v>
      </c>
      <c r="W17" s="8">
        <v>6.4037360623153994</v>
      </c>
      <c r="X17" s="8">
        <v>7.044087643900971</v>
      </c>
      <c r="Y17" s="8">
        <v>7.7892327510132633</v>
      </c>
      <c r="Z17" s="9">
        <v>8.6983157493483194</v>
      </c>
      <c r="AA17" s="8">
        <v>9.8145381974141994</v>
      </c>
      <c r="AB17" s="8">
        <v>11.163750515832616</v>
      </c>
      <c r="AC17" s="8">
        <v>12.772461271994988</v>
      </c>
      <c r="AD17" s="8">
        <v>14.667810588110845</v>
      </c>
      <c r="AE17" s="9">
        <v>16.857771422883339</v>
      </c>
      <c r="AF17" s="9">
        <v>19.37</v>
      </c>
      <c r="AG17" s="6">
        <v>72</v>
      </c>
      <c r="AK17" s="6">
        <v>42</v>
      </c>
      <c r="AL17" s="7">
        <v>0.26535000000000009</v>
      </c>
      <c r="AM17" s="8">
        <v>0.36001090200222707</v>
      </c>
      <c r="AN17" s="8">
        <v>0.44041832744096654</v>
      </c>
      <c r="AO17" s="8">
        <v>0.51190125014451149</v>
      </c>
      <c r="AP17" s="9">
        <v>0.58552883901225616</v>
      </c>
      <c r="AQ17" s="8">
        <v>0.66874402643468323</v>
      </c>
      <c r="AR17" s="8">
        <v>0.76513401096817757</v>
      </c>
      <c r="AS17" s="8">
        <v>0.88267285557212893</v>
      </c>
      <c r="AT17" s="8">
        <v>1.0041289434044649</v>
      </c>
      <c r="AU17" s="9">
        <v>1.1495827443280335</v>
      </c>
      <c r="AV17" s="8">
        <v>1.306911438571511</v>
      </c>
      <c r="AW17" s="8">
        <v>1.4692702404454061</v>
      </c>
      <c r="AX17" s="8">
        <v>1.658593553734512</v>
      </c>
      <c r="AY17" s="8">
        <v>1.8687717101737986</v>
      </c>
      <c r="AZ17" s="9">
        <v>2.1006124508505457</v>
      </c>
      <c r="BA17" s="8">
        <v>2.3707760372596107</v>
      </c>
      <c r="BB17" s="8">
        <v>2.6647252130212915</v>
      </c>
      <c r="BC17" s="8">
        <v>3.007938802244968</v>
      </c>
      <c r="BD17" s="8">
        <v>3.3855271931258724</v>
      </c>
      <c r="BE17" s="9">
        <v>3.8156443792429564</v>
      </c>
      <c r="BF17" s="8">
        <v>4.291345608625651</v>
      </c>
      <c r="BG17" s="8">
        <v>4.8227859664871868</v>
      </c>
      <c r="BH17" s="8">
        <v>5.4115910196422314</v>
      </c>
      <c r="BI17" s="8">
        <v>6.0867682484416221</v>
      </c>
      <c r="BJ17" s="9">
        <v>6.823118544045907</v>
      </c>
      <c r="BK17" s="8">
        <v>7.622028705566156</v>
      </c>
      <c r="BL17" s="8">
        <v>8.4657646951830596</v>
      </c>
      <c r="BM17" s="8">
        <v>9.4031574292691751</v>
      </c>
      <c r="BN17" s="8">
        <v>10.495155610680245</v>
      </c>
      <c r="BO17" s="9">
        <v>11.795496368035085</v>
      </c>
      <c r="BP17" s="9">
        <v>13.37</v>
      </c>
      <c r="BQ17" s="6">
        <v>72</v>
      </c>
    </row>
    <row r="18" spans="1:69" x14ac:dyDescent="0.3">
      <c r="A18" s="6">
        <v>43</v>
      </c>
      <c r="B18" s="7">
        <v>0.40710000000000007</v>
      </c>
      <c r="C18" s="8">
        <v>0.55859838168668907</v>
      </c>
      <c r="D18" s="8">
        <v>0.69752255163391841</v>
      </c>
      <c r="E18" s="8">
        <v>0.83058167764349078</v>
      </c>
      <c r="F18" s="9">
        <v>0.97234029104125452</v>
      </c>
      <c r="G18" s="8">
        <v>1.1155375874160465</v>
      </c>
      <c r="H18" s="8">
        <v>1.2667537740060901</v>
      </c>
      <c r="I18" s="8">
        <v>1.427190089496428</v>
      </c>
      <c r="J18" s="8">
        <v>1.6106253642673867</v>
      </c>
      <c r="K18" s="9">
        <v>1.8125523994012238</v>
      </c>
      <c r="L18" s="8">
        <v>2.0479910755541795</v>
      </c>
      <c r="M18" s="8">
        <v>2.3050092717170458</v>
      </c>
      <c r="N18" s="8">
        <v>2.5991498542631044</v>
      </c>
      <c r="O18" s="8">
        <v>2.9248352913556053</v>
      </c>
      <c r="P18" s="9">
        <v>3.2832996670199339</v>
      </c>
      <c r="Q18" s="8">
        <v>3.6756888091735358</v>
      </c>
      <c r="R18" s="8">
        <v>4.111151524520773</v>
      </c>
      <c r="S18" s="8">
        <v>4.5994369112842799</v>
      </c>
      <c r="T18" s="8">
        <v>5.1340393117194685</v>
      </c>
      <c r="U18" s="9">
        <v>5.699167886203413</v>
      </c>
      <c r="V18" s="8">
        <v>6.2777680640038005</v>
      </c>
      <c r="W18" s="8">
        <v>6.9135852820081105</v>
      </c>
      <c r="X18" s="8">
        <v>7.6532309489500703</v>
      </c>
      <c r="Y18" s="8">
        <v>8.5551117534300065</v>
      </c>
      <c r="Z18" s="9">
        <v>9.6621320400538639</v>
      </c>
      <c r="AA18" s="8">
        <v>11.000207928334591</v>
      </c>
      <c r="AB18" s="8">
        <v>12.595941192972523</v>
      </c>
      <c r="AC18" s="8">
        <v>14.476591603684788</v>
      </c>
      <c r="AD18" s="8">
        <v>16.65052036684747</v>
      </c>
      <c r="AE18" s="9">
        <v>19.145519499352773</v>
      </c>
      <c r="AF18" s="9">
        <v>22</v>
      </c>
      <c r="AG18" s="6">
        <v>73</v>
      </c>
      <c r="AK18" s="6">
        <v>43</v>
      </c>
      <c r="AL18" s="7">
        <v>0.27399600000000007</v>
      </c>
      <c r="AM18" s="8">
        <v>0.3727511903741717</v>
      </c>
      <c r="AN18" s="8">
        <v>0.45304089728622993</v>
      </c>
      <c r="AO18" s="8">
        <v>0.53137911516214953</v>
      </c>
      <c r="AP18" s="9">
        <v>0.61686104485412918</v>
      </c>
      <c r="AQ18" s="8">
        <v>0.71394405594626975</v>
      </c>
      <c r="AR18" s="8">
        <v>0.83075480062724982</v>
      </c>
      <c r="AS18" s="8">
        <v>0.95146005966428537</v>
      </c>
      <c r="AT18" s="8">
        <v>1.0952252477018229</v>
      </c>
      <c r="AU18" s="9">
        <v>1.2507280394392208</v>
      </c>
      <c r="AV18" s="8">
        <v>1.4114533088278804</v>
      </c>
      <c r="AW18" s="8">
        <v>1.5985203618099637</v>
      </c>
      <c r="AX18" s="8">
        <v>1.8061888817760556</v>
      </c>
      <c r="AY18" s="8">
        <v>2.0353235274897257</v>
      </c>
      <c r="AZ18" s="9">
        <v>2.3021724724045654</v>
      </c>
      <c r="BA18" s="8">
        <v>2.5927439342127303</v>
      </c>
      <c r="BB18" s="8">
        <v>2.9319214212201192</v>
      </c>
      <c r="BC18" s="8">
        <v>3.3053301100806385</v>
      </c>
      <c r="BD18" s="8">
        <v>3.730791251069467</v>
      </c>
      <c r="BE18" s="9">
        <v>4.2016387869757894</v>
      </c>
      <c r="BF18" s="8">
        <v>4.7279168637365654</v>
      </c>
      <c r="BG18" s="8">
        <v>5.3113331231816474</v>
      </c>
      <c r="BH18" s="8">
        <v>5.9804918696260838</v>
      </c>
      <c r="BI18" s="8">
        <v>6.7107867009296216</v>
      </c>
      <c r="BJ18" s="9">
        <v>7.5036691777983027</v>
      </c>
      <c r="BK18" s="8">
        <v>8.3417460635022351</v>
      </c>
      <c r="BL18" s="8">
        <v>9.2732023597545243</v>
      </c>
      <c r="BM18" s="8">
        <v>10.358334032216831</v>
      </c>
      <c r="BN18" s="8">
        <v>11.650481406245765</v>
      </c>
      <c r="BO18" s="9">
        <v>13.215053985872304</v>
      </c>
      <c r="BP18" s="9">
        <v>15.09</v>
      </c>
      <c r="BQ18" s="6">
        <v>73</v>
      </c>
    </row>
    <row r="19" spans="1:69" x14ac:dyDescent="0.3">
      <c r="A19" s="11">
        <v>44</v>
      </c>
      <c r="B19" s="12">
        <v>0.42180000000000012</v>
      </c>
      <c r="C19" s="13">
        <v>0.58749464140102159</v>
      </c>
      <c r="D19" s="13">
        <v>0.73245525940610456</v>
      </c>
      <c r="E19" s="13">
        <v>0.87990530953308888</v>
      </c>
      <c r="F19" s="14">
        <v>1.0265442081178626</v>
      </c>
      <c r="G19" s="13">
        <v>1.1795875547343242</v>
      </c>
      <c r="H19" s="13">
        <v>1.3408356746787347</v>
      </c>
      <c r="I19" s="13">
        <v>1.52370913003147</v>
      </c>
      <c r="J19" s="13">
        <v>1.7243671496871338</v>
      </c>
      <c r="K19" s="14">
        <v>1.9573948414849538</v>
      </c>
      <c r="L19" s="13">
        <v>2.21166838645579</v>
      </c>
      <c r="M19" s="13">
        <v>2.5022693195052157</v>
      </c>
      <c r="N19" s="13">
        <v>2.8240313909452159</v>
      </c>
      <c r="O19" s="13">
        <v>3.1782757451968831</v>
      </c>
      <c r="P19" s="14">
        <v>3.5662222814738205</v>
      </c>
      <c r="Q19" s="13">
        <v>3.9968597632822469</v>
      </c>
      <c r="R19" s="13">
        <v>4.4798106368773594</v>
      </c>
      <c r="S19" s="13">
        <v>5.0088811517788807</v>
      </c>
      <c r="T19" s="13">
        <v>5.5687416433796635</v>
      </c>
      <c r="U19" s="14">
        <v>6.1427248171892401</v>
      </c>
      <c r="V19" s="13">
        <v>6.7736445839561856</v>
      </c>
      <c r="W19" s="13">
        <v>7.5073405171133816</v>
      </c>
      <c r="X19" s="13">
        <v>8.4014256485662084</v>
      </c>
      <c r="Y19" s="13">
        <v>9.4984811345475819</v>
      </c>
      <c r="Z19" s="14">
        <v>10.824487860868473</v>
      </c>
      <c r="AA19" s="13">
        <v>12.406140793100702</v>
      </c>
      <c r="AB19" s="13">
        <v>14.270820281887476</v>
      </c>
      <c r="AC19" s="13">
        <v>16.427296426638812</v>
      </c>
      <c r="AD19" s="13">
        <v>18.903498065677606</v>
      </c>
      <c r="AE19" s="14">
        <v>21.737880856931472</v>
      </c>
      <c r="AF19" s="14">
        <v>24.97</v>
      </c>
      <c r="AG19" s="11">
        <v>74</v>
      </c>
      <c r="AK19" s="11">
        <v>44</v>
      </c>
      <c r="AL19" s="12">
        <v>0.28146600000000005</v>
      </c>
      <c r="AM19" s="13">
        <v>0.38157776958996348</v>
      </c>
      <c r="AN19" s="13">
        <v>0.46860102758748678</v>
      </c>
      <c r="AO19" s="13">
        <v>0.55821949744572308</v>
      </c>
      <c r="AP19" s="14">
        <v>0.65698829319543206</v>
      </c>
      <c r="AQ19" s="13">
        <v>0.77358997775599869</v>
      </c>
      <c r="AR19" s="13">
        <v>0.8938904497858231</v>
      </c>
      <c r="AS19" s="13">
        <v>1.0361222084213997</v>
      </c>
      <c r="AT19" s="13">
        <v>1.1898769630682438</v>
      </c>
      <c r="AU19" s="14">
        <v>1.3490153637261169</v>
      </c>
      <c r="AV19" s="13">
        <v>1.5337886023718172</v>
      </c>
      <c r="AW19" s="13">
        <v>1.738865120334133</v>
      </c>
      <c r="AX19" s="13">
        <v>1.9651764833897123</v>
      </c>
      <c r="AY19" s="13">
        <v>2.2285321695733438</v>
      </c>
      <c r="AZ19" s="14">
        <v>2.5155288351041141</v>
      </c>
      <c r="BA19" s="13">
        <v>2.8504127584900898</v>
      </c>
      <c r="BB19" s="13">
        <v>3.2193621243509338</v>
      </c>
      <c r="BC19" s="13">
        <v>3.6398416225692687</v>
      </c>
      <c r="BD19" s="13">
        <v>4.1054837040531753</v>
      </c>
      <c r="BE19" s="14">
        <v>4.6262130037916194</v>
      </c>
      <c r="BF19" s="13">
        <v>5.2038242642429084</v>
      </c>
      <c r="BG19" s="13">
        <v>5.8664881831732076</v>
      </c>
      <c r="BH19" s="13">
        <v>6.5902324991421173</v>
      </c>
      <c r="BI19" s="13">
        <v>7.376576911777124</v>
      </c>
      <c r="BJ19" s="14">
        <v>8.2084929295057254</v>
      </c>
      <c r="BK19" s="13">
        <v>9.1334702437491195</v>
      </c>
      <c r="BL19" s="13">
        <v>10.211099921883511</v>
      </c>
      <c r="BM19" s="13">
        <v>11.494290109665748</v>
      </c>
      <c r="BN19" s="13">
        <v>13.048000471766112</v>
      </c>
      <c r="BO19" s="14">
        <v>14.910210096867996</v>
      </c>
      <c r="BP19" s="14">
        <v>17.12</v>
      </c>
      <c r="BQ19" s="11">
        <v>74</v>
      </c>
    </row>
    <row r="20" spans="1:69" x14ac:dyDescent="0.3">
      <c r="A20" s="6">
        <v>45</v>
      </c>
      <c r="B20" s="7">
        <v>0.44000000000000017</v>
      </c>
      <c r="C20" s="8">
        <v>0.6138062755826873</v>
      </c>
      <c r="D20" s="8">
        <v>0.77306522067698547</v>
      </c>
      <c r="E20" s="8">
        <v>0.92619633203375218</v>
      </c>
      <c r="F20" s="9">
        <v>1.0827898663119617</v>
      </c>
      <c r="G20" s="8">
        <v>1.2459062217568415</v>
      </c>
      <c r="H20" s="8">
        <v>1.4288333372619082</v>
      </c>
      <c r="I20" s="8">
        <v>1.6285928942653218</v>
      </c>
      <c r="J20" s="8">
        <v>1.8593682010997103</v>
      </c>
      <c r="K20" s="9">
        <v>2.1109523425017707</v>
      </c>
      <c r="L20" s="8">
        <v>2.3979518997281724</v>
      </c>
      <c r="M20" s="8">
        <v>2.7156593026763249</v>
      </c>
      <c r="N20" s="8">
        <v>3.065498205846966</v>
      </c>
      <c r="O20" s="8">
        <v>3.4487737350147798</v>
      </c>
      <c r="P20" s="9">
        <v>3.8743067417413934</v>
      </c>
      <c r="Q20" s="8">
        <v>4.3515865652164463</v>
      </c>
      <c r="R20" s="8">
        <v>4.8747553477411429</v>
      </c>
      <c r="S20" s="8">
        <v>5.4289782421168313</v>
      </c>
      <c r="T20" s="8">
        <v>5.9980032297634613</v>
      </c>
      <c r="U20" s="9">
        <v>6.6236461563203113</v>
      </c>
      <c r="V20" s="8">
        <v>7.3509187617833023</v>
      </c>
      <c r="W20" s="8">
        <v>8.236581116738142</v>
      </c>
      <c r="X20" s="8">
        <v>9.3228637982449865</v>
      </c>
      <c r="Y20" s="8">
        <v>10.635811631422534</v>
      </c>
      <c r="Z20" s="9">
        <v>12.202212832802083</v>
      </c>
      <c r="AA20" s="8">
        <v>14.049569341330876</v>
      </c>
      <c r="AB20" s="8">
        <v>16.187082079987803</v>
      </c>
      <c r="AC20" s="8">
        <v>18.642817743762173</v>
      </c>
      <c r="AD20" s="8">
        <v>21.455269591067587</v>
      </c>
      <c r="AE20" s="9">
        <v>24.664081450001913</v>
      </c>
      <c r="AF20" s="9">
        <v>28.3</v>
      </c>
      <c r="AG20" s="6">
        <v>75</v>
      </c>
      <c r="AK20" s="6">
        <v>45</v>
      </c>
      <c r="AL20" s="7">
        <v>0.28578000000000003</v>
      </c>
      <c r="AM20" s="8">
        <v>0.39269327072743543</v>
      </c>
      <c r="AN20" s="8">
        <v>0.49043922602088319</v>
      </c>
      <c r="AO20" s="8">
        <v>0.5927656525016014</v>
      </c>
      <c r="AP20" s="9">
        <v>0.71010870302319351</v>
      </c>
      <c r="AQ20" s="8">
        <v>0.83060414783789427</v>
      </c>
      <c r="AR20" s="8">
        <v>0.97160666933809758</v>
      </c>
      <c r="AS20" s="8">
        <v>1.1237891927218273</v>
      </c>
      <c r="AT20" s="8">
        <v>1.2814564629200709</v>
      </c>
      <c r="AU20" s="9">
        <v>1.4639421817968938</v>
      </c>
      <c r="AV20" s="8">
        <v>1.6663733540483909</v>
      </c>
      <c r="AW20" s="8">
        <v>1.889762916810845</v>
      </c>
      <c r="AX20" s="8">
        <v>2.1494552125703432</v>
      </c>
      <c r="AY20" s="8">
        <v>2.4326834087846185</v>
      </c>
      <c r="AZ20" s="9">
        <v>2.7630124700434688</v>
      </c>
      <c r="BA20" s="8">
        <v>3.1272154348598473</v>
      </c>
      <c r="BB20" s="8">
        <v>3.5423754081785064</v>
      </c>
      <c r="BC20" s="8">
        <v>4.0024449202392862</v>
      </c>
      <c r="BD20" s="8">
        <v>4.5172201855222731</v>
      </c>
      <c r="BE20" s="9">
        <v>5.0885885964048487</v>
      </c>
      <c r="BF20" s="8">
        <v>5.7442549666109235</v>
      </c>
      <c r="BG20" s="8">
        <v>6.4609254224146575</v>
      </c>
      <c r="BH20" s="8">
        <v>7.240191444466384</v>
      </c>
      <c r="BI20" s="8">
        <v>8.0654147982094031</v>
      </c>
      <c r="BJ20" s="9">
        <v>8.9833373387371349</v>
      </c>
      <c r="BK20" s="8">
        <v>10.052789788533886</v>
      </c>
      <c r="BL20" s="8">
        <v>11.326210511099969</v>
      </c>
      <c r="BM20" s="8">
        <v>12.868067797320609</v>
      </c>
      <c r="BN20" s="8">
        <v>14.716364460418632</v>
      </c>
      <c r="BO20" s="9">
        <v>16.910255283301275</v>
      </c>
      <c r="BP20" s="9">
        <v>19.43</v>
      </c>
      <c r="BQ20" s="6">
        <v>75</v>
      </c>
    </row>
    <row r="21" spans="1:69" x14ac:dyDescent="0.3">
      <c r="A21" s="6">
        <v>46</v>
      </c>
      <c r="B21" s="7">
        <v>0.45580000000000009</v>
      </c>
      <c r="C21" s="8">
        <v>0.64443053694080898</v>
      </c>
      <c r="D21" s="8">
        <v>0.81057445744838774</v>
      </c>
      <c r="E21" s="8">
        <v>0.97391021475370831</v>
      </c>
      <c r="F21" s="9">
        <v>1.1406973651858641</v>
      </c>
      <c r="G21" s="8">
        <v>1.32470818838499</v>
      </c>
      <c r="H21" s="8">
        <v>1.5241925228849822</v>
      </c>
      <c r="I21" s="8">
        <v>1.7530304732528199</v>
      </c>
      <c r="J21" s="8">
        <v>2.0020848791970054</v>
      </c>
      <c r="K21" s="9">
        <v>2.2854883615647568</v>
      </c>
      <c r="L21" s="8">
        <v>2.5990537778471809</v>
      </c>
      <c r="M21" s="8">
        <v>2.944329672392783</v>
      </c>
      <c r="N21" s="8">
        <v>3.3227219748289047</v>
      </c>
      <c r="O21" s="8">
        <v>3.7428774862477652</v>
      </c>
      <c r="P21" s="9">
        <v>4.2141472067897734</v>
      </c>
      <c r="Q21" s="8">
        <v>4.7310360603805108</v>
      </c>
      <c r="R21" s="8">
        <v>5.279240711522907</v>
      </c>
      <c r="S21" s="8">
        <v>5.8429547305430134</v>
      </c>
      <c r="T21" s="8">
        <v>6.4629252368883128</v>
      </c>
      <c r="U21" s="9">
        <v>7.1832768631223747</v>
      </c>
      <c r="V21" s="8">
        <v>8.0598539376555536</v>
      </c>
      <c r="W21" s="8">
        <v>9.1345076128693865</v>
      </c>
      <c r="X21" s="8">
        <v>10.433345974919909</v>
      </c>
      <c r="Y21" s="8">
        <v>11.983250649163713</v>
      </c>
      <c r="Z21" s="9">
        <v>13.811846252576526</v>
      </c>
      <c r="AA21" s="8">
        <v>15.928787833762204</v>
      </c>
      <c r="AB21" s="8">
        <v>18.362280979987506</v>
      </c>
      <c r="AC21" s="8">
        <v>21.150848954828056</v>
      </c>
      <c r="AD21" s="8">
        <v>24.334219196696758</v>
      </c>
      <c r="AE21" s="9">
        <v>27.943399013774005</v>
      </c>
      <c r="AF21" s="9">
        <v>31.98</v>
      </c>
      <c r="AG21" s="6">
        <v>76</v>
      </c>
      <c r="AK21" s="6">
        <v>46</v>
      </c>
      <c r="AL21" s="7">
        <v>0.29160600000000003</v>
      </c>
      <c r="AM21" s="8">
        <v>0.40883227612373896</v>
      </c>
      <c r="AN21" s="8">
        <v>0.51876765276696812</v>
      </c>
      <c r="AO21" s="8">
        <v>0.63870390828033896</v>
      </c>
      <c r="AP21" s="9">
        <v>0.76046491012390938</v>
      </c>
      <c r="AQ21" s="8">
        <v>0.90080156810179324</v>
      </c>
      <c r="AR21" s="8">
        <v>1.0517490840571648</v>
      </c>
      <c r="AS21" s="8">
        <v>1.2081696504850516</v>
      </c>
      <c r="AT21" s="8">
        <v>1.3884427645205242</v>
      </c>
      <c r="AU21" s="9">
        <v>1.588220725833136</v>
      </c>
      <c r="AV21" s="8">
        <v>1.8086198969555125</v>
      </c>
      <c r="AW21" s="8">
        <v>2.0644946879365866</v>
      </c>
      <c r="AX21" s="8">
        <v>2.3437694790190982</v>
      </c>
      <c r="AY21" s="8">
        <v>2.6692819793869131</v>
      </c>
      <c r="AZ21" s="9">
        <v>3.0284462901840485</v>
      </c>
      <c r="BA21" s="8">
        <v>3.4379378245645613</v>
      </c>
      <c r="BB21" s="8">
        <v>3.8920528368734946</v>
      </c>
      <c r="BC21" s="8">
        <v>4.4004499565670683</v>
      </c>
      <c r="BD21" s="8">
        <v>4.9651154188642606</v>
      </c>
      <c r="BE21" s="9">
        <v>5.6132539529687184</v>
      </c>
      <c r="BF21" s="8">
        <v>6.3222973790574519</v>
      </c>
      <c r="BG21" s="8">
        <v>7.0939129112408468</v>
      </c>
      <c r="BH21" s="8">
        <v>7.9118797828598462</v>
      </c>
      <c r="BI21" s="8">
        <v>8.8221361544107761</v>
      </c>
      <c r="BJ21" s="9">
        <v>9.882693454541764</v>
      </c>
      <c r="BK21" s="8">
        <v>11.145480284855312</v>
      </c>
      <c r="BL21" s="8">
        <v>12.674429359960399</v>
      </c>
      <c r="BM21" s="8">
        <v>14.507559578561608</v>
      </c>
      <c r="BN21" s="8">
        <v>16.684094218960695</v>
      </c>
      <c r="BO21" s="9">
        <v>19.185167591435651</v>
      </c>
      <c r="BP21" s="9">
        <v>22.01</v>
      </c>
      <c r="BQ21" s="6">
        <v>76</v>
      </c>
    </row>
    <row r="22" spans="1:69" x14ac:dyDescent="0.3">
      <c r="A22" s="6">
        <v>47</v>
      </c>
      <c r="B22" s="7">
        <v>0.47430000000000011</v>
      </c>
      <c r="C22" s="8">
        <v>0.67198487579515997</v>
      </c>
      <c r="D22" s="8">
        <v>0.84886812182112847</v>
      </c>
      <c r="E22" s="8">
        <v>1.0226589071736063</v>
      </c>
      <c r="F22" s="9">
        <v>1.209545980266107</v>
      </c>
      <c r="G22" s="8">
        <v>1.4098093222041741</v>
      </c>
      <c r="H22" s="8">
        <v>1.6372802972531908</v>
      </c>
      <c r="I22" s="8">
        <v>1.8841291566579399</v>
      </c>
      <c r="J22" s="8">
        <v>2.1640466112126071</v>
      </c>
      <c r="K22" s="9">
        <v>2.4734516303000005</v>
      </c>
      <c r="L22" s="8">
        <v>2.8140517535034828</v>
      </c>
      <c r="M22" s="8">
        <v>3.1873764717346593</v>
      </c>
      <c r="N22" s="8">
        <v>3.601895673102812</v>
      </c>
      <c r="O22" s="8">
        <v>4.0668190198256724</v>
      </c>
      <c r="P22" s="9">
        <v>4.5770448516891493</v>
      </c>
      <c r="Q22" s="8">
        <v>5.1188417046945762</v>
      </c>
      <c r="R22" s="8">
        <v>5.6768817727181942</v>
      </c>
      <c r="S22" s="8">
        <v>6.2907685240320701</v>
      </c>
      <c r="T22" s="8">
        <v>7.003676848217423</v>
      </c>
      <c r="U22" s="9">
        <v>7.8704689464241708</v>
      </c>
      <c r="V22" s="8">
        <v>8.9325862265037959</v>
      </c>
      <c r="W22" s="8">
        <v>10.216199563309392</v>
      </c>
      <c r="X22" s="8">
        <v>11.748284274168025</v>
      </c>
      <c r="Y22" s="8">
        <v>13.556588836133312</v>
      </c>
      <c r="Z22" s="9">
        <v>15.651247188293741</v>
      </c>
      <c r="AA22" s="8">
        <v>18.060604837604128</v>
      </c>
      <c r="AB22" s="8">
        <v>20.823206871713182</v>
      </c>
      <c r="AC22" s="8">
        <v>23.978858887397617</v>
      </c>
      <c r="AD22" s="8">
        <v>27.55883585581385</v>
      </c>
      <c r="AE22" s="9">
        <v>31.565432180981123</v>
      </c>
      <c r="AF22" s="9">
        <v>35.979999999999997</v>
      </c>
      <c r="AG22" s="6">
        <v>77</v>
      </c>
      <c r="AK22" s="6">
        <v>47</v>
      </c>
      <c r="AL22" s="7">
        <v>0.30090000000000006</v>
      </c>
      <c r="AM22" s="8">
        <v>0.43007032050890237</v>
      </c>
      <c r="AN22" s="8">
        <v>0.55669955896176337</v>
      </c>
      <c r="AO22" s="8">
        <v>0.6817726047824042</v>
      </c>
      <c r="AP22" s="9">
        <v>0.82249126658095273</v>
      </c>
      <c r="AQ22" s="8">
        <v>0.97282045480509438</v>
      </c>
      <c r="AR22" s="8">
        <v>1.1283958805393612</v>
      </c>
      <c r="AS22" s="8">
        <v>1.3066406535336799</v>
      </c>
      <c r="AT22" s="8">
        <v>1.5038290010121507</v>
      </c>
      <c r="AU22" s="9">
        <v>1.7212163406726808</v>
      </c>
      <c r="AV22" s="8">
        <v>1.9731468765742068</v>
      </c>
      <c r="AW22" s="8">
        <v>2.2482999628579958</v>
      </c>
      <c r="AX22" s="8">
        <v>2.568738957438744</v>
      </c>
      <c r="AY22" s="8">
        <v>2.922570657616657</v>
      </c>
      <c r="AZ22" s="9">
        <v>3.3260358660392511</v>
      </c>
      <c r="BA22" s="8">
        <v>3.7738007162237794</v>
      </c>
      <c r="BB22" s="8">
        <v>4.2753769800082937</v>
      </c>
      <c r="BC22" s="8">
        <v>4.832856740613626</v>
      </c>
      <c r="BD22" s="8">
        <v>5.4729084654107947</v>
      </c>
      <c r="BE22" s="9">
        <v>6.1737403154981489</v>
      </c>
      <c r="BF22" s="8">
        <v>6.9370995622896201</v>
      </c>
      <c r="BG22" s="8">
        <v>7.747211966027959</v>
      </c>
      <c r="BH22" s="8">
        <v>8.6491525948901415</v>
      </c>
      <c r="BI22" s="8">
        <v>9.7000509060674069</v>
      </c>
      <c r="BJ22" s="9">
        <v>10.951283223246001</v>
      </c>
      <c r="BK22" s="8">
        <v>12.466199622032379</v>
      </c>
      <c r="BL22" s="8">
        <v>14.282826895188723</v>
      </c>
      <c r="BM22" s="8">
        <v>16.440451107418792</v>
      </c>
      <c r="BN22" s="8">
        <v>18.921137126447459</v>
      </c>
      <c r="BO22" s="9">
        <v>21.72467674494667</v>
      </c>
      <c r="BP22" s="9">
        <v>24.83</v>
      </c>
      <c r="BQ22" s="6">
        <v>77</v>
      </c>
    </row>
    <row r="23" spans="1:69" x14ac:dyDescent="0.3">
      <c r="A23" s="6">
        <v>48</v>
      </c>
      <c r="B23" s="7">
        <v>0.4900000000000001</v>
      </c>
      <c r="C23" s="8">
        <v>0.69968217850197711</v>
      </c>
      <c r="D23" s="8">
        <v>0.88756062109020861</v>
      </c>
      <c r="E23" s="8">
        <v>1.0806837693033691</v>
      </c>
      <c r="F23" s="9">
        <v>1.2835726175726154</v>
      </c>
      <c r="G23" s="8">
        <v>1.510685373877811</v>
      </c>
      <c r="H23" s="8">
        <v>1.7559210747951985</v>
      </c>
      <c r="I23" s="8">
        <v>2.0326291530189264</v>
      </c>
      <c r="J23" s="8">
        <v>2.3379635296640955</v>
      </c>
      <c r="K23" s="9">
        <v>2.6738457558599746</v>
      </c>
      <c r="L23" s="8">
        <v>3.0419638239461837</v>
      </c>
      <c r="M23" s="8">
        <v>3.4506138701996139</v>
      </c>
      <c r="N23" s="8">
        <v>3.9088651684268774</v>
      </c>
      <c r="O23" s="8">
        <v>4.4120451406762085</v>
      </c>
      <c r="P23" s="9">
        <v>4.9470391027744034</v>
      </c>
      <c r="Q23" s="8">
        <v>5.499034201201412</v>
      </c>
      <c r="R23" s="8">
        <v>6.1064110019909394</v>
      </c>
      <c r="S23" s="8">
        <v>6.8113286333488627</v>
      </c>
      <c r="T23" s="8">
        <v>7.6675970932434669</v>
      </c>
      <c r="U23" s="9">
        <v>8.7162162608502616</v>
      </c>
      <c r="V23" s="8">
        <v>9.9834196102749928</v>
      </c>
      <c r="W23" s="8">
        <v>11.496276595568393</v>
      </c>
      <c r="X23" s="8">
        <v>13.282660840623207</v>
      </c>
      <c r="Y23" s="8">
        <v>15.353211498873302</v>
      </c>
      <c r="Z23" s="9">
        <v>17.736415005329842</v>
      </c>
      <c r="AA23" s="8">
        <v>20.470829449994856</v>
      </c>
      <c r="AB23" s="8">
        <v>23.596332656157358</v>
      </c>
      <c r="AC23" s="8">
        <v>27.144474622638182</v>
      </c>
      <c r="AD23" s="8">
        <v>31.118271823721663</v>
      </c>
      <c r="AE23" s="9">
        <v>35.500015356892874</v>
      </c>
      <c r="AF23" s="9">
        <v>40.28</v>
      </c>
      <c r="AG23" s="6">
        <v>78</v>
      </c>
      <c r="AK23" s="6">
        <v>48</v>
      </c>
      <c r="AL23" s="7">
        <v>0.31360000000000005</v>
      </c>
      <c r="AM23" s="8">
        <v>0.45886133566873849</v>
      </c>
      <c r="AN23" s="8">
        <v>0.59170708072680578</v>
      </c>
      <c r="AO23" s="8">
        <v>0.7348649631262909</v>
      </c>
      <c r="AP23" s="9">
        <v>0.88571247042833612</v>
      </c>
      <c r="AQ23" s="8">
        <v>1.0411480279428158</v>
      </c>
      <c r="AR23" s="8">
        <v>1.2177285472263917</v>
      </c>
      <c r="AS23" s="8">
        <v>1.412505004640271</v>
      </c>
      <c r="AT23" s="8">
        <v>1.6269333840446027</v>
      </c>
      <c r="AU23" s="9">
        <v>1.8748377299912293</v>
      </c>
      <c r="AV23" s="8">
        <v>2.1457293209770927</v>
      </c>
      <c r="AW23" s="8">
        <v>2.4608503632268364</v>
      </c>
      <c r="AX23" s="8">
        <v>2.8090590188874152</v>
      </c>
      <c r="AY23" s="8">
        <v>3.2061342757123348</v>
      </c>
      <c r="AZ23" s="9">
        <v>3.6471414406339822</v>
      </c>
      <c r="BA23" s="8">
        <v>4.1414362985469717</v>
      </c>
      <c r="BB23" s="8">
        <v>4.6912248414783146</v>
      </c>
      <c r="BC23" s="8">
        <v>5.3226011059659157</v>
      </c>
      <c r="BD23" s="8">
        <v>6.0146039098548014</v>
      </c>
      <c r="BE23" s="9">
        <v>6.7690653607753708</v>
      </c>
      <c r="BF23" s="8">
        <v>7.5706888248712154</v>
      </c>
      <c r="BG23" s="8">
        <v>8.4636231323383324</v>
      </c>
      <c r="BH23" s="8">
        <v>9.5040491291334597</v>
      </c>
      <c r="BI23" s="8">
        <v>10.742745641147126</v>
      </c>
      <c r="BJ23" s="9">
        <v>12.242429975284461</v>
      </c>
      <c r="BK23" s="8">
        <v>14.041128018201016</v>
      </c>
      <c r="BL23" s="8">
        <v>16.17818242184277</v>
      </c>
      <c r="BM23" s="8">
        <v>18.636648124305999</v>
      </c>
      <c r="BN23" s="8">
        <v>21.4169219149504</v>
      </c>
      <c r="BO23" s="9">
        <v>24.498759903047528</v>
      </c>
      <c r="BP23" s="9">
        <v>27.87</v>
      </c>
      <c r="BQ23" s="6">
        <v>78</v>
      </c>
    </row>
    <row r="24" spans="1:69" x14ac:dyDescent="0.3">
      <c r="A24" s="11">
        <v>49</v>
      </c>
      <c r="B24" s="12">
        <v>0.50525000000000009</v>
      </c>
      <c r="C24" s="13">
        <v>0.72715872534516357</v>
      </c>
      <c r="D24" s="13">
        <v>0.93372260672160201</v>
      </c>
      <c r="E24" s="13">
        <v>1.1427096848575626</v>
      </c>
      <c r="F24" s="14">
        <v>1.3712823924977842</v>
      </c>
      <c r="G24" s="13">
        <v>1.6159568690509332</v>
      </c>
      <c r="H24" s="13">
        <v>1.8900055702672982</v>
      </c>
      <c r="I24" s="13">
        <v>2.1915315154551758</v>
      </c>
      <c r="J24" s="13">
        <v>2.5227650054724622</v>
      </c>
      <c r="K24" s="14">
        <v>2.885609233468033</v>
      </c>
      <c r="L24" s="13">
        <v>3.288200834155977</v>
      </c>
      <c r="M24" s="13">
        <v>3.7394765928839941</v>
      </c>
      <c r="N24" s="13">
        <v>4.2352357636644893</v>
      </c>
      <c r="O24" s="13">
        <v>4.7630312269725792</v>
      </c>
      <c r="P24" s="14">
        <v>5.3086055424018967</v>
      </c>
      <c r="Q24" s="13">
        <v>5.909032875661012</v>
      </c>
      <c r="R24" s="13">
        <v>6.6053872786808068</v>
      </c>
      <c r="S24" s="13">
        <v>7.4503527627026456</v>
      </c>
      <c r="T24" s="13">
        <v>8.4844544862033207</v>
      </c>
      <c r="U24" s="14">
        <v>9.7339887211516505</v>
      </c>
      <c r="V24" s="13">
        <v>11.226119713734631</v>
      </c>
      <c r="W24" s="13">
        <v>12.988847642292788</v>
      </c>
      <c r="X24" s="13">
        <v>15.033344858516084</v>
      </c>
      <c r="Y24" s="13">
        <v>17.388239701378932</v>
      </c>
      <c r="Z24" s="14">
        <v>20.092093739527716</v>
      </c>
      <c r="AA24" s="13">
        <v>23.184850558187762</v>
      </c>
      <c r="AB24" s="13">
        <v>26.698342885678564</v>
      </c>
      <c r="AC24" s="13">
        <v>30.636350998910267</v>
      </c>
      <c r="AD24" s="13">
        <v>34.98216505983121</v>
      </c>
      <c r="AE24" s="14">
        <v>39.726840876421804</v>
      </c>
      <c r="AF24" s="14">
        <v>44.99</v>
      </c>
      <c r="AG24" s="11">
        <v>79</v>
      </c>
      <c r="AK24" s="11">
        <v>49</v>
      </c>
      <c r="AL24" s="12">
        <v>0.33135000000000003</v>
      </c>
      <c r="AM24" s="13">
        <v>0.48477248356344232</v>
      </c>
      <c r="AN24" s="13">
        <v>0.63493137257068932</v>
      </c>
      <c r="AO24" s="13">
        <v>0.78851184896075366</v>
      </c>
      <c r="AP24" s="14">
        <v>0.94507300023495933</v>
      </c>
      <c r="AQ24" s="13">
        <v>1.1206635872056008</v>
      </c>
      <c r="AR24" s="13">
        <v>1.3133937013721901</v>
      </c>
      <c r="AS24" s="13">
        <v>1.5250348174559216</v>
      </c>
      <c r="AT24" s="13">
        <v>1.768903462660691</v>
      </c>
      <c r="AU24" s="14">
        <v>2.0354404915645476</v>
      </c>
      <c r="AV24" s="13">
        <v>2.345023384673123</v>
      </c>
      <c r="AW24" s="13">
        <v>2.6873299529506838</v>
      </c>
      <c r="AX24" s="13">
        <v>3.0776508659034914</v>
      </c>
      <c r="AY24" s="13">
        <v>3.5114839826479525</v>
      </c>
      <c r="AZ24" s="14">
        <v>3.9980205402555198</v>
      </c>
      <c r="BA24" s="13">
        <v>4.5395899172811873</v>
      </c>
      <c r="BB24" s="13">
        <v>5.161671610249984</v>
      </c>
      <c r="BC24" s="13">
        <v>5.8441934691424171</v>
      </c>
      <c r="BD24" s="13">
        <v>6.5890777889019079</v>
      </c>
      <c r="BE24" s="14">
        <v>7.3815388423421577</v>
      </c>
      <c r="BF24" s="13">
        <v>8.2647321248507399</v>
      </c>
      <c r="BG24" s="13">
        <v>9.2938190325266188</v>
      </c>
      <c r="BH24" s="13">
        <v>10.518932795430903</v>
      </c>
      <c r="BI24" s="13">
        <v>12.002104533166563</v>
      </c>
      <c r="BJ24" s="14">
        <v>13.781349751339693</v>
      </c>
      <c r="BK24" s="13">
        <v>15.896060935369425</v>
      </c>
      <c r="BL24" s="13">
        <v>18.330346369919948</v>
      </c>
      <c r="BM24" s="13">
        <v>21.085243448593342</v>
      </c>
      <c r="BN24" s="13">
        <v>24.141388505714534</v>
      </c>
      <c r="BO24" s="14">
        <v>27.487265521992942</v>
      </c>
      <c r="BP24" s="14">
        <v>31.23</v>
      </c>
      <c r="BQ24" s="11">
        <v>79</v>
      </c>
    </row>
    <row r="25" spans="1:69" x14ac:dyDescent="0.3">
      <c r="A25" s="6">
        <v>50</v>
      </c>
      <c r="B25" s="7">
        <v>0.51975000000000005</v>
      </c>
      <c r="C25" s="8">
        <v>0.76012303508824597</v>
      </c>
      <c r="D25" s="8">
        <v>0.98266089175771332</v>
      </c>
      <c r="E25" s="8">
        <v>1.2161774963743499</v>
      </c>
      <c r="F25" s="9">
        <v>1.4621890666211252</v>
      </c>
      <c r="G25" s="8">
        <v>1.7345986751613611</v>
      </c>
      <c r="H25" s="8">
        <v>2.0328615937340366</v>
      </c>
      <c r="I25" s="8">
        <v>2.3596932441068494</v>
      </c>
      <c r="J25" s="8">
        <v>2.7173100651218438</v>
      </c>
      <c r="K25" s="9">
        <v>3.1137243229016072</v>
      </c>
      <c r="L25" s="8">
        <v>3.5577606266249111</v>
      </c>
      <c r="M25" s="8">
        <v>4.0457433184184968</v>
      </c>
      <c r="N25" s="15">
        <v>4.5659515970964799</v>
      </c>
      <c r="O25" s="8">
        <v>5.1047293039900286</v>
      </c>
      <c r="P25" s="9">
        <v>5.6977567849030804</v>
      </c>
      <c r="Q25" s="8">
        <v>6.3849506685078428</v>
      </c>
      <c r="R25" s="8">
        <v>7.2177915861872428</v>
      </c>
      <c r="S25" s="8">
        <v>8.2362955043526256</v>
      </c>
      <c r="T25" s="8">
        <v>9.4668222256625061</v>
      </c>
      <c r="U25" s="9">
        <v>10.936631722264933</v>
      </c>
      <c r="V25" s="8">
        <v>12.673852277486382</v>
      </c>
      <c r="W25" s="8">
        <v>14.690219191063438</v>
      </c>
      <c r="X25" s="8">
        <v>17.014503633138386</v>
      </c>
      <c r="Y25" s="8">
        <v>19.685260356705939</v>
      </c>
      <c r="Z25" s="9">
        <v>22.742491650947176</v>
      </c>
      <c r="AA25" s="8">
        <v>26.2183210157473</v>
      </c>
      <c r="AB25" s="8">
        <v>30.117336906156464</v>
      </c>
      <c r="AC25" s="8">
        <v>34.423892618292882</v>
      </c>
      <c r="AD25" s="8">
        <v>39.129852941697017</v>
      </c>
      <c r="AE25" s="9">
        <v>44.353738662632537</v>
      </c>
      <c r="AF25" s="9">
        <v>50.23</v>
      </c>
      <c r="AG25" s="6">
        <v>80</v>
      </c>
      <c r="AK25" s="6">
        <v>50</v>
      </c>
      <c r="AL25" s="7">
        <v>0.34650000000000009</v>
      </c>
      <c r="AM25" s="8">
        <v>0.51688366386000728</v>
      </c>
      <c r="AN25" s="8">
        <v>0.67807227586233354</v>
      </c>
      <c r="AO25" s="8">
        <v>0.83817638263637639</v>
      </c>
      <c r="AP25" s="9">
        <v>1.0140258542511829</v>
      </c>
      <c r="AQ25" s="8">
        <v>1.2053990793494203</v>
      </c>
      <c r="AR25" s="8">
        <v>1.4146201812066752</v>
      </c>
      <c r="AS25" s="8">
        <v>1.6545613805737438</v>
      </c>
      <c r="AT25" s="8">
        <v>1.9167262394837949</v>
      </c>
      <c r="AU25" s="9">
        <v>2.2205931811655861</v>
      </c>
      <c r="AV25" s="8">
        <v>2.5567419556928126</v>
      </c>
      <c r="AW25" s="8">
        <v>2.9399509547918372</v>
      </c>
      <c r="AX25" s="15">
        <v>3.3661895408023601</v>
      </c>
      <c r="AY25" s="8">
        <v>3.8444771318537936</v>
      </c>
      <c r="AZ25" s="9">
        <v>4.3772779397462847</v>
      </c>
      <c r="BA25" s="8">
        <v>4.9894150347329216</v>
      </c>
      <c r="BB25" s="8">
        <v>5.6617682132845504</v>
      </c>
      <c r="BC25" s="8">
        <v>6.3963560484425948</v>
      </c>
      <c r="BD25" s="8">
        <v>7.1789394845331396</v>
      </c>
      <c r="BE25" s="9">
        <v>8.0516094463235408</v>
      </c>
      <c r="BF25" s="8">
        <v>9.0684326089409559</v>
      </c>
      <c r="BG25" s="8">
        <v>10.278845451576938</v>
      </c>
      <c r="BH25" s="8">
        <v>11.74413596154157</v>
      </c>
      <c r="BI25" s="8">
        <v>13.502299035576938</v>
      </c>
      <c r="BJ25" s="9">
        <v>15.592769606095944</v>
      </c>
      <c r="BK25" s="8">
        <v>18.000776584309893</v>
      </c>
      <c r="BL25" s="8">
        <v>20.728035813148963</v>
      </c>
      <c r="BM25" s="8">
        <v>23.756121559538975</v>
      </c>
      <c r="BN25" s="8">
        <v>27.074205597941805</v>
      </c>
      <c r="BO25" s="9">
        <v>30.788336484419069</v>
      </c>
      <c r="BP25" s="9">
        <v>34.99</v>
      </c>
      <c r="BQ25" s="6">
        <v>80</v>
      </c>
    </row>
    <row r="26" spans="1:69" x14ac:dyDescent="0.3">
      <c r="A26" s="6">
        <v>51</v>
      </c>
      <c r="B26" s="7">
        <v>0.55000000000000004</v>
      </c>
      <c r="C26" s="8">
        <v>0.80932573982537137</v>
      </c>
      <c r="D26" s="8">
        <v>1.0570332624875647</v>
      </c>
      <c r="E26" s="8">
        <v>1.3094471224611639</v>
      </c>
      <c r="F26" s="9">
        <v>1.5835021814837034</v>
      </c>
      <c r="G26" s="8">
        <v>1.8808755006194429</v>
      </c>
      <c r="H26" s="8">
        <v>2.2051376648869634</v>
      </c>
      <c r="I26" s="8">
        <v>2.558997003903253</v>
      </c>
      <c r="J26" s="8">
        <v>2.9504549442225065</v>
      </c>
      <c r="K26" s="9">
        <v>3.3882931996607915</v>
      </c>
      <c r="L26" s="8">
        <v>3.8693590227869765</v>
      </c>
      <c r="M26" s="8">
        <v>4.3826211916657396</v>
      </c>
      <c r="N26" s="8">
        <v>4.9149875322161742</v>
      </c>
      <c r="O26" s="8">
        <v>5.5008422711374765</v>
      </c>
      <c r="P26" s="9">
        <v>6.1790146655347282</v>
      </c>
      <c r="Q26" s="8">
        <v>6.9998348983022565</v>
      </c>
      <c r="R26" s="8">
        <v>8.0027928952538119</v>
      </c>
      <c r="S26" s="8">
        <v>9.2142391725166082</v>
      </c>
      <c r="T26" s="8">
        <v>10.661438627652474</v>
      </c>
      <c r="U26" s="9">
        <v>12.372539776234179</v>
      </c>
      <c r="V26" s="8">
        <v>14.35970184114467</v>
      </c>
      <c r="W26" s="8">
        <v>16.651709272602002</v>
      </c>
      <c r="X26" s="8">
        <v>19.286969254317626</v>
      </c>
      <c r="Y26" s="8">
        <v>22.30538012362355</v>
      </c>
      <c r="Z26" s="9">
        <v>25.739171444773504</v>
      </c>
      <c r="AA26" s="8">
        <v>29.593545284111368</v>
      </c>
      <c r="AB26" s="8">
        <v>33.853737750647028</v>
      </c>
      <c r="AC26" s="8">
        <v>38.512259705718556</v>
      </c>
      <c r="AD26" s="8">
        <v>43.686293729967375</v>
      </c>
      <c r="AE26" s="9">
        <v>49.509008083385936</v>
      </c>
      <c r="AF26" s="9">
        <v>56.15</v>
      </c>
      <c r="AG26" s="6">
        <v>81</v>
      </c>
      <c r="AK26" s="6">
        <v>51</v>
      </c>
      <c r="AL26" s="7">
        <v>0.37400000000000005</v>
      </c>
      <c r="AM26" s="8">
        <v>0.55846462489795001</v>
      </c>
      <c r="AN26" s="8">
        <v>0.72849589711980811</v>
      </c>
      <c r="AO26" s="8">
        <v>0.90809955241888785</v>
      </c>
      <c r="AP26" s="9">
        <v>1.1003998210310482</v>
      </c>
      <c r="AQ26" s="8">
        <v>1.3088566628021898</v>
      </c>
      <c r="AR26" s="8">
        <v>1.5461906450266238</v>
      </c>
      <c r="AS26" s="8">
        <v>1.805055951140359</v>
      </c>
      <c r="AT26" s="8">
        <v>2.1041554906734183</v>
      </c>
      <c r="AU26" s="9">
        <v>2.4349562241289915</v>
      </c>
      <c r="AV26" s="8">
        <v>2.8117764420907001</v>
      </c>
      <c r="AW26" s="8">
        <v>3.2310315392010183</v>
      </c>
      <c r="AX26" s="8">
        <v>3.7015786823763972</v>
      </c>
      <c r="AY26" s="8">
        <v>4.2259991839724531</v>
      </c>
      <c r="AZ26" s="9">
        <v>4.828489721011274</v>
      </c>
      <c r="BA26" s="8">
        <v>5.4907989863950464</v>
      </c>
      <c r="BB26" s="8">
        <v>6.2150165341856063</v>
      </c>
      <c r="BC26" s="8">
        <v>6.9873991333857797</v>
      </c>
      <c r="BD26" s="8">
        <v>7.8490107508189793</v>
      </c>
      <c r="BE26" s="9">
        <v>8.8528365887245233</v>
      </c>
      <c r="BF26" s="8">
        <v>10.047580232542868</v>
      </c>
      <c r="BG26" s="8">
        <v>11.493719823164106</v>
      </c>
      <c r="BH26" s="8">
        <v>13.22910754762059</v>
      </c>
      <c r="BI26" s="8">
        <v>15.293075999857237</v>
      </c>
      <c r="BJ26" s="9">
        <v>17.671805695121879</v>
      </c>
      <c r="BK26" s="8">
        <v>20.367540078276775</v>
      </c>
      <c r="BL26" s="8">
        <v>23.362654484395932</v>
      </c>
      <c r="BM26" s="8">
        <v>26.646888728857402</v>
      </c>
      <c r="BN26" s="8">
        <v>30.32502674342923</v>
      </c>
      <c r="BO26" s="9">
        <v>34.487760160017402</v>
      </c>
      <c r="BP26" s="9">
        <v>39.25</v>
      </c>
      <c r="BQ26" s="6">
        <v>81</v>
      </c>
    </row>
    <row r="27" spans="1:69" x14ac:dyDescent="0.3">
      <c r="A27" s="6">
        <v>52</v>
      </c>
      <c r="B27" s="7">
        <v>0.58265000000000011</v>
      </c>
      <c r="C27" s="8">
        <v>0.86791432816480485</v>
      </c>
      <c r="D27" s="8">
        <v>1.1355582802014521</v>
      </c>
      <c r="E27" s="8">
        <v>1.4155822101408297</v>
      </c>
      <c r="F27" s="9">
        <v>1.7145190068492244</v>
      </c>
      <c r="G27" s="8">
        <v>2.0377106872808901</v>
      </c>
      <c r="H27" s="8">
        <v>2.3887636848580338</v>
      </c>
      <c r="I27" s="8">
        <v>2.7758519771530086</v>
      </c>
      <c r="J27" s="8">
        <v>3.2078167528420991</v>
      </c>
      <c r="K27" s="9">
        <v>3.6821245589912523</v>
      </c>
      <c r="L27" s="8">
        <v>4.1885107938039674</v>
      </c>
      <c r="M27" s="8">
        <v>4.7144989678966391</v>
      </c>
      <c r="N27" s="8">
        <v>5.2931169124704232</v>
      </c>
      <c r="O27" s="8">
        <v>5.9620619229588643</v>
      </c>
      <c r="P27" s="9">
        <v>6.7704668410683633</v>
      </c>
      <c r="Q27" s="8">
        <v>7.7572808772720636</v>
      </c>
      <c r="R27" s="8">
        <v>8.9488541824144932</v>
      </c>
      <c r="S27" s="8">
        <v>10.372462742089001</v>
      </c>
      <c r="T27" s="8">
        <v>12.056279611170991</v>
      </c>
      <c r="U27" s="9">
        <v>14.012910104339506</v>
      </c>
      <c r="V27" s="8">
        <v>16.271151997032334</v>
      </c>
      <c r="W27" s="8">
        <v>18.869256047893955</v>
      </c>
      <c r="X27" s="8">
        <v>21.847009108797877</v>
      </c>
      <c r="Y27" s="8">
        <v>25.236748685015161</v>
      </c>
      <c r="Z27" s="9">
        <v>29.044316205975189</v>
      </c>
      <c r="AA27" s="8">
        <v>33.255868856440301</v>
      </c>
      <c r="AB27" s="8">
        <v>37.864590143244705</v>
      </c>
      <c r="AC27" s="8">
        <v>42.986254198982444</v>
      </c>
      <c r="AD27" s="8">
        <v>48.75267873606046</v>
      </c>
      <c r="AE27" s="9">
        <v>55.331885841604311</v>
      </c>
      <c r="AF27" s="9">
        <v>62.87</v>
      </c>
      <c r="AG27" s="6">
        <v>82</v>
      </c>
      <c r="AK27" s="6">
        <v>52</v>
      </c>
      <c r="AL27" s="7">
        <v>0.40205000000000007</v>
      </c>
      <c r="AM27" s="8">
        <v>0.59815717211358177</v>
      </c>
      <c r="AN27" s="8">
        <v>0.78750790948955207</v>
      </c>
      <c r="AO27" s="8">
        <v>0.98370967145379684</v>
      </c>
      <c r="AP27" s="9">
        <v>1.1930931233229141</v>
      </c>
      <c r="AQ27" s="8">
        <v>1.4287947877875418</v>
      </c>
      <c r="AR27" s="8">
        <v>1.6849773949106128</v>
      </c>
      <c r="AS27" s="8">
        <v>1.9796351035491988</v>
      </c>
      <c r="AT27" s="8">
        <v>2.305258992633838</v>
      </c>
      <c r="AU27" s="9">
        <v>2.6757173554699119</v>
      </c>
      <c r="AV27" s="8">
        <v>3.087926125762384</v>
      </c>
      <c r="AW27" s="8">
        <v>3.5505866013424066</v>
      </c>
      <c r="AX27" s="8">
        <v>4.0664150415905942</v>
      </c>
      <c r="AY27" s="8">
        <v>4.6589555567187366</v>
      </c>
      <c r="AZ27" s="9">
        <v>5.3108784719159523</v>
      </c>
      <c r="BA27" s="8">
        <v>6.0243504416015066</v>
      </c>
      <c r="BB27" s="8">
        <v>6.7861507378173105</v>
      </c>
      <c r="BC27" s="8">
        <v>7.6362650875243281</v>
      </c>
      <c r="BD27" s="8">
        <v>8.626545171484107</v>
      </c>
      <c r="BE27" s="9">
        <v>9.8049277152357952</v>
      </c>
      <c r="BF27" s="8">
        <v>11.231042963362016</v>
      </c>
      <c r="BG27" s="8">
        <v>12.942594261941807</v>
      </c>
      <c r="BH27" s="8">
        <v>14.978806405391257</v>
      </c>
      <c r="BI27" s="8">
        <v>17.326856075966237</v>
      </c>
      <c r="BJ27" s="9">
        <v>19.989537201173043</v>
      </c>
      <c r="BK27" s="8">
        <v>22.950061803930314</v>
      </c>
      <c r="BL27" s="8">
        <v>26.198761849360228</v>
      </c>
      <c r="BM27" s="8">
        <v>29.839091323276765</v>
      </c>
      <c r="BN27" s="8">
        <v>33.960904419166944</v>
      </c>
      <c r="BO27" s="9">
        <v>38.678121447604084</v>
      </c>
      <c r="BP27" s="9">
        <v>44.07</v>
      </c>
      <c r="BQ27" s="6">
        <v>82</v>
      </c>
    </row>
    <row r="28" spans="1:69" x14ac:dyDescent="0.3">
      <c r="A28" s="6">
        <v>53</v>
      </c>
      <c r="B28" s="7">
        <v>0.62160000000000004</v>
      </c>
      <c r="C28" s="8">
        <v>0.92946113214741977</v>
      </c>
      <c r="D28" s="8">
        <v>1.2247863886002512</v>
      </c>
      <c r="E28" s="8">
        <v>1.5299239836754157</v>
      </c>
      <c r="F28" s="9">
        <v>1.8546836866996903</v>
      </c>
      <c r="G28" s="8">
        <v>2.2045474881746556</v>
      </c>
      <c r="H28" s="8">
        <v>2.5882705162992394</v>
      </c>
      <c r="I28" s="8">
        <v>3.0149613037493466</v>
      </c>
      <c r="J28" s="8">
        <v>3.4828606133027984</v>
      </c>
      <c r="K28" s="9">
        <v>3.9825805408932462</v>
      </c>
      <c r="L28" s="8">
        <v>4.5023305824426911</v>
      </c>
      <c r="M28" s="8">
        <v>5.0737253649774434</v>
      </c>
      <c r="N28" s="8">
        <v>5.7332892455270095</v>
      </c>
      <c r="O28" s="8">
        <v>6.5289131275754695</v>
      </c>
      <c r="P28" s="9">
        <v>7.4989943250177973</v>
      </c>
      <c r="Q28" s="8">
        <v>8.6698953399207817</v>
      </c>
      <c r="R28" s="8">
        <v>10.068911976414629</v>
      </c>
      <c r="S28" s="8">
        <v>11.724247889138615</v>
      </c>
      <c r="T28" s="8">
        <v>13.648978871915418</v>
      </c>
      <c r="U28" s="9">
        <v>15.871916689476302</v>
      </c>
      <c r="V28" s="8">
        <v>18.43114680024566</v>
      </c>
      <c r="W28" s="8">
        <v>21.366336984065896</v>
      </c>
      <c r="X28" s="8">
        <v>24.70993488072402</v>
      </c>
      <c r="Y28" s="8">
        <v>28.468448384564962</v>
      </c>
      <c r="Z28" s="9">
        <v>32.628995819015756</v>
      </c>
      <c r="AA28" s="8">
        <v>37.185461058242431</v>
      </c>
      <c r="AB28" s="8">
        <v>42.252136237561103</v>
      </c>
      <c r="AC28" s="8">
        <v>47.959416824673504</v>
      </c>
      <c r="AD28" s="8">
        <v>54.473665476434341</v>
      </c>
      <c r="AE28" s="9">
        <v>61.94005592284141</v>
      </c>
      <c r="AF28" s="9">
        <v>70.48</v>
      </c>
      <c r="AG28" s="6">
        <v>83</v>
      </c>
      <c r="AK28" s="6">
        <v>53</v>
      </c>
      <c r="AL28" s="7">
        <v>0.42840000000000006</v>
      </c>
      <c r="AM28" s="8">
        <v>0.64457985634991344</v>
      </c>
      <c r="AN28" s="8">
        <v>0.85112274462051363</v>
      </c>
      <c r="AO28" s="8">
        <v>1.0646378236916554</v>
      </c>
      <c r="AP28" s="9">
        <v>1.3004605614976652</v>
      </c>
      <c r="AQ28" s="8">
        <v>1.5550356475726601</v>
      </c>
      <c r="AR28" s="8">
        <v>1.8458589340208722</v>
      </c>
      <c r="AS28" s="8">
        <v>2.1666657397911968</v>
      </c>
      <c r="AT28" s="8">
        <v>2.5309167140858309</v>
      </c>
      <c r="AU28" s="9">
        <v>2.9361066750429186</v>
      </c>
      <c r="AV28" s="8">
        <v>3.3907982056399182</v>
      </c>
      <c r="AW28" s="8">
        <v>3.8978683981900977</v>
      </c>
      <c r="AX28" s="8">
        <v>4.4801848980910242</v>
      </c>
      <c r="AY28" s="8">
        <v>5.1213993049818249</v>
      </c>
      <c r="AZ28" s="9">
        <v>5.82376356976454</v>
      </c>
      <c r="BA28" s="8">
        <v>6.5746089341158447</v>
      </c>
      <c r="BB28" s="8">
        <v>7.4127893159696505</v>
      </c>
      <c r="BC28" s="8">
        <v>8.3889688427280955</v>
      </c>
      <c r="BD28" s="8">
        <v>9.5502825772405231</v>
      </c>
      <c r="BE28" s="9">
        <v>10.955473729390715</v>
      </c>
      <c r="BF28" s="8">
        <v>12.6420911461685</v>
      </c>
      <c r="BG28" s="8">
        <v>14.649246662683549</v>
      </c>
      <c r="BH28" s="8">
        <v>16.965160237896388</v>
      </c>
      <c r="BI28" s="8">
        <v>19.593200404761564</v>
      </c>
      <c r="BJ28" s="9">
        <v>22.517453201394144</v>
      </c>
      <c r="BK28" s="8">
        <v>25.728867916912034</v>
      </c>
      <c r="BL28" s="8">
        <v>29.32950021558198</v>
      </c>
      <c r="BM28" s="8">
        <v>33.408321614479917</v>
      </c>
      <c r="BN28" s="8">
        <v>38.078207835263548</v>
      </c>
      <c r="BO28" s="9">
        <v>43.418136862090364</v>
      </c>
      <c r="BP28" s="9">
        <v>49.51</v>
      </c>
      <c r="BQ28" s="6">
        <v>83</v>
      </c>
    </row>
    <row r="29" spans="1:69" x14ac:dyDescent="0.3">
      <c r="A29" s="11">
        <v>54</v>
      </c>
      <c r="B29" s="12">
        <v>0.66215000000000002</v>
      </c>
      <c r="C29" s="13">
        <v>0.99926109166800059</v>
      </c>
      <c r="D29" s="13">
        <v>1.3206006799507322</v>
      </c>
      <c r="E29" s="13">
        <v>1.6519104482858471</v>
      </c>
      <c r="F29" s="14">
        <v>2.003426300913397</v>
      </c>
      <c r="G29" s="13">
        <v>2.3855000378109223</v>
      </c>
      <c r="H29" s="13">
        <v>2.8079606148323317</v>
      </c>
      <c r="I29" s="13">
        <v>3.2700969966586286</v>
      </c>
      <c r="J29" s="13">
        <v>3.7635695838063059</v>
      </c>
      <c r="K29" s="14">
        <v>4.2773770724063018</v>
      </c>
      <c r="L29" s="12">
        <v>4.8416740750988252</v>
      </c>
      <c r="M29" s="13">
        <v>5.4917791007162684</v>
      </c>
      <c r="N29" s="13">
        <v>6.2743017301434891</v>
      </c>
      <c r="O29" s="13">
        <v>7.2270818936892098</v>
      </c>
      <c r="P29" s="13">
        <v>8.3765125394123441</v>
      </c>
      <c r="Q29" s="13">
        <v>9.7499215930412877</v>
      </c>
      <c r="R29" s="13">
        <v>11.375551772939646</v>
      </c>
      <c r="S29" s="13">
        <v>13.266976463348685</v>
      </c>
      <c r="T29" s="13">
        <v>15.453022953133917</v>
      </c>
      <c r="U29" s="14">
        <v>17.971602648447661</v>
      </c>
      <c r="V29" s="13">
        <v>20.862256719336148</v>
      </c>
      <c r="W29" s="13">
        <v>24.157545545496472</v>
      </c>
      <c r="X29" s="13">
        <v>27.864672066401635</v>
      </c>
      <c r="Y29" s="13">
        <v>31.971757733023498</v>
      </c>
      <c r="Z29" s="14">
        <v>36.473415727577141</v>
      </c>
      <c r="AA29" s="13">
        <v>41.482379163639628</v>
      </c>
      <c r="AB29" s="13">
        <v>47.127546315044768</v>
      </c>
      <c r="AC29" s="13">
        <v>53.573532382126487</v>
      </c>
      <c r="AD29" s="13">
        <v>60.964504777814454</v>
      </c>
      <c r="AE29" s="14">
        <v>69.421516701178902</v>
      </c>
      <c r="AF29" s="14">
        <v>78.95</v>
      </c>
      <c r="AG29" s="11">
        <v>84</v>
      </c>
      <c r="AK29" s="11">
        <v>54</v>
      </c>
      <c r="AL29" s="12">
        <v>0.45920000000000005</v>
      </c>
      <c r="AM29" s="13">
        <v>0.69440177556589877</v>
      </c>
      <c r="AN29" s="13">
        <v>0.91897469996571579</v>
      </c>
      <c r="AO29" s="13">
        <v>1.1582807378568998</v>
      </c>
      <c r="AP29" s="14">
        <v>1.4131695197840732</v>
      </c>
      <c r="AQ29" s="13">
        <v>1.7012505181244888</v>
      </c>
      <c r="AR29" s="13">
        <v>2.0179071801931272</v>
      </c>
      <c r="AS29" s="13">
        <v>2.3763061645113441</v>
      </c>
      <c r="AT29" s="13">
        <v>2.7746436421154597</v>
      </c>
      <c r="AU29" s="14">
        <v>3.2213810684003077</v>
      </c>
      <c r="AV29" s="12">
        <v>3.71959596038322</v>
      </c>
      <c r="AW29" s="13">
        <v>4.2914607543787531</v>
      </c>
      <c r="AX29" s="13">
        <v>4.9216774510730676</v>
      </c>
      <c r="AY29" s="13">
        <v>5.6125947592409009</v>
      </c>
      <c r="AZ29" s="13">
        <v>6.3521290649002236</v>
      </c>
      <c r="BA29" s="13">
        <v>7.1779468115058309</v>
      </c>
      <c r="BB29" s="13">
        <v>8.1394687569201736</v>
      </c>
      <c r="BC29" s="13">
        <v>9.2829929154105457</v>
      </c>
      <c r="BD29" s="13">
        <v>10.666335409571525</v>
      </c>
      <c r="BE29" s="14">
        <v>12.326885634776145</v>
      </c>
      <c r="BF29" s="13">
        <v>14.303637766721462</v>
      </c>
      <c r="BG29" s="13">
        <v>16.585904945194219</v>
      </c>
      <c r="BH29" s="13">
        <v>19.177655790540964</v>
      </c>
      <c r="BI29" s="13">
        <v>22.063889508365023</v>
      </c>
      <c r="BJ29" s="14">
        <v>25.236199015083788</v>
      </c>
      <c r="BK29" s="13">
        <v>28.795170066247287</v>
      </c>
      <c r="BL29" s="13">
        <v>32.828844227820355</v>
      </c>
      <c r="BM29" s="13">
        <v>37.448996366847098</v>
      </c>
      <c r="BN29" s="13">
        <v>42.734304526137798</v>
      </c>
      <c r="BO29" s="14">
        <v>48.766448522635734</v>
      </c>
      <c r="BP29" s="14">
        <v>55.6</v>
      </c>
      <c r="BQ29" s="11">
        <v>84</v>
      </c>
    </row>
    <row r="30" spans="1:69" x14ac:dyDescent="0.3">
      <c r="A30" s="6">
        <v>55</v>
      </c>
      <c r="B30" s="7">
        <v>0.70800000000000007</v>
      </c>
      <c r="C30" s="8">
        <v>1.073861267117034</v>
      </c>
      <c r="D30" s="8">
        <v>1.4224456100493674</v>
      </c>
      <c r="E30" s="8">
        <v>1.7809669590671293</v>
      </c>
      <c r="F30" s="9">
        <v>2.1644142578531151</v>
      </c>
      <c r="G30" s="8">
        <v>2.5844455998443698</v>
      </c>
      <c r="H30" s="8">
        <v>3.0419422520318795</v>
      </c>
      <c r="I30" s="8">
        <v>3.5299096994458141</v>
      </c>
      <c r="J30" s="8">
        <v>4.038301567525604</v>
      </c>
      <c r="K30" s="9">
        <v>4.5957891405496794</v>
      </c>
      <c r="L30" s="8">
        <v>5.236468625565692</v>
      </c>
      <c r="M30" s="8">
        <v>6.0056392883395944</v>
      </c>
      <c r="N30" s="8">
        <v>6.940587487864045</v>
      </c>
      <c r="O30" s="8">
        <v>8.0677625378370497</v>
      </c>
      <c r="P30" s="9">
        <v>9.4145418770398965</v>
      </c>
      <c r="Q30" s="16">
        <v>11.009219117221681</v>
      </c>
      <c r="R30" s="8">
        <v>12.865895779659301</v>
      </c>
      <c r="S30" s="8">
        <v>15.013417453197814</v>
      </c>
      <c r="T30" s="8">
        <v>17.489513081374113</v>
      </c>
      <c r="U30" s="9">
        <v>20.333589890758997</v>
      </c>
      <c r="V30" s="8">
        <v>23.578324153012037</v>
      </c>
      <c r="W30" s="8">
        <v>27.231644071608418</v>
      </c>
      <c r="X30" s="8">
        <v>31.282718288833745</v>
      </c>
      <c r="Y30" s="8">
        <v>35.726919538868124</v>
      </c>
      <c r="Z30" s="9">
        <v>40.675341242913845</v>
      </c>
      <c r="AA30" s="8">
        <v>46.255306136367423</v>
      </c>
      <c r="AB30" s="8">
        <v>52.629590031871523</v>
      </c>
      <c r="AC30" s="8">
        <v>59.941296066526803</v>
      </c>
      <c r="AD30" s="8">
        <v>68.31109036174702</v>
      </c>
      <c r="AE30" s="9">
        <v>77.745979351197377</v>
      </c>
      <c r="AF30" s="9">
        <v>88.28</v>
      </c>
      <c r="AG30" s="6">
        <v>85</v>
      </c>
      <c r="AK30" s="6">
        <v>55</v>
      </c>
      <c r="AL30" s="7">
        <v>0.49199999999999999</v>
      </c>
      <c r="AM30" s="8">
        <v>0.74727459309690514</v>
      </c>
      <c r="AN30" s="8">
        <v>0.99738539245814462</v>
      </c>
      <c r="AO30" s="8">
        <v>1.2562519625247708</v>
      </c>
      <c r="AP30" s="9">
        <v>1.5435803056987834</v>
      </c>
      <c r="AQ30" s="8">
        <v>1.8572807984544664</v>
      </c>
      <c r="AR30" s="8">
        <v>2.2105112273357683</v>
      </c>
      <c r="AS30" s="8">
        <v>2.6023808745163586</v>
      </c>
      <c r="AT30" s="8">
        <v>3.041328365001946</v>
      </c>
      <c r="AU30" s="9">
        <v>3.5306958826245936</v>
      </c>
      <c r="AV30" s="8">
        <v>4.0919525687440483</v>
      </c>
      <c r="AW30" s="8">
        <v>4.7109337000315925</v>
      </c>
      <c r="AX30" s="8">
        <v>5.3901015006422597</v>
      </c>
      <c r="AY30" s="8">
        <v>6.1179958442350983</v>
      </c>
      <c r="AZ30" s="9">
        <v>6.9310383886899922</v>
      </c>
      <c r="BA30" s="16">
        <v>7.8773493217162462</v>
      </c>
      <c r="BB30" s="8">
        <v>9.0023540557968005</v>
      </c>
      <c r="BC30" s="8">
        <v>10.362900947302775</v>
      </c>
      <c r="BD30" s="8">
        <v>11.996216018087972</v>
      </c>
      <c r="BE30" s="9">
        <v>13.941171763307732</v>
      </c>
      <c r="BF30" s="8">
        <v>16.188227501520277</v>
      </c>
      <c r="BG30" s="8">
        <v>18.741978924831184</v>
      </c>
      <c r="BH30" s="8">
        <v>21.588379519503665</v>
      </c>
      <c r="BI30" s="8">
        <v>24.719693335358855</v>
      </c>
      <c r="BJ30" s="9">
        <v>28.23496125841741</v>
      </c>
      <c r="BK30" s="8">
        <v>32.221245504907351</v>
      </c>
      <c r="BL30" s="8">
        <v>36.789161331272616</v>
      </c>
      <c r="BM30" s="8">
        <v>42.017065653759126</v>
      </c>
      <c r="BN30" s="8">
        <v>47.986408680619952</v>
      </c>
      <c r="BO30" s="9">
        <v>54.752076655181426</v>
      </c>
      <c r="BP30" s="9">
        <v>62.36</v>
      </c>
      <c r="BQ30" s="6">
        <v>85</v>
      </c>
    </row>
    <row r="31" spans="1:69" x14ac:dyDescent="0.3">
      <c r="A31" s="6">
        <v>56</v>
      </c>
      <c r="B31" s="7">
        <v>0.75660000000000005</v>
      </c>
      <c r="C31" s="8">
        <v>1.1564076905273422</v>
      </c>
      <c r="D31" s="8">
        <v>1.537487929225434</v>
      </c>
      <c r="E31" s="8">
        <v>1.932534489080401</v>
      </c>
      <c r="F31" s="9">
        <v>2.3584279797038827</v>
      </c>
      <c r="G31" s="8">
        <v>2.8189501893692506</v>
      </c>
      <c r="H31" s="8">
        <v>3.3090079363003566</v>
      </c>
      <c r="I31" s="8">
        <v>3.8197256014255681</v>
      </c>
      <c r="J31" s="8">
        <v>4.3785866277550776</v>
      </c>
      <c r="K31" s="9">
        <v>5.0188637928932822</v>
      </c>
      <c r="L31" s="8">
        <v>5.7850946887830288</v>
      </c>
      <c r="M31" s="8">
        <v>6.714565736485623</v>
      </c>
      <c r="N31" s="8">
        <v>7.8342715051871226</v>
      </c>
      <c r="O31" s="8">
        <v>9.1721437716587193</v>
      </c>
      <c r="P31" s="9">
        <v>10.757051861465358</v>
      </c>
      <c r="Q31" s="8">
        <v>12.604009270405081</v>
      </c>
      <c r="R31" s="8">
        <v>14.742418142370687</v>
      </c>
      <c r="S31" s="8">
        <v>17.210481592339221</v>
      </c>
      <c r="T31" s="8">
        <v>20.048176063648242</v>
      </c>
      <c r="U31" s="9">
        <v>23.288939611820613</v>
      </c>
      <c r="V31" s="8">
        <v>26.941774051560131</v>
      </c>
      <c r="W31" s="8">
        <v>30.99698618099637</v>
      </c>
      <c r="X31" s="8">
        <v>35.450847844288162</v>
      </c>
      <c r="Y31" s="8">
        <v>40.414484586663562</v>
      </c>
      <c r="Z31" s="9">
        <v>46.015633570546079</v>
      </c>
      <c r="AA31" s="8">
        <v>52.417815003488009</v>
      </c>
      <c r="AB31" s="8">
        <v>59.765495356862566</v>
      </c>
      <c r="AC31" s="8">
        <v>68.181151961909606</v>
      </c>
      <c r="AD31" s="8">
        <v>77.673974825153337</v>
      </c>
      <c r="AE31" s="9">
        <v>88.28</v>
      </c>
      <c r="AF31" s="9">
        <v>98.52</v>
      </c>
      <c r="AG31" s="6">
        <v>86</v>
      </c>
      <c r="AK31" s="6">
        <v>56</v>
      </c>
      <c r="AL31" s="7">
        <v>0.52650000000000008</v>
      </c>
      <c r="AM31" s="8">
        <v>0.81084586300505401</v>
      </c>
      <c r="AN31" s="8">
        <v>1.0845076145934243</v>
      </c>
      <c r="AO31" s="8">
        <v>1.3782122191280661</v>
      </c>
      <c r="AP31" s="9">
        <v>1.6948559495721449</v>
      </c>
      <c r="AQ31" s="8">
        <v>2.0484678953845292</v>
      </c>
      <c r="AR31" s="8">
        <v>2.4395238689541667</v>
      </c>
      <c r="AS31" s="8">
        <v>2.8767142878974803</v>
      </c>
      <c r="AT31" s="8">
        <v>3.3638309560218262</v>
      </c>
      <c r="AU31" s="9">
        <v>3.9219088393349391</v>
      </c>
      <c r="AV31" s="8">
        <v>4.537934467722013</v>
      </c>
      <c r="AW31" s="8">
        <v>5.2145716649600713</v>
      </c>
      <c r="AX31" s="8">
        <v>5.9409334727635903</v>
      </c>
      <c r="AY31" s="8">
        <v>6.7525835476913025</v>
      </c>
      <c r="AZ31" s="9">
        <v>7.6969178542397039</v>
      </c>
      <c r="BA31" s="8">
        <v>8.819110298881677</v>
      </c>
      <c r="BB31" s="8">
        <v>10.175845666675068</v>
      </c>
      <c r="BC31" s="8">
        <v>11.804825783109036</v>
      </c>
      <c r="BD31" s="8">
        <v>13.745485551047574</v>
      </c>
      <c r="BE31" s="9">
        <v>15.989544051507933</v>
      </c>
      <c r="BF31" s="8">
        <v>18.542478013597201</v>
      </c>
      <c r="BG31" s="8">
        <v>21.391194187719286</v>
      </c>
      <c r="BH31" s="8">
        <v>24.528677493056382</v>
      </c>
      <c r="BI31" s="8">
        <v>28.053886500144543</v>
      </c>
      <c r="BJ31" s="9">
        <v>32.054290635743726</v>
      </c>
      <c r="BK31" s="8">
        <v>36.641126249098924</v>
      </c>
      <c r="BL31" s="8">
        <v>41.893834585286044</v>
      </c>
      <c r="BM31" s="8">
        <v>47.895131010700119</v>
      </c>
      <c r="BN31" s="8">
        <v>54.701367957929392</v>
      </c>
      <c r="BO31" s="9">
        <v>62.36</v>
      </c>
      <c r="BP31" s="9">
        <v>69.88</v>
      </c>
      <c r="BQ31" s="6">
        <v>86</v>
      </c>
    </row>
    <row r="32" spans="1:69" x14ac:dyDescent="0.3">
      <c r="A32" s="6">
        <v>57</v>
      </c>
      <c r="B32" s="7">
        <v>0.8075</v>
      </c>
      <c r="C32" s="8">
        <v>1.243577456307583</v>
      </c>
      <c r="D32" s="8">
        <v>1.6625889137757237</v>
      </c>
      <c r="E32" s="8">
        <v>2.1004888147184229</v>
      </c>
      <c r="F32" s="9">
        <v>2.5675733148485413</v>
      </c>
      <c r="G32" s="8">
        <v>3.0620171145913808</v>
      </c>
      <c r="H32" s="8">
        <v>3.5767322147472109</v>
      </c>
      <c r="I32" s="8">
        <v>4.1381239481312342</v>
      </c>
      <c r="J32" s="8">
        <v>4.778704269635365</v>
      </c>
      <c r="K32" s="9">
        <v>5.5422679759614306</v>
      </c>
      <c r="L32" s="8">
        <v>6.4661663887803291</v>
      </c>
      <c r="M32" s="8">
        <v>7.5780342944967387</v>
      </c>
      <c r="N32" s="8">
        <v>8.9064367718704016</v>
      </c>
      <c r="O32" s="8">
        <v>10.480889457926992</v>
      </c>
      <c r="P32" s="9">
        <v>12.31741356626115</v>
      </c>
      <c r="Q32" s="8">
        <v>14.446025207401028</v>
      </c>
      <c r="R32" s="8">
        <v>16.90544907061275</v>
      </c>
      <c r="S32" s="8">
        <v>19.736285728628577</v>
      </c>
      <c r="T32" s="8">
        <v>22.972806811904768</v>
      </c>
      <c r="U32" s="9">
        <v>26.625187561700134</v>
      </c>
      <c r="V32" s="8">
        <v>30.684978094659609</v>
      </c>
      <c r="W32" s="8">
        <v>35.149432364499823</v>
      </c>
      <c r="X32" s="8">
        <v>40.129711751617791</v>
      </c>
      <c r="Y32" s="8">
        <v>45.754007191218399</v>
      </c>
      <c r="Z32" s="9">
        <v>52.186653200232875</v>
      </c>
      <c r="AA32" s="8">
        <v>59.573606432027944</v>
      </c>
      <c r="AB32" s="8">
        <v>68.039323571498684</v>
      </c>
      <c r="AC32" s="8">
        <v>77.595380888112601</v>
      </c>
      <c r="AD32" s="8">
        <v>88.279999999999987</v>
      </c>
      <c r="AE32" s="9">
        <v>98.52</v>
      </c>
      <c r="AF32" s="9">
        <v>109.83</v>
      </c>
      <c r="AG32" s="6">
        <v>87</v>
      </c>
      <c r="AK32" s="6">
        <v>57</v>
      </c>
      <c r="AL32" s="7">
        <v>0.56620000000000004</v>
      </c>
      <c r="AM32" s="8">
        <v>0.87719011971803695</v>
      </c>
      <c r="AN32" s="8">
        <v>1.1856970053056732</v>
      </c>
      <c r="AO32" s="8">
        <v>1.5094910657743503</v>
      </c>
      <c r="AP32" s="9">
        <v>1.8657979571076144</v>
      </c>
      <c r="AQ32" s="8">
        <v>2.2574330379344865</v>
      </c>
      <c r="AR32" s="8">
        <v>2.6937109467513669</v>
      </c>
      <c r="AS32" s="8">
        <v>3.1790965030457627</v>
      </c>
      <c r="AT32" s="8">
        <v>3.7342401166950854</v>
      </c>
      <c r="AU32" s="9">
        <v>4.3474567367466932</v>
      </c>
      <c r="AV32" s="8">
        <v>5.0216632549492486</v>
      </c>
      <c r="AW32" s="8">
        <v>5.7466220781495334</v>
      </c>
      <c r="AX32" s="8">
        <v>6.5569685682553072</v>
      </c>
      <c r="AY32" s="8">
        <v>7.4993173070043895</v>
      </c>
      <c r="AZ32" s="9">
        <v>8.6185773516419655</v>
      </c>
      <c r="BA32" s="8">
        <v>9.9712626237971982</v>
      </c>
      <c r="BB32" s="8">
        <v>11.595601203433926</v>
      </c>
      <c r="BC32" s="8">
        <v>13.531646442696086</v>
      </c>
      <c r="BD32" s="8">
        <v>15.772495984286559</v>
      </c>
      <c r="BE32" s="9">
        <v>18.324589688337085</v>
      </c>
      <c r="BF32" s="8">
        <v>21.175875655653087</v>
      </c>
      <c r="BG32" s="8">
        <v>24.320126117145236</v>
      </c>
      <c r="BH32" s="8">
        <v>27.856210224561536</v>
      </c>
      <c r="BI32" s="8">
        <v>31.872042835371929</v>
      </c>
      <c r="BJ32" s="9">
        <v>36.479539414232242</v>
      </c>
      <c r="BK32" s="8">
        <v>41.75932615650504</v>
      </c>
      <c r="BL32" s="8">
        <v>47.795500993542845</v>
      </c>
      <c r="BM32" s="8">
        <v>54.646018712844338</v>
      </c>
      <c r="BN32" s="8">
        <v>62.359999999999992</v>
      </c>
      <c r="BO32" s="9">
        <v>69.88</v>
      </c>
      <c r="BP32" s="9">
        <v>78.209999999999994</v>
      </c>
      <c r="BQ32" s="6">
        <v>87</v>
      </c>
    </row>
    <row r="33" spans="1:69" x14ac:dyDescent="0.3">
      <c r="A33" s="6">
        <v>58</v>
      </c>
      <c r="B33" s="7">
        <v>0.86025000000000007</v>
      </c>
      <c r="C33" s="8">
        <v>1.3376068643583467</v>
      </c>
      <c r="D33" s="8">
        <v>1.8005947985609638</v>
      </c>
      <c r="E33" s="8">
        <v>2.2808193816595299</v>
      </c>
      <c r="F33" s="9">
        <v>2.7835453643395303</v>
      </c>
      <c r="G33" s="8">
        <v>3.3048825889397233</v>
      </c>
      <c r="H33" s="8">
        <v>3.8705535260651365</v>
      </c>
      <c r="I33" s="8">
        <v>4.5125104716860802</v>
      </c>
      <c r="J33" s="8">
        <v>5.2738946126193751</v>
      </c>
      <c r="K33" s="9">
        <v>6.1922340174033668</v>
      </c>
      <c r="L33" s="8">
        <v>7.2959331182595788</v>
      </c>
      <c r="M33" s="8">
        <v>8.6142920721922831</v>
      </c>
      <c r="N33" s="8">
        <v>10.177559961789393</v>
      </c>
      <c r="O33" s="8">
        <v>12.002878370171706</v>
      </c>
      <c r="P33" s="9">
        <v>14.120944919036187</v>
      </c>
      <c r="Q33" s="8">
        <v>16.571061211734925</v>
      </c>
      <c r="R33" s="8">
        <v>19.39451524938449</v>
      </c>
      <c r="S33" s="8">
        <v>22.626494263827258</v>
      </c>
      <c r="T33" s="8">
        <v>26.278460381947006</v>
      </c>
      <c r="U33" s="9">
        <v>30.343326453455003</v>
      </c>
      <c r="V33" s="8">
        <v>34.819422965540944</v>
      </c>
      <c r="W33" s="8">
        <v>39.817952148110805</v>
      </c>
      <c r="X33" s="8">
        <v>45.467603956371356</v>
      </c>
      <c r="Y33" s="8">
        <v>51.93360699963182</v>
      </c>
      <c r="Z33" s="9">
        <v>59.363552240185129</v>
      </c>
      <c r="AA33" s="8">
        <v>67.884066617149287</v>
      </c>
      <c r="AB33" s="8">
        <v>77.509342789610372</v>
      </c>
      <c r="AC33" s="8">
        <v>88.279999999999987</v>
      </c>
      <c r="AD33" s="8">
        <v>98.52</v>
      </c>
      <c r="AE33" s="9">
        <v>109.83</v>
      </c>
      <c r="AF33" s="9">
        <v>122.33</v>
      </c>
      <c r="AG33" s="6">
        <v>88</v>
      </c>
      <c r="AK33" s="6">
        <v>58</v>
      </c>
      <c r="AL33" s="7">
        <v>0.60680000000000001</v>
      </c>
      <c r="AM33" s="8">
        <v>0.95393181092746537</v>
      </c>
      <c r="AN33" s="8">
        <v>1.2939758319407642</v>
      </c>
      <c r="AO33" s="8">
        <v>1.6574203035300024</v>
      </c>
      <c r="AP33" s="9">
        <v>2.0521332941301944</v>
      </c>
      <c r="AQ33" s="8">
        <v>2.4889753755815116</v>
      </c>
      <c r="AR33" s="8">
        <v>2.9735366397427425</v>
      </c>
      <c r="AS33" s="8">
        <v>3.5262273368639763</v>
      </c>
      <c r="AT33" s="8">
        <v>4.1369397441571412</v>
      </c>
      <c r="AU33" s="9">
        <v>4.8089257469767279</v>
      </c>
      <c r="AV33" s="8">
        <v>5.5326973603881351</v>
      </c>
      <c r="AW33" s="8">
        <v>6.3418900062851726</v>
      </c>
      <c r="AX33" s="8">
        <v>7.2822780805874814</v>
      </c>
      <c r="AY33" s="8">
        <v>8.3984949534397906</v>
      </c>
      <c r="AZ33" s="9">
        <v>9.7468783462836246</v>
      </c>
      <c r="BA33" s="8">
        <v>11.36624153114</v>
      </c>
      <c r="BB33" s="8">
        <v>13.297320827771827</v>
      </c>
      <c r="BC33" s="8">
        <v>15.5347273337867</v>
      </c>
      <c r="BD33" s="8">
        <v>18.085957254742141</v>
      </c>
      <c r="BE33" s="9">
        <v>20.940099939946851</v>
      </c>
      <c r="BF33" s="8">
        <v>24.091790418312467</v>
      </c>
      <c r="BG33" s="8">
        <v>27.639800968781962</v>
      </c>
      <c r="BH33" s="8">
        <v>31.67253558497778</v>
      </c>
      <c r="BI33" s="8">
        <v>36.302654937409599</v>
      </c>
      <c r="BJ33" s="9">
        <v>41.61208441585746</v>
      </c>
      <c r="BK33" s="8">
        <v>47.686437829385085</v>
      </c>
      <c r="BL33" s="8">
        <v>54.585426967730676</v>
      </c>
      <c r="BM33" s="8">
        <v>62.359999999999985</v>
      </c>
      <c r="BN33" s="8">
        <v>69.88</v>
      </c>
      <c r="BO33" s="9">
        <v>78.209999999999994</v>
      </c>
      <c r="BP33" s="9">
        <v>87.42</v>
      </c>
      <c r="BQ33" s="6">
        <v>88</v>
      </c>
    </row>
    <row r="34" spans="1:69" x14ac:dyDescent="0.3">
      <c r="A34" s="11">
        <v>59</v>
      </c>
      <c r="B34" s="12">
        <v>0.9161999999999999</v>
      </c>
      <c r="C34" s="13">
        <v>1.4405564533107373</v>
      </c>
      <c r="D34" s="13">
        <v>1.9478531573117261</v>
      </c>
      <c r="E34" s="13">
        <v>2.4660046479837994</v>
      </c>
      <c r="F34" s="14">
        <v>2.9983094706278011</v>
      </c>
      <c r="G34" s="13">
        <v>3.5709980707020139</v>
      </c>
      <c r="H34" s="13">
        <v>4.2159945284682694</v>
      </c>
      <c r="I34" s="13">
        <v>4.9760281760940339</v>
      </c>
      <c r="J34" s="13">
        <v>5.8890034687374753</v>
      </c>
      <c r="K34" s="14">
        <v>6.9842803739435038</v>
      </c>
      <c r="L34" s="13">
        <v>8.2920308312415809</v>
      </c>
      <c r="M34" s="13">
        <v>9.8433482913088675</v>
      </c>
      <c r="N34" s="13">
        <v>11.656629645625769</v>
      </c>
      <c r="O34" s="13">
        <v>13.763334896764064</v>
      </c>
      <c r="P34" s="14">
        <v>16.203408124024097</v>
      </c>
      <c r="Q34" s="13">
        <v>19.018898494243267</v>
      </c>
      <c r="R34" s="13">
        <v>22.246003279095479</v>
      </c>
      <c r="S34" s="13">
        <v>25.897601232972004</v>
      </c>
      <c r="T34" s="13">
        <v>29.968104299630919</v>
      </c>
      <c r="U34" s="14">
        <v>34.457027560600999</v>
      </c>
      <c r="V34" s="13">
        <v>39.475620930579382</v>
      </c>
      <c r="W34" s="13">
        <v>45.153125801317891</v>
      </c>
      <c r="X34" s="13">
        <v>51.655756456800361</v>
      </c>
      <c r="Y34" s="13">
        <v>59.132902772510022</v>
      </c>
      <c r="Z34" s="14">
        <v>67.713579767995384</v>
      </c>
      <c r="AA34" s="13">
        <v>77.414859081969198</v>
      </c>
      <c r="AB34" s="13">
        <v>88.279999999999959</v>
      </c>
      <c r="AC34" s="13">
        <v>98.52</v>
      </c>
      <c r="AD34" s="13">
        <v>109.83</v>
      </c>
      <c r="AE34" s="14">
        <v>122.33</v>
      </c>
      <c r="AF34" s="14">
        <v>135.84</v>
      </c>
      <c r="AG34" s="11">
        <v>89</v>
      </c>
      <c r="AK34" s="11">
        <v>59</v>
      </c>
      <c r="AL34" s="12">
        <v>0.65339999999999998</v>
      </c>
      <c r="AM34" s="13">
        <v>1.0352385981677521</v>
      </c>
      <c r="AN34" s="13">
        <v>1.4154612141512382</v>
      </c>
      <c r="AO34" s="13">
        <v>1.8180304536937619</v>
      </c>
      <c r="AP34" s="14">
        <v>2.2580888246198279</v>
      </c>
      <c r="AQ34" s="13">
        <v>2.743404407709614</v>
      </c>
      <c r="AR34" s="13">
        <v>3.294519813667919</v>
      </c>
      <c r="AS34" s="13">
        <v>3.9032878435742955</v>
      </c>
      <c r="AT34" s="13">
        <v>4.5734351003617979</v>
      </c>
      <c r="AU34" s="14">
        <v>5.296362913801735</v>
      </c>
      <c r="AV34" s="13">
        <v>6.1046394781778535</v>
      </c>
      <c r="AW34" s="13">
        <v>7.0431419486114084</v>
      </c>
      <c r="AX34" s="13">
        <v>8.1562223854730451</v>
      </c>
      <c r="AY34" s="13">
        <v>9.5000406592532531</v>
      </c>
      <c r="AZ34" s="14">
        <v>11.114064935978348</v>
      </c>
      <c r="BA34" s="13">
        <v>13.039789436181207</v>
      </c>
      <c r="BB34" s="13">
        <v>15.273492710700534</v>
      </c>
      <c r="BC34" s="13">
        <v>17.823833744143649</v>
      </c>
      <c r="BD34" s="13">
        <v>20.68115702500933</v>
      </c>
      <c r="BE34" s="14">
        <v>23.841046626463502</v>
      </c>
      <c r="BF34" s="13">
        <v>27.402170296999202</v>
      </c>
      <c r="BG34" s="13">
        <v>31.453471467014001</v>
      </c>
      <c r="BH34" s="13">
        <v>36.108431717353774</v>
      </c>
      <c r="BI34" s="13">
        <v>41.45040599943561</v>
      </c>
      <c r="BJ34" s="14">
        <v>47.566676139521157</v>
      </c>
      <c r="BK34" s="13">
        <v>54.518887459879508</v>
      </c>
      <c r="BL34" s="13">
        <v>62.359999999999971</v>
      </c>
      <c r="BM34" s="13">
        <v>69.88</v>
      </c>
      <c r="BN34" s="13">
        <v>78.209999999999994</v>
      </c>
      <c r="BO34" s="14">
        <v>87.42</v>
      </c>
      <c r="BP34" s="14">
        <v>97.47</v>
      </c>
      <c r="BQ34" s="11">
        <v>89</v>
      </c>
    </row>
    <row r="35" spans="1:69" x14ac:dyDescent="0.3">
      <c r="A35" s="6">
        <v>60</v>
      </c>
      <c r="B35" s="7">
        <v>0.97649999999999992</v>
      </c>
      <c r="C35" s="8">
        <v>1.5492443706254821</v>
      </c>
      <c r="D35" s="8">
        <v>2.0977595044918274</v>
      </c>
      <c r="E35" s="8">
        <v>2.6488334312960573</v>
      </c>
      <c r="F35" s="9">
        <v>3.2330612594557473</v>
      </c>
      <c r="G35" s="8">
        <v>3.8837538448539455</v>
      </c>
      <c r="H35" s="8">
        <v>4.6438261317095337</v>
      </c>
      <c r="I35" s="8">
        <v>5.5519348426497972</v>
      </c>
      <c r="J35" s="8">
        <v>6.6386807311830092</v>
      </c>
      <c r="K35" s="9">
        <v>7.9353011243107199</v>
      </c>
      <c r="L35" s="8">
        <v>9.473880864661897</v>
      </c>
      <c r="M35" s="8">
        <v>11.274237707020069</v>
      </c>
      <c r="N35" s="8">
        <v>13.368693082059169</v>
      </c>
      <c r="O35" s="8">
        <v>15.797912673279264</v>
      </c>
      <c r="P35" s="9">
        <v>18.604793828888862</v>
      </c>
      <c r="Q35" s="8">
        <v>21.826653575455524</v>
      </c>
      <c r="R35" s="8">
        <v>25.4779366717237</v>
      </c>
      <c r="S35" s="8">
        <v>29.55471084822031</v>
      </c>
      <c r="T35" s="8">
        <v>34.057800268094283</v>
      </c>
      <c r="U35" s="9">
        <v>39.098511920734715</v>
      </c>
      <c r="V35" s="8">
        <v>44.806699846046058</v>
      </c>
      <c r="W35" s="8">
        <v>51.349669806452944</v>
      </c>
      <c r="X35" s="8">
        <v>58.878799632683844</v>
      </c>
      <c r="Y35" s="8">
        <v>67.525742327017682</v>
      </c>
      <c r="Z35" s="9">
        <v>77.310749771938433</v>
      </c>
      <c r="AA35" s="8">
        <v>88.279999999999987</v>
      </c>
      <c r="AB35" s="8">
        <v>98.52</v>
      </c>
      <c r="AC35" s="8">
        <v>109.83</v>
      </c>
      <c r="AD35" s="8">
        <v>122.33</v>
      </c>
      <c r="AE35" s="9">
        <v>135.84</v>
      </c>
      <c r="AF35" s="9">
        <v>150.12</v>
      </c>
      <c r="AG35" s="6">
        <v>90</v>
      </c>
      <c r="AK35" s="6">
        <v>60</v>
      </c>
      <c r="AL35" s="7">
        <v>0.70174999999999987</v>
      </c>
      <c r="AM35" s="8">
        <v>1.1258011465756368</v>
      </c>
      <c r="AN35" s="8">
        <v>1.5465464214797104</v>
      </c>
      <c r="AO35" s="8">
        <v>1.9948911972174188</v>
      </c>
      <c r="AP35" s="9">
        <v>2.4837858587368098</v>
      </c>
      <c r="AQ35" s="8">
        <v>3.0348957777060801</v>
      </c>
      <c r="AR35" s="8">
        <v>3.6427024619066244</v>
      </c>
      <c r="AS35" s="8">
        <v>4.3116656016743393</v>
      </c>
      <c r="AT35" s="8">
        <v>5.0342856441421961</v>
      </c>
      <c r="AU35" s="9">
        <v>5.8420130726217998</v>
      </c>
      <c r="AV35" s="8">
        <v>6.7787795127560813</v>
      </c>
      <c r="AW35" s="8">
        <v>7.8886601668474725</v>
      </c>
      <c r="AX35" s="8">
        <v>9.2276420499293259</v>
      </c>
      <c r="AY35" s="8">
        <v>10.835931919990186</v>
      </c>
      <c r="AZ35" s="9">
        <v>12.755869857852517</v>
      </c>
      <c r="BA35" s="8">
        <v>14.985578762229709</v>
      </c>
      <c r="BB35" s="8">
        <v>17.535002693703525</v>
      </c>
      <c r="BC35" s="8">
        <v>20.395871883304899</v>
      </c>
      <c r="BD35" s="8">
        <v>23.564818606548847</v>
      </c>
      <c r="BE35" s="9">
        <v>27.140398472650482</v>
      </c>
      <c r="BF35" s="8">
        <v>31.212152650072703</v>
      </c>
      <c r="BG35" s="8">
        <v>35.894470879844668</v>
      </c>
      <c r="BH35" s="8">
        <v>41.27228725643991</v>
      </c>
      <c r="BI35" s="8">
        <v>47.434726200491561</v>
      </c>
      <c r="BJ35" s="9">
        <v>54.445569187077602</v>
      </c>
      <c r="BK35" s="8">
        <v>62.359999999999985</v>
      </c>
      <c r="BL35" s="8">
        <v>69.88</v>
      </c>
      <c r="BM35" s="8">
        <v>78.209999999999994</v>
      </c>
      <c r="BN35" s="8">
        <v>87.42</v>
      </c>
      <c r="BO35" s="9">
        <v>97.47</v>
      </c>
      <c r="BP35" s="9">
        <v>108.32</v>
      </c>
      <c r="BQ35" s="6">
        <v>90</v>
      </c>
    </row>
    <row r="36" spans="1:69" x14ac:dyDescent="0.3">
      <c r="A36" s="6">
        <v>61</v>
      </c>
      <c r="B36" s="7">
        <v>1.06925</v>
      </c>
      <c r="C36" s="8">
        <v>1.6963488228276167</v>
      </c>
      <c r="D36" s="8">
        <v>2.2873191809276996</v>
      </c>
      <c r="E36" s="8">
        <v>2.8953085334001289</v>
      </c>
      <c r="F36" s="9">
        <v>3.559988412902491</v>
      </c>
      <c r="G36" s="8">
        <v>4.3264728422472887</v>
      </c>
      <c r="H36" s="8">
        <v>5.2351521181053622</v>
      </c>
      <c r="I36" s="8">
        <v>6.318348775018606</v>
      </c>
      <c r="J36" s="8">
        <v>7.6086009968287627</v>
      </c>
      <c r="K36" s="9">
        <v>9.1390825565341949</v>
      </c>
      <c r="L36" s="8">
        <v>10.93099668209639</v>
      </c>
      <c r="M36" s="8">
        <v>13.017479297655649</v>
      </c>
      <c r="N36" s="8">
        <v>15.439849944450138</v>
      </c>
      <c r="O36" s="8">
        <v>18.241746800722286</v>
      </c>
      <c r="P36" s="9">
        <v>21.46144295739029</v>
      </c>
      <c r="Q36" s="8">
        <v>25.114702826150324</v>
      </c>
      <c r="R36" s="8">
        <v>29.198963729509511</v>
      </c>
      <c r="S36" s="8">
        <v>33.716098304318827</v>
      </c>
      <c r="T36" s="8">
        <v>38.777381299278701</v>
      </c>
      <c r="U36" s="9">
        <v>44.513113286720866</v>
      </c>
      <c r="V36" s="8">
        <v>51.091448567394082</v>
      </c>
      <c r="W36" s="8">
        <v>58.665357748183396</v>
      </c>
      <c r="X36" s="8">
        <v>67.368610254209486</v>
      </c>
      <c r="Y36" s="8">
        <v>77.224000000619426</v>
      </c>
      <c r="Z36" s="9">
        <v>88.279999999999987</v>
      </c>
      <c r="AA36" s="8">
        <v>98.52</v>
      </c>
      <c r="AB36" s="8">
        <v>109.83</v>
      </c>
      <c r="AC36" s="8">
        <v>122.33</v>
      </c>
      <c r="AD36" s="8">
        <v>135.84</v>
      </c>
      <c r="AE36" s="9">
        <v>150.12</v>
      </c>
      <c r="AF36" s="9">
        <v>164.96</v>
      </c>
      <c r="AG36" s="6">
        <v>91</v>
      </c>
      <c r="AK36" s="6">
        <v>61</v>
      </c>
      <c r="AL36" s="7">
        <v>0.77700000000000002</v>
      </c>
      <c r="AM36" s="8">
        <v>1.2506115195320717</v>
      </c>
      <c r="AN36" s="8">
        <v>1.7226273443047724</v>
      </c>
      <c r="AO36" s="8">
        <v>2.2243087324456816</v>
      </c>
      <c r="AP36" s="9">
        <v>2.7818945882258008</v>
      </c>
      <c r="AQ36" s="8">
        <v>3.3937647161704985</v>
      </c>
      <c r="AR36" s="8">
        <v>4.0656502547126969</v>
      </c>
      <c r="AS36" s="8">
        <v>4.791369523669105</v>
      </c>
      <c r="AT36" s="8">
        <v>5.6014946114219315</v>
      </c>
      <c r="AU36" s="9">
        <v>6.5392236280597764</v>
      </c>
      <c r="AV36" s="8">
        <v>7.6484921065929576</v>
      </c>
      <c r="AW36" s="8">
        <v>8.9852193190323195</v>
      </c>
      <c r="AX36" s="8">
        <v>10.590333439170571</v>
      </c>
      <c r="AY36" s="8">
        <v>12.506956557003026</v>
      </c>
      <c r="AZ36" s="9">
        <v>14.734835217741812</v>
      </c>
      <c r="BA36" s="8">
        <v>17.285009668654432</v>
      </c>
      <c r="BB36" s="8">
        <v>20.150368799436386</v>
      </c>
      <c r="BC36" s="8">
        <v>23.328392744323875</v>
      </c>
      <c r="BD36" s="8">
        <v>26.917484284873833</v>
      </c>
      <c r="BE36" s="9">
        <v>31.007641527022962</v>
      </c>
      <c r="BF36" s="8">
        <v>35.71396894515081</v>
      </c>
      <c r="BG36" s="8">
        <v>41.122670844002585</v>
      </c>
      <c r="BH36" s="8">
        <v>47.324345824147443</v>
      </c>
      <c r="BI36" s="8">
        <v>54.384476251227866</v>
      </c>
      <c r="BJ36" s="9">
        <v>62.359999999999985</v>
      </c>
      <c r="BK36" s="8">
        <v>69.88</v>
      </c>
      <c r="BL36" s="8">
        <v>78.209999999999994</v>
      </c>
      <c r="BM36" s="8">
        <v>87.42</v>
      </c>
      <c r="BN36" s="8">
        <v>97.47</v>
      </c>
      <c r="BO36" s="9">
        <v>108.32</v>
      </c>
      <c r="BP36" s="9">
        <v>120.07</v>
      </c>
      <c r="BQ36" s="6">
        <v>91</v>
      </c>
    </row>
    <row r="37" spans="1:69" x14ac:dyDescent="0.3">
      <c r="A37" s="6">
        <v>62</v>
      </c>
      <c r="B37" s="7">
        <v>1.1655</v>
      </c>
      <c r="C37" s="8">
        <v>1.845312670925612</v>
      </c>
      <c r="D37" s="8">
        <v>2.496669653414811</v>
      </c>
      <c r="E37" s="8">
        <v>3.1853775116515584</v>
      </c>
      <c r="F37" s="9">
        <v>3.9638771904141423</v>
      </c>
      <c r="G37" s="8">
        <v>4.8763066365551406</v>
      </c>
      <c r="H37" s="8">
        <v>5.9577165644840129</v>
      </c>
      <c r="I37" s="8">
        <v>7.2424889994029709</v>
      </c>
      <c r="J37" s="8">
        <v>8.7652183821419367</v>
      </c>
      <c r="K37" s="9">
        <v>10.548765390445306</v>
      </c>
      <c r="L37" s="8">
        <v>12.627234392276172</v>
      </c>
      <c r="M37" s="8">
        <v>15.042708174802861</v>
      </c>
      <c r="N37" s="8">
        <v>17.839669063761061</v>
      </c>
      <c r="O37" s="8">
        <v>21.057462158980648</v>
      </c>
      <c r="P37" s="9">
        <v>24.713318090721224</v>
      </c>
      <c r="Q37" s="8">
        <v>28.806189244986044</v>
      </c>
      <c r="R37" s="8">
        <v>33.339104818981561</v>
      </c>
      <c r="S37" s="8">
        <v>38.423302702466607</v>
      </c>
      <c r="T37" s="8">
        <v>44.189575609117767</v>
      </c>
      <c r="U37" s="9">
        <v>50.807012792794858</v>
      </c>
      <c r="V37" s="8">
        <v>58.430338630975072</v>
      </c>
      <c r="W37" s="8">
        <v>67.195651224222544</v>
      </c>
      <c r="X37" s="8">
        <v>77.128539928072399</v>
      </c>
      <c r="Y37" s="8">
        <v>88.28</v>
      </c>
      <c r="Z37" s="9">
        <v>98.52</v>
      </c>
      <c r="AA37" s="8">
        <v>109.83</v>
      </c>
      <c r="AB37" s="8">
        <v>122.33</v>
      </c>
      <c r="AC37" s="8">
        <v>135.84</v>
      </c>
      <c r="AD37" s="8">
        <v>150.12</v>
      </c>
      <c r="AE37" s="9">
        <v>164.96</v>
      </c>
      <c r="AF37" s="9">
        <v>180.22</v>
      </c>
      <c r="AG37" s="6">
        <v>92</v>
      </c>
      <c r="AK37" s="6">
        <v>62</v>
      </c>
      <c r="AL37" s="7">
        <v>0.85924999999999996</v>
      </c>
      <c r="AM37" s="8">
        <v>1.3897431072296911</v>
      </c>
      <c r="AN37" s="8">
        <v>1.9180560717655399</v>
      </c>
      <c r="AO37" s="8">
        <v>2.4891610402447553</v>
      </c>
      <c r="AP37" s="9">
        <v>3.1093380309011684</v>
      </c>
      <c r="AQ37" s="8">
        <v>3.7869687206228804</v>
      </c>
      <c r="AR37" s="8">
        <v>4.5178926637590129</v>
      </c>
      <c r="AS37" s="8">
        <v>5.3319609111250896</v>
      </c>
      <c r="AT37" s="8">
        <v>6.2717152181348697</v>
      </c>
      <c r="AU37" s="9">
        <v>7.3810422937250726</v>
      </c>
      <c r="AV37" s="8">
        <v>8.715855644023355</v>
      </c>
      <c r="AW37" s="8">
        <v>10.31793028898978</v>
      </c>
      <c r="AX37" s="8">
        <v>12.231282914360809</v>
      </c>
      <c r="AY37" s="8">
        <v>14.457473136006854</v>
      </c>
      <c r="AZ37" s="9">
        <v>17.008759574007946</v>
      </c>
      <c r="BA37" s="8">
        <v>19.879312922540397</v>
      </c>
      <c r="BB37" s="8">
        <v>23.06754844352076</v>
      </c>
      <c r="BC37" s="8">
        <v>26.671699119760664</v>
      </c>
      <c r="BD37" s="8">
        <v>30.782266584969754</v>
      </c>
      <c r="BE37" s="9">
        <v>35.515142513218137</v>
      </c>
      <c r="BF37" s="8">
        <v>40.957929433228436</v>
      </c>
      <c r="BG37" s="8">
        <v>47.202847504416255</v>
      </c>
      <c r="BH37" s="8">
        <v>54.317249145038957</v>
      </c>
      <c r="BI37" s="8">
        <v>62.36</v>
      </c>
      <c r="BJ37" s="9">
        <v>69.88</v>
      </c>
      <c r="BK37" s="8">
        <v>78.209999999999994</v>
      </c>
      <c r="BL37" s="8">
        <v>87.42</v>
      </c>
      <c r="BM37" s="8">
        <v>97.47</v>
      </c>
      <c r="BN37" s="8">
        <v>108.32</v>
      </c>
      <c r="BO37" s="9">
        <v>120.07</v>
      </c>
      <c r="BP37" s="9">
        <v>132.85</v>
      </c>
      <c r="BQ37" s="6">
        <v>92</v>
      </c>
    </row>
    <row r="38" spans="1:69" x14ac:dyDescent="0.3">
      <c r="A38" s="6">
        <v>63</v>
      </c>
      <c r="B38" s="7">
        <v>1.2617499999999999</v>
      </c>
      <c r="C38" s="8">
        <v>2.0092162018015247</v>
      </c>
      <c r="D38" s="8">
        <v>2.7427827679200614</v>
      </c>
      <c r="E38" s="8">
        <v>3.5436662921166584</v>
      </c>
      <c r="F38" s="9">
        <v>4.4654805932892447</v>
      </c>
      <c r="G38" s="8">
        <v>5.5482540165319998</v>
      </c>
      <c r="H38" s="8">
        <v>6.8292639260256873</v>
      </c>
      <c r="I38" s="8">
        <v>8.3450992818859309</v>
      </c>
      <c r="J38" s="8">
        <v>10.120688054408488</v>
      </c>
      <c r="K38" s="9">
        <v>12.191330574540386</v>
      </c>
      <c r="L38" s="8">
        <v>14.600027567142817</v>
      </c>
      <c r="M38" s="8">
        <v>17.392242112706374</v>
      </c>
      <c r="N38" s="8">
        <v>20.608536169059832</v>
      </c>
      <c r="O38" s="8">
        <v>24.267782902737839</v>
      </c>
      <c r="P38" s="9">
        <v>28.370622192749011</v>
      </c>
      <c r="Q38" s="8">
        <v>32.921367475325482</v>
      </c>
      <c r="R38" s="8">
        <v>38.031216620775901</v>
      </c>
      <c r="S38" s="8">
        <v>43.831509031138566</v>
      </c>
      <c r="T38" s="8">
        <v>50.492370178663407</v>
      </c>
      <c r="U38" s="9">
        <v>58.170465095551002</v>
      </c>
      <c r="V38" s="8">
        <v>67.004466194188026</v>
      </c>
      <c r="W38" s="8">
        <v>77.023051107996594</v>
      </c>
      <c r="X38" s="8">
        <v>88.28</v>
      </c>
      <c r="Y38" s="8">
        <v>98.52</v>
      </c>
      <c r="Z38" s="9">
        <v>109.83</v>
      </c>
      <c r="AA38" s="8">
        <v>122.33</v>
      </c>
      <c r="AB38" s="8">
        <v>135.84</v>
      </c>
      <c r="AC38" s="8">
        <v>150.12</v>
      </c>
      <c r="AD38" s="8">
        <v>164.96</v>
      </c>
      <c r="AE38" s="9">
        <v>180.22</v>
      </c>
      <c r="AF38" s="9">
        <v>195.79</v>
      </c>
      <c r="AG38" s="6">
        <v>93</v>
      </c>
      <c r="AK38" s="6">
        <v>63</v>
      </c>
      <c r="AL38" s="7">
        <v>0.95024999999999993</v>
      </c>
      <c r="AM38" s="8">
        <v>1.5435719860190971</v>
      </c>
      <c r="AN38" s="8">
        <v>2.1433026329810114</v>
      </c>
      <c r="AO38" s="8">
        <v>2.77971688869343</v>
      </c>
      <c r="AP38" s="9">
        <v>3.4679187733118777</v>
      </c>
      <c r="AQ38" s="8">
        <v>4.2073864788047963</v>
      </c>
      <c r="AR38" s="8">
        <v>5.0277423007929096</v>
      </c>
      <c r="AS38" s="8">
        <v>5.9711103455999268</v>
      </c>
      <c r="AT38" s="8">
        <v>7.081513694374971</v>
      </c>
      <c r="AU38" s="9">
        <v>8.4149762406610709</v>
      </c>
      <c r="AV38" s="8">
        <v>10.014291635826597</v>
      </c>
      <c r="AW38" s="8">
        <v>11.924516818964081</v>
      </c>
      <c r="AX38" s="8">
        <v>14.149252924552387</v>
      </c>
      <c r="AY38" s="8">
        <v>16.702123254823636</v>
      </c>
      <c r="AZ38" s="9">
        <v>19.578725654417955</v>
      </c>
      <c r="BA38" s="8">
        <v>22.778513196060608</v>
      </c>
      <c r="BB38" s="8">
        <v>26.39953089724008</v>
      </c>
      <c r="BC38" s="8">
        <v>30.532838960771226</v>
      </c>
      <c r="BD38" s="8">
        <v>35.295200881790542</v>
      </c>
      <c r="BE38" s="9">
        <v>40.77576581455277</v>
      </c>
      <c r="BF38" s="8">
        <v>47.068545988567664</v>
      </c>
      <c r="BG38" s="8">
        <v>54.242959361679681</v>
      </c>
      <c r="BH38" s="8">
        <v>62.36</v>
      </c>
      <c r="BI38" s="8">
        <v>69.88</v>
      </c>
      <c r="BJ38" s="9">
        <v>78.209999999999994</v>
      </c>
      <c r="BK38" s="8">
        <v>87.42</v>
      </c>
      <c r="BL38" s="8">
        <v>97.47</v>
      </c>
      <c r="BM38" s="8">
        <v>108.32</v>
      </c>
      <c r="BN38" s="8">
        <v>120.07</v>
      </c>
      <c r="BO38" s="9">
        <v>132.85</v>
      </c>
      <c r="BP38" s="9">
        <v>146.81</v>
      </c>
      <c r="BQ38" s="6">
        <v>93</v>
      </c>
    </row>
    <row r="39" spans="1:69" x14ac:dyDescent="0.3">
      <c r="A39" s="11">
        <v>64</v>
      </c>
      <c r="B39" s="12">
        <v>1.3667499999999999</v>
      </c>
      <c r="C39" s="13">
        <v>2.2014643222807648</v>
      </c>
      <c r="D39" s="13">
        <v>3.0466010123051479</v>
      </c>
      <c r="E39" s="13">
        <v>3.9885077716213662</v>
      </c>
      <c r="F39" s="14">
        <v>5.0784175458666709</v>
      </c>
      <c r="G39" s="13">
        <v>6.3588689998803236</v>
      </c>
      <c r="H39" s="13">
        <v>7.8695611581007858</v>
      </c>
      <c r="I39" s="13">
        <v>9.6381695130284886</v>
      </c>
      <c r="J39" s="13">
        <v>11.701554356528533</v>
      </c>
      <c r="K39" s="14">
        <v>14.103867979508859</v>
      </c>
      <c r="L39" s="13">
        <v>16.891744337457119</v>
      </c>
      <c r="M39" s="13">
        <v>20.10714974080237</v>
      </c>
      <c r="N39" s="13">
        <v>23.77081684532385</v>
      </c>
      <c r="O39" s="13">
        <v>27.88528094309115</v>
      </c>
      <c r="P39" s="14">
        <v>32.456292964820577</v>
      </c>
      <c r="Q39" s="13">
        <v>37.595010707254879</v>
      </c>
      <c r="R39" s="13">
        <v>43.433386649762291</v>
      </c>
      <c r="S39" s="13">
        <v>50.142702491509574</v>
      </c>
      <c r="T39" s="13">
        <v>57.881782699385795</v>
      </c>
      <c r="U39" s="14">
        <v>66.792160460620593</v>
      </c>
      <c r="V39" s="13">
        <v>76.905942589604408</v>
      </c>
      <c r="W39" s="13">
        <v>88.28</v>
      </c>
      <c r="X39" s="13">
        <v>98.52</v>
      </c>
      <c r="Y39" s="13">
        <v>109.83</v>
      </c>
      <c r="Z39" s="14">
        <v>122.33</v>
      </c>
      <c r="AA39" s="13">
        <v>135.84</v>
      </c>
      <c r="AB39" s="13">
        <v>150.12</v>
      </c>
      <c r="AC39" s="13">
        <v>164.96</v>
      </c>
      <c r="AD39" s="13">
        <v>180.22</v>
      </c>
      <c r="AE39" s="14">
        <v>195.79</v>
      </c>
      <c r="AF39" s="14">
        <v>211.64</v>
      </c>
      <c r="AG39" s="11">
        <v>94</v>
      </c>
      <c r="AK39" s="11">
        <v>64</v>
      </c>
      <c r="AL39" s="12">
        <v>1.0499999999999998</v>
      </c>
      <c r="AM39" s="13">
        <v>1.7202982071876718</v>
      </c>
      <c r="AN39" s="13">
        <v>2.3898097588519573</v>
      </c>
      <c r="AO39" s="13">
        <v>3.097498844691569</v>
      </c>
      <c r="AP39" s="14">
        <v>3.8510971654394566</v>
      </c>
      <c r="AQ39" s="13">
        <v>4.6814349250819616</v>
      </c>
      <c r="AR39" s="13">
        <v>5.6308518879415352</v>
      </c>
      <c r="AS39" s="13">
        <v>6.7438922164474988</v>
      </c>
      <c r="AT39" s="13">
        <v>8.076911809333323</v>
      </c>
      <c r="AU39" s="14">
        <v>9.6739712641267577</v>
      </c>
      <c r="AV39" s="13">
        <v>11.581364159281774</v>
      </c>
      <c r="AW39" s="13">
        <v>13.805014822042052</v>
      </c>
      <c r="AX39" s="13">
        <v>16.360090017685366</v>
      </c>
      <c r="AY39" s="13">
        <v>19.243788933211597</v>
      </c>
      <c r="AZ39" s="14">
        <v>22.456725047903415</v>
      </c>
      <c r="BA39" s="13">
        <v>26.096736705658362</v>
      </c>
      <c r="BB39" s="13">
        <v>30.255508637769914</v>
      </c>
      <c r="BC39" s="13">
        <v>35.050776006976861</v>
      </c>
      <c r="BD39" s="13">
        <v>40.57340804138591</v>
      </c>
      <c r="BE39" s="14">
        <v>46.919407837760005</v>
      </c>
      <c r="BF39" s="13">
        <v>54.160486484889233</v>
      </c>
      <c r="BG39" s="13">
        <v>62.36</v>
      </c>
      <c r="BH39" s="13">
        <v>69.88</v>
      </c>
      <c r="BI39" s="13">
        <v>78.209999999999994</v>
      </c>
      <c r="BJ39" s="14">
        <v>87.42</v>
      </c>
      <c r="BK39" s="13">
        <v>97.47</v>
      </c>
      <c r="BL39" s="13">
        <v>108.32</v>
      </c>
      <c r="BM39" s="13">
        <v>120.07</v>
      </c>
      <c r="BN39" s="13">
        <v>132.85</v>
      </c>
      <c r="BO39" s="14">
        <v>146.81</v>
      </c>
      <c r="BP39" s="14">
        <v>161.69999999999999</v>
      </c>
      <c r="BQ39" s="11">
        <v>94</v>
      </c>
    </row>
    <row r="40" spans="1:69" x14ac:dyDescent="0.3">
      <c r="A40" s="6">
        <v>65</v>
      </c>
      <c r="B40" s="7">
        <v>1.48925</v>
      </c>
      <c r="C40" s="8">
        <v>2.4384584243624814</v>
      </c>
      <c r="D40" s="8">
        <v>3.4235066355900217</v>
      </c>
      <c r="E40" s="8">
        <v>4.5317962444689268</v>
      </c>
      <c r="F40" s="9">
        <v>5.8177315398988396</v>
      </c>
      <c r="G40" s="8">
        <v>7.3266470993911783</v>
      </c>
      <c r="H40" s="8">
        <v>9.0902445394666387</v>
      </c>
      <c r="I40" s="8">
        <v>11.147585616499146</v>
      </c>
      <c r="J40" s="8">
        <v>13.544356092826225</v>
      </c>
      <c r="K40" s="9">
        <v>16.328642875367649</v>
      </c>
      <c r="L40" s="8">
        <v>19.544070790320099</v>
      </c>
      <c r="M40" s="8">
        <v>23.2135069765285</v>
      </c>
      <c r="N40" s="8">
        <v>27.341638430896719</v>
      </c>
      <c r="O40" s="8">
        <v>31.935841246688739</v>
      </c>
      <c r="P40" s="9">
        <v>37.107239100549485</v>
      </c>
      <c r="Q40" s="8">
        <v>42.988480021296709</v>
      </c>
      <c r="R40" s="8">
        <v>49.75214601471086</v>
      </c>
      <c r="S40" s="8">
        <v>57.55947955703256</v>
      </c>
      <c r="T40" s="8">
        <v>66.55521155772287</v>
      </c>
      <c r="U40" s="9">
        <v>76.775278121176271</v>
      </c>
      <c r="V40" s="8">
        <v>88.279999999999987</v>
      </c>
      <c r="W40" s="8">
        <v>98.52</v>
      </c>
      <c r="X40" s="8">
        <v>109.83</v>
      </c>
      <c r="Y40" s="8">
        <v>122.33</v>
      </c>
      <c r="Z40" s="9">
        <v>135.84</v>
      </c>
      <c r="AA40" s="8">
        <v>150.12</v>
      </c>
      <c r="AB40" s="8">
        <v>164.96</v>
      </c>
      <c r="AC40" s="8">
        <v>180.22</v>
      </c>
      <c r="AD40" s="8">
        <v>195.79</v>
      </c>
      <c r="AE40" s="9">
        <v>211.64</v>
      </c>
      <c r="AF40" s="9">
        <v>227.72</v>
      </c>
      <c r="AG40" s="6">
        <v>95</v>
      </c>
      <c r="AK40" s="6">
        <v>65</v>
      </c>
      <c r="AL40" s="7">
        <v>1.1637500000000001</v>
      </c>
      <c r="AM40" s="8">
        <v>1.9127715495265998</v>
      </c>
      <c r="AN40" s="8">
        <v>2.6587156038618573</v>
      </c>
      <c r="AO40" s="8">
        <v>3.4365799018688357</v>
      </c>
      <c r="AP40" s="9">
        <v>4.2830465002732199</v>
      </c>
      <c r="AQ40" s="8">
        <v>5.2423844002305966</v>
      </c>
      <c r="AR40" s="8">
        <v>6.3605054167646333</v>
      </c>
      <c r="AS40" s="8">
        <v>7.6945389619304887</v>
      </c>
      <c r="AT40" s="8">
        <v>9.2901969745794428</v>
      </c>
      <c r="AU40" s="9">
        <v>11.195288987837172</v>
      </c>
      <c r="AV40" s="8">
        <v>13.418420334131431</v>
      </c>
      <c r="AW40" s="8">
        <v>15.976525595790878</v>
      </c>
      <c r="AX40" s="8">
        <v>18.86861818341205</v>
      </c>
      <c r="AY40" s="8">
        <v>22.096621041340992</v>
      </c>
      <c r="AZ40" s="9">
        <v>25.758147968663266</v>
      </c>
      <c r="BA40" s="8">
        <v>29.945588611291498</v>
      </c>
      <c r="BB40" s="8">
        <v>34.777769030764048</v>
      </c>
      <c r="BC40" s="8">
        <v>40.347483125153893</v>
      </c>
      <c r="BD40" s="8">
        <v>46.752958629722748</v>
      </c>
      <c r="BE40" s="9">
        <v>54.06846692257632</v>
      </c>
      <c r="BF40" s="8">
        <v>62.359999999999985</v>
      </c>
      <c r="BG40" s="8">
        <v>69.88</v>
      </c>
      <c r="BH40" s="8">
        <v>78.209999999999994</v>
      </c>
      <c r="BI40" s="8">
        <v>87.42</v>
      </c>
      <c r="BJ40" s="9">
        <v>97.47</v>
      </c>
      <c r="BK40" s="8">
        <v>108.32</v>
      </c>
      <c r="BL40" s="8">
        <v>120.07</v>
      </c>
      <c r="BM40" s="8">
        <v>132.85</v>
      </c>
      <c r="BN40" s="8">
        <v>146.81</v>
      </c>
      <c r="BO40" s="9">
        <v>161.69999999999999</v>
      </c>
      <c r="BP40" s="9">
        <v>177.18</v>
      </c>
      <c r="BQ40" s="6">
        <v>95</v>
      </c>
    </row>
    <row r="41" spans="1:69" x14ac:dyDescent="0.3">
      <c r="A41" s="6">
        <v>66</v>
      </c>
      <c r="B41" s="7">
        <v>1.6397499999999998</v>
      </c>
      <c r="C41" s="8">
        <v>2.7143139131377465</v>
      </c>
      <c r="D41" s="8">
        <v>3.8436493482990559</v>
      </c>
      <c r="E41" s="8">
        <v>5.1200396510951229</v>
      </c>
      <c r="F41" s="9">
        <v>6.6004648838912754</v>
      </c>
      <c r="G41" s="8">
        <v>8.3224072647981071</v>
      </c>
      <c r="H41" s="8">
        <v>10.327157579440986</v>
      </c>
      <c r="I41" s="8">
        <v>12.66117106675174</v>
      </c>
      <c r="J41" s="8">
        <v>15.372844165357765</v>
      </c>
      <c r="K41" s="9">
        <v>18.506231212371024</v>
      </c>
      <c r="L41" s="8">
        <v>22.08549059626985</v>
      </c>
      <c r="M41" s="8">
        <v>26.117010038007983</v>
      </c>
      <c r="N41" s="8">
        <v>30.609260589119508</v>
      </c>
      <c r="O41" s="8">
        <v>35.670146417292116</v>
      </c>
      <c r="P41" s="9">
        <v>41.429131362982893</v>
      </c>
      <c r="Q41" s="8">
        <v>48.055010017834171</v>
      </c>
      <c r="R41" s="8">
        <v>55.706454495901546</v>
      </c>
      <c r="S41" s="8">
        <v>64.526675985043028</v>
      </c>
      <c r="T41" s="8">
        <v>74.55354643135955</v>
      </c>
      <c r="U41" s="9">
        <v>85.848278056205714</v>
      </c>
      <c r="V41" s="8">
        <v>98.519999999999968</v>
      </c>
      <c r="W41" s="8">
        <v>109.83</v>
      </c>
      <c r="X41" s="8">
        <v>122.33</v>
      </c>
      <c r="Y41" s="8">
        <v>135.84</v>
      </c>
      <c r="Z41" s="9">
        <v>150.12</v>
      </c>
      <c r="AA41" s="8">
        <v>164.96</v>
      </c>
      <c r="AB41" s="8">
        <v>180.22</v>
      </c>
      <c r="AC41" s="8">
        <v>195.79</v>
      </c>
      <c r="AD41" s="8">
        <v>211.64</v>
      </c>
      <c r="AE41" s="9">
        <v>227.72</v>
      </c>
      <c r="AF41" s="9">
        <v>243.94</v>
      </c>
      <c r="AG41" s="6">
        <v>96</v>
      </c>
      <c r="AK41" s="6">
        <v>66</v>
      </c>
      <c r="AL41" s="7">
        <v>1.2862499999999999</v>
      </c>
      <c r="AM41" s="8">
        <v>2.1079523198864569</v>
      </c>
      <c r="AN41" s="8">
        <v>2.9147400694189258</v>
      </c>
      <c r="AO41" s="8">
        <v>3.7694018293020788</v>
      </c>
      <c r="AP41" s="9">
        <v>4.7227843339768354</v>
      </c>
      <c r="AQ41" s="8">
        <v>5.8232444967179715</v>
      </c>
      <c r="AR41" s="8">
        <v>7.1282445450245717</v>
      </c>
      <c r="AS41" s="8">
        <v>8.6844123362401717</v>
      </c>
      <c r="AT41" s="8">
        <v>10.539971650417501</v>
      </c>
      <c r="AU41" s="9">
        <v>12.705868284677351</v>
      </c>
      <c r="AV41" s="8">
        <v>15.200176611128812</v>
      </c>
      <c r="AW41" s="8">
        <v>18.023495254133913</v>
      </c>
      <c r="AX41" s="8">
        <v>21.178751058062581</v>
      </c>
      <c r="AY41" s="8">
        <v>24.760583965593082</v>
      </c>
      <c r="AZ41" s="9">
        <v>28.859353103539149</v>
      </c>
      <c r="BA41" s="8">
        <v>33.591436210151222</v>
      </c>
      <c r="BB41" s="8">
        <v>39.048567673522847</v>
      </c>
      <c r="BC41" s="8">
        <v>45.327975709697505</v>
      </c>
      <c r="BD41" s="8">
        <v>52.503827505808623</v>
      </c>
      <c r="BE41" s="9">
        <v>60.642258944098188</v>
      </c>
      <c r="BF41" s="8">
        <v>69.879999999999981</v>
      </c>
      <c r="BG41" s="8">
        <v>78.209999999999994</v>
      </c>
      <c r="BH41" s="8">
        <v>87.42</v>
      </c>
      <c r="BI41" s="8">
        <v>97.47</v>
      </c>
      <c r="BJ41" s="9">
        <v>108.32</v>
      </c>
      <c r="BK41" s="8">
        <v>120.07</v>
      </c>
      <c r="BL41" s="8">
        <v>132.85</v>
      </c>
      <c r="BM41" s="8">
        <v>146.81</v>
      </c>
      <c r="BN41" s="8">
        <v>161.69999999999999</v>
      </c>
      <c r="BO41" s="9">
        <v>177.18</v>
      </c>
      <c r="BP41" s="9">
        <v>192.92</v>
      </c>
      <c r="BQ41" s="6">
        <v>96</v>
      </c>
    </row>
    <row r="42" spans="1:69" x14ac:dyDescent="0.3">
      <c r="A42" s="6">
        <v>67</v>
      </c>
      <c r="B42" s="7">
        <v>1.8252499999999998</v>
      </c>
      <c r="C42" s="8">
        <v>3.0474224278852362</v>
      </c>
      <c r="D42" s="8">
        <v>4.3425688196410341</v>
      </c>
      <c r="E42" s="8">
        <v>5.8089036404336962</v>
      </c>
      <c r="F42" s="9">
        <v>7.4975300646466527</v>
      </c>
      <c r="G42" s="8">
        <v>9.4548403940844192</v>
      </c>
      <c r="H42" s="8">
        <v>11.729347792860178</v>
      </c>
      <c r="I42" s="8">
        <v>14.370429160763225</v>
      </c>
      <c r="J42" s="8">
        <v>17.422967155771918</v>
      </c>
      <c r="K42" s="9">
        <v>20.912695200410791</v>
      </c>
      <c r="L42" s="8">
        <v>24.847903428823926</v>
      </c>
      <c r="M42" s="8">
        <v>29.238275829098434</v>
      </c>
      <c r="N42" s="8">
        <v>34.188446720568194</v>
      </c>
      <c r="O42" s="8">
        <v>39.824660025351918</v>
      </c>
      <c r="P42" s="9">
        <v>46.311879873213009</v>
      </c>
      <c r="Q42" s="8">
        <v>53.806206230119933</v>
      </c>
      <c r="R42" s="8">
        <v>62.449354427726121</v>
      </c>
      <c r="S42" s="8">
        <v>72.281229696639429</v>
      </c>
      <c r="T42" s="8">
        <v>83.363990867136422</v>
      </c>
      <c r="U42" s="9">
        <v>95.806211532593863</v>
      </c>
      <c r="V42" s="8">
        <v>109.82999999999997</v>
      </c>
      <c r="W42" s="8">
        <v>122.33</v>
      </c>
      <c r="X42" s="8">
        <v>135.84</v>
      </c>
      <c r="Y42" s="8">
        <v>150.12</v>
      </c>
      <c r="Z42" s="9">
        <v>164.96</v>
      </c>
      <c r="AA42" s="8">
        <v>180.22</v>
      </c>
      <c r="AB42" s="8">
        <v>195.79</v>
      </c>
      <c r="AC42" s="8">
        <v>211.64</v>
      </c>
      <c r="AD42" s="8">
        <v>227.72</v>
      </c>
      <c r="AE42" s="9">
        <v>243.94</v>
      </c>
      <c r="AF42" s="9">
        <v>260.14</v>
      </c>
      <c r="AG42" s="6">
        <v>97</v>
      </c>
      <c r="AK42" s="6">
        <v>67</v>
      </c>
      <c r="AL42" s="7">
        <v>1.4174999999999998</v>
      </c>
      <c r="AM42" s="8">
        <v>2.3109403210607087</v>
      </c>
      <c r="AN42" s="8">
        <v>3.1970234545203078</v>
      </c>
      <c r="AO42" s="8">
        <v>4.1564040705035241</v>
      </c>
      <c r="AP42" s="9">
        <v>5.246072356084138</v>
      </c>
      <c r="AQ42" s="8">
        <v>6.52613402524051</v>
      </c>
      <c r="AR42" s="8">
        <v>8.0452662815572769</v>
      </c>
      <c r="AS42" s="8">
        <v>9.8526931210358999</v>
      </c>
      <c r="AT42" s="8">
        <v>11.962129040164253</v>
      </c>
      <c r="AU42" s="9">
        <v>14.393008798031317</v>
      </c>
      <c r="AV42" s="8">
        <v>17.147677658079434</v>
      </c>
      <c r="AW42" s="8">
        <v>20.230157580858325</v>
      </c>
      <c r="AX42" s="8">
        <v>23.732055814255268</v>
      </c>
      <c r="AY42" s="8">
        <v>27.741685333208515</v>
      </c>
      <c r="AZ42" s="9">
        <v>32.372952538265551</v>
      </c>
      <c r="BA42" s="8">
        <v>37.716550160034764</v>
      </c>
      <c r="BB42" s="8">
        <v>43.868722158296258</v>
      </c>
      <c r="BC42" s="8">
        <v>50.903563915556077</v>
      </c>
      <c r="BD42" s="8">
        <v>58.887386389608373</v>
      </c>
      <c r="BE42" s="9">
        <v>67.955116340820737</v>
      </c>
      <c r="BF42" s="8">
        <v>78.20999999999998</v>
      </c>
      <c r="BG42" s="8">
        <v>87.42</v>
      </c>
      <c r="BH42" s="8">
        <v>97.47</v>
      </c>
      <c r="BI42" s="8">
        <v>108.32</v>
      </c>
      <c r="BJ42" s="9">
        <v>120.07</v>
      </c>
      <c r="BK42" s="8">
        <v>132.85</v>
      </c>
      <c r="BL42" s="8">
        <v>146.81</v>
      </c>
      <c r="BM42" s="8">
        <v>161.69999999999999</v>
      </c>
      <c r="BN42" s="8">
        <v>177.18</v>
      </c>
      <c r="BO42" s="9">
        <v>192.92</v>
      </c>
      <c r="BP42" s="9">
        <v>208.57</v>
      </c>
      <c r="BQ42" s="6">
        <v>97</v>
      </c>
    </row>
    <row r="43" spans="1:69" x14ac:dyDescent="0.3">
      <c r="A43" s="6">
        <v>68</v>
      </c>
      <c r="B43" s="7">
        <v>2.0492500000000002</v>
      </c>
      <c r="C43" s="8">
        <v>3.4429887891478801</v>
      </c>
      <c r="D43" s="8">
        <v>4.926829779502035</v>
      </c>
      <c r="E43" s="8">
        <v>6.5983882124846449</v>
      </c>
      <c r="F43" s="9">
        <v>8.5177218388390425</v>
      </c>
      <c r="G43" s="8">
        <v>10.738590019094332</v>
      </c>
      <c r="H43" s="8">
        <v>13.312809744896303</v>
      </c>
      <c r="I43" s="8">
        <v>16.28687005404883</v>
      </c>
      <c r="J43" s="8">
        <v>19.688568538571943</v>
      </c>
      <c r="K43" s="9">
        <v>23.52841692654097</v>
      </c>
      <c r="L43" s="8">
        <v>27.817497223819561</v>
      </c>
      <c r="M43" s="8">
        <v>32.65715068399053</v>
      </c>
      <c r="N43" s="8">
        <v>38.17038628082107</v>
      </c>
      <c r="O43" s="8">
        <v>44.518308987129409</v>
      </c>
      <c r="P43" s="9">
        <v>51.85445926320395</v>
      </c>
      <c r="Q43" s="8">
        <v>60.319093607425692</v>
      </c>
      <c r="R43" s="8">
        <v>69.954264075893548</v>
      </c>
      <c r="S43" s="8">
        <v>80.823140691821763</v>
      </c>
      <c r="T43" s="8">
        <v>93.033760537270965</v>
      </c>
      <c r="U43" s="9">
        <v>106.8046712609093</v>
      </c>
      <c r="V43" s="8">
        <v>122.32999999999997</v>
      </c>
      <c r="W43" s="8">
        <v>135.84</v>
      </c>
      <c r="X43" s="8">
        <v>150.12</v>
      </c>
      <c r="Y43" s="8">
        <v>164.96</v>
      </c>
      <c r="Z43" s="9">
        <v>180.22</v>
      </c>
      <c r="AA43" s="8">
        <v>195.79</v>
      </c>
      <c r="AB43" s="8">
        <v>211.64</v>
      </c>
      <c r="AC43" s="8">
        <v>227.72</v>
      </c>
      <c r="AD43" s="8">
        <v>243.94</v>
      </c>
      <c r="AE43" s="9">
        <v>260.14</v>
      </c>
      <c r="AF43" s="9">
        <v>276.42487</v>
      </c>
      <c r="AG43" s="6">
        <v>98</v>
      </c>
      <c r="AK43" s="6">
        <v>68</v>
      </c>
      <c r="AL43" s="7">
        <v>1.554</v>
      </c>
      <c r="AM43" s="8">
        <v>2.5347476044066779</v>
      </c>
      <c r="AN43" s="8">
        <v>3.5252599488242407</v>
      </c>
      <c r="AO43" s="8">
        <v>4.6169367375332442</v>
      </c>
      <c r="AP43" s="9">
        <v>5.879294836617345</v>
      </c>
      <c r="AQ43" s="8">
        <v>7.3656965176424309</v>
      </c>
      <c r="AR43" s="8">
        <v>9.1275651915348295</v>
      </c>
      <c r="AS43" s="8">
        <v>11.182116083044832</v>
      </c>
      <c r="AT43" s="8">
        <v>13.550512618322966</v>
      </c>
      <c r="AU43" s="9">
        <v>16.237092614953092</v>
      </c>
      <c r="AV43" s="8">
        <v>19.247111410820537</v>
      </c>
      <c r="AW43" s="8">
        <v>22.669100152501095</v>
      </c>
      <c r="AX43" s="8">
        <v>26.589325422375662</v>
      </c>
      <c r="AY43" s="8">
        <v>31.119209755028127</v>
      </c>
      <c r="AZ43" s="9">
        <v>36.348433588824527</v>
      </c>
      <c r="BA43" s="8">
        <v>42.372280427123236</v>
      </c>
      <c r="BB43" s="8">
        <v>49.264814219375317</v>
      </c>
      <c r="BC43" s="8">
        <v>57.092558377231597</v>
      </c>
      <c r="BD43" s="8">
        <v>65.988623491113415</v>
      </c>
      <c r="BE43" s="9">
        <v>76.055661834796652</v>
      </c>
      <c r="BF43" s="8">
        <v>87.419999999999987</v>
      </c>
      <c r="BG43" s="8">
        <v>97.47</v>
      </c>
      <c r="BH43" s="8">
        <v>108.32</v>
      </c>
      <c r="BI43" s="8">
        <v>120.07</v>
      </c>
      <c r="BJ43" s="9">
        <v>132.85</v>
      </c>
      <c r="BK43" s="8">
        <v>146.81</v>
      </c>
      <c r="BL43" s="8">
        <v>161.69999999999999</v>
      </c>
      <c r="BM43" s="8">
        <v>177.18</v>
      </c>
      <c r="BN43" s="8">
        <v>192.92</v>
      </c>
      <c r="BO43" s="9">
        <v>208.57</v>
      </c>
      <c r="BP43" s="9">
        <v>223.85</v>
      </c>
      <c r="BQ43" s="6">
        <v>98</v>
      </c>
    </row>
    <row r="44" spans="1:69" x14ac:dyDescent="0.3">
      <c r="A44" s="11">
        <v>69</v>
      </c>
      <c r="B44" s="12">
        <v>2.3152499999999998</v>
      </c>
      <c r="C44" s="13">
        <v>3.9062178174686073</v>
      </c>
      <c r="D44" s="13">
        <v>5.5964322278820582</v>
      </c>
      <c r="E44" s="13">
        <v>7.4962334120719989</v>
      </c>
      <c r="F44" s="14">
        <v>9.6742323414795521</v>
      </c>
      <c r="G44" s="13">
        <v>12.188299671672066</v>
      </c>
      <c r="H44" s="13">
        <v>15.088206478997412</v>
      </c>
      <c r="I44" s="13">
        <v>18.404738668850939</v>
      </c>
      <c r="J44" s="13">
        <v>22.151178737267617</v>
      </c>
      <c r="K44" s="14">
        <v>26.340317782130914</v>
      </c>
      <c r="L44" s="13">
        <v>31.070238334151988</v>
      </c>
      <c r="M44" s="13">
        <v>36.460739694528655</v>
      </c>
      <c r="N44" s="13">
        <v>42.669066089351048</v>
      </c>
      <c r="O44" s="13">
        <v>49.846234835633588</v>
      </c>
      <c r="P44" s="14">
        <v>58.131100506928817</v>
      </c>
      <c r="Q44" s="13">
        <v>67.567997166660874</v>
      </c>
      <c r="R44" s="13">
        <v>78.221183440403834</v>
      </c>
      <c r="S44" s="13">
        <v>90.198185556845047</v>
      </c>
      <c r="T44" s="13">
        <v>103.71394559285901</v>
      </c>
      <c r="U44" s="14">
        <v>118.96035177407845</v>
      </c>
      <c r="V44" s="13">
        <v>135.83999999999997</v>
      </c>
      <c r="W44" s="13">
        <v>150.12</v>
      </c>
      <c r="X44" s="13">
        <v>164.96</v>
      </c>
      <c r="Y44" s="13">
        <v>180.22</v>
      </c>
      <c r="Z44" s="14">
        <v>195.79</v>
      </c>
      <c r="AA44" s="13">
        <v>211.64</v>
      </c>
      <c r="AB44" s="13">
        <v>227.72</v>
      </c>
      <c r="AC44" s="13">
        <v>243.94</v>
      </c>
      <c r="AD44" s="13">
        <v>260.14</v>
      </c>
      <c r="AE44" s="14">
        <v>276.42487</v>
      </c>
      <c r="AF44" s="14">
        <v>297.69432999999998</v>
      </c>
      <c r="AG44" s="11">
        <v>99</v>
      </c>
      <c r="AK44" s="11">
        <v>69</v>
      </c>
      <c r="AL44" s="12">
        <v>1.7044999999999999</v>
      </c>
      <c r="AM44" s="13">
        <v>2.7949886315531542</v>
      </c>
      <c r="AN44" s="13">
        <v>3.9158613770459212</v>
      </c>
      <c r="AO44" s="13">
        <v>5.1742199648633251</v>
      </c>
      <c r="AP44" s="14">
        <v>6.6356439105875644</v>
      </c>
      <c r="AQ44" s="13">
        <v>8.3565755057679532</v>
      </c>
      <c r="AR44" s="13">
        <v>10.359146709785149</v>
      </c>
      <c r="AS44" s="13">
        <v>12.666926144509356</v>
      </c>
      <c r="AT44" s="13">
        <v>15.286652808403417</v>
      </c>
      <c r="AU44" s="14">
        <v>18.22504112681203</v>
      </c>
      <c r="AV44" s="13">
        <v>21.567538190165962</v>
      </c>
      <c r="AW44" s="13">
        <v>25.398393030291814</v>
      </c>
      <c r="AX44" s="13">
        <v>29.826551095405677</v>
      </c>
      <c r="AY44" s="13">
        <v>34.940727997556422</v>
      </c>
      <c r="AZ44" s="14">
        <v>40.835283571198147</v>
      </c>
      <c r="BA44" s="13">
        <v>47.584301994507214</v>
      </c>
      <c r="BB44" s="13">
        <v>55.254565012954039</v>
      </c>
      <c r="BC44" s="13">
        <v>63.977356949983061</v>
      </c>
      <c r="BD44" s="13">
        <v>73.854754482541225</v>
      </c>
      <c r="BE44" s="14">
        <v>85.011967236899679</v>
      </c>
      <c r="BF44" s="13">
        <v>97.46999999999997</v>
      </c>
      <c r="BG44" s="13">
        <v>108.32</v>
      </c>
      <c r="BH44" s="13">
        <v>120.07</v>
      </c>
      <c r="BI44" s="13">
        <v>132.85</v>
      </c>
      <c r="BJ44" s="14">
        <v>146.81</v>
      </c>
      <c r="BK44" s="13">
        <v>161.69999999999999</v>
      </c>
      <c r="BL44" s="13">
        <v>177.18</v>
      </c>
      <c r="BM44" s="13">
        <v>192.92</v>
      </c>
      <c r="BN44" s="13">
        <v>208.57</v>
      </c>
      <c r="BO44" s="14">
        <v>223.85</v>
      </c>
      <c r="BP44" s="14">
        <v>239.20233999999999</v>
      </c>
      <c r="BQ44" s="11">
        <v>99</v>
      </c>
    </row>
    <row r="45" spans="1:69" x14ac:dyDescent="0.3">
      <c r="A45" s="6">
        <v>70</v>
      </c>
      <c r="B45" s="7">
        <v>2.5516999999999999</v>
      </c>
      <c r="C45" s="8">
        <v>4.3388755152870973</v>
      </c>
      <c r="D45" s="8">
        <v>6.2412291830637825</v>
      </c>
      <c r="E45" s="8">
        <v>8.3806822158993786</v>
      </c>
      <c r="F45" s="9">
        <v>10.8312427086454</v>
      </c>
      <c r="G45" s="8">
        <v>13.649942778364574</v>
      </c>
      <c r="H45" s="8">
        <v>16.872788822714796</v>
      </c>
      <c r="I45" s="8">
        <v>20.517372191093859</v>
      </c>
      <c r="J45" s="8">
        <v>24.599232661749674</v>
      </c>
      <c r="K45" s="9">
        <v>29.213233093476777</v>
      </c>
      <c r="L45" s="8">
        <v>34.476086413379285</v>
      </c>
      <c r="M45" s="8">
        <v>40.541334596954471</v>
      </c>
      <c r="N45" s="8">
        <v>47.558023619411429</v>
      </c>
      <c r="O45" s="8">
        <v>55.664484620712749</v>
      </c>
      <c r="P45" s="9">
        <v>64.908783249394418</v>
      </c>
      <c r="Q45" s="8">
        <v>75.35755300407871</v>
      </c>
      <c r="R45" s="8">
        <v>87.118962744816386</v>
      </c>
      <c r="S45" s="8">
        <v>100.40537610361532</v>
      </c>
      <c r="T45" s="8">
        <v>115.40783730335643</v>
      </c>
      <c r="U45" s="9">
        <v>132.03686043723013</v>
      </c>
      <c r="V45" s="8">
        <v>150.12</v>
      </c>
      <c r="W45" s="8">
        <v>164.96</v>
      </c>
      <c r="X45" s="8">
        <v>180.22</v>
      </c>
      <c r="Y45" s="8">
        <v>195.79</v>
      </c>
      <c r="Z45" s="9">
        <v>211.64</v>
      </c>
      <c r="AA45" s="8">
        <v>227.72</v>
      </c>
      <c r="AB45" s="8">
        <v>243.94</v>
      </c>
      <c r="AC45" s="8">
        <v>260.14</v>
      </c>
      <c r="AD45" s="8">
        <v>276.42487</v>
      </c>
      <c r="AE45" s="9">
        <v>297.69432999999998</v>
      </c>
      <c r="AF45" s="9">
        <v>319.34364000000005</v>
      </c>
      <c r="AG45" s="6">
        <v>100</v>
      </c>
      <c r="AK45" s="6">
        <v>70</v>
      </c>
      <c r="AL45" s="7">
        <v>1.8257999999999999</v>
      </c>
      <c r="AM45" s="8">
        <v>3.0359404631891533</v>
      </c>
      <c r="AN45" s="8">
        <v>4.3079625285267298</v>
      </c>
      <c r="AO45" s="8">
        <v>5.7483861199055282</v>
      </c>
      <c r="AP45" s="9">
        <v>7.4261463825394172</v>
      </c>
      <c r="AQ45" s="8">
        <v>9.3716744941209775</v>
      </c>
      <c r="AR45" s="8">
        <v>11.612572920198645</v>
      </c>
      <c r="AS45" s="8">
        <v>14.159153738322971</v>
      </c>
      <c r="AT45" s="8">
        <v>17.020372747839211</v>
      </c>
      <c r="AU45" s="9">
        <v>20.278490098005772</v>
      </c>
      <c r="AV45" s="8">
        <v>24.01589216810952</v>
      </c>
      <c r="AW45" s="8">
        <v>28.339223204460605</v>
      </c>
      <c r="AX45" s="8">
        <v>33.336759995346931</v>
      </c>
      <c r="AY45" s="8">
        <v>39.102562905384339</v>
      </c>
      <c r="AZ45" s="9">
        <v>45.711568697483585</v>
      </c>
      <c r="BA45" s="8">
        <v>53.23172865127264</v>
      </c>
      <c r="BB45" s="8">
        <v>61.793271585543735</v>
      </c>
      <c r="BC45" s="8">
        <v>71.498720432156546</v>
      </c>
      <c r="BD45" s="8">
        <v>82.473253797591909</v>
      </c>
      <c r="BE45" s="9">
        <v>94.741112977155623</v>
      </c>
      <c r="BF45" s="8">
        <v>108.32</v>
      </c>
      <c r="BG45" s="8">
        <v>120.07</v>
      </c>
      <c r="BH45" s="8">
        <v>132.85</v>
      </c>
      <c r="BI45" s="8">
        <v>146.81</v>
      </c>
      <c r="BJ45" s="9">
        <v>161.69999999999999</v>
      </c>
      <c r="BK45" s="8">
        <v>177.18</v>
      </c>
      <c r="BL45" s="8">
        <v>192.92</v>
      </c>
      <c r="BM45" s="8">
        <v>208.57</v>
      </c>
      <c r="BN45" s="8">
        <v>223.85</v>
      </c>
      <c r="BO45" s="9">
        <v>239.20233999999999</v>
      </c>
      <c r="BP45" s="9">
        <v>258.92057</v>
      </c>
      <c r="BQ45" s="6">
        <v>100</v>
      </c>
    </row>
    <row r="46" spans="1:69" x14ac:dyDescent="0.3">
      <c r="A46" s="6">
        <v>71</v>
      </c>
      <c r="B46" s="7">
        <v>2.8132499999999996</v>
      </c>
      <c r="C46" s="8">
        <v>4.8492070924478288</v>
      </c>
      <c r="D46" s="8">
        <v>7.0287070844738695</v>
      </c>
      <c r="E46" s="8">
        <v>9.484551959386863</v>
      </c>
      <c r="F46" s="9">
        <v>12.293402524365264</v>
      </c>
      <c r="G46" s="8">
        <v>15.502023473687155</v>
      </c>
      <c r="H46" s="8">
        <v>19.135368562118003</v>
      </c>
      <c r="I46" s="8">
        <v>23.213728798989138</v>
      </c>
      <c r="J46" s="8">
        <v>27.831561737255193</v>
      </c>
      <c r="K46" s="9">
        <v>33.105946691784268</v>
      </c>
      <c r="L46" s="8">
        <v>39.191202786116804</v>
      </c>
      <c r="M46" s="8">
        <v>46.239226220430751</v>
      </c>
      <c r="N46" s="8">
        <v>54.392744265944408</v>
      </c>
      <c r="O46" s="8">
        <v>63.706680097700158</v>
      </c>
      <c r="P46" s="9">
        <v>74.253479734663543</v>
      </c>
      <c r="Q46" s="8">
        <v>86.146376418614011</v>
      </c>
      <c r="R46" s="8">
        <v>99.602300430765581</v>
      </c>
      <c r="S46" s="8">
        <v>114.81846229770791</v>
      </c>
      <c r="T46" s="8">
        <v>131.71321095706878</v>
      </c>
      <c r="U46" s="9">
        <v>150.12</v>
      </c>
      <c r="V46" s="8">
        <v>164.96</v>
      </c>
      <c r="W46" s="8">
        <v>180.22</v>
      </c>
      <c r="X46" s="8">
        <v>195.79</v>
      </c>
      <c r="Y46" s="8">
        <v>211.64</v>
      </c>
      <c r="Z46" s="9">
        <v>227.72</v>
      </c>
      <c r="AA46" s="8">
        <v>243.94</v>
      </c>
      <c r="AB46" s="8">
        <v>260.14</v>
      </c>
      <c r="AC46" s="8">
        <v>276.42487</v>
      </c>
      <c r="AD46" s="8">
        <v>297.69432999999998</v>
      </c>
      <c r="AE46" s="9">
        <v>319.34364000000005</v>
      </c>
      <c r="AF46" s="9">
        <v>346.26270000000005</v>
      </c>
      <c r="AG46" s="6">
        <v>101</v>
      </c>
      <c r="AK46" s="6">
        <v>71</v>
      </c>
      <c r="AL46" s="7">
        <v>1.9684499999999998</v>
      </c>
      <c r="AM46" s="8">
        <v>3.3471295212197965</v>
      </c>
      <c r="AN46" s="8">
        <v>4.8210540865777585</v>
      </c>
      <c r="AO46" s="8">
        <v>6.5028245712736528</v>
      </c>
      <c r="AP46" s="9">
        <v>8.4403113444670339</v>
      </c>
      <c r="AQ46" s="8">
        <v>10.669153741583937</v>
      </c>
      <c r="AR46" s="8">
        <v>13.205425275080323</v>
      </c>
      <c r="AS46" s="8">
        <v>16.061733406847747</v>
      </c>
      <c r="AT46" s="8">
        <v>19.319397044998436</v>
      </c>
      <c r="AU46" s="9">
        <v>23.061458784501923</v>
      </c>
      <c r="AV46" s="8">
        <v>27.395453416831426</v>
      </c>
      <c r="AW46" s="8">
        <v>32.412322244860562</v>
      </c>
      <c r="AX46" s="8">
        <v>38.20920500293569</v>
      </c>
      <c r="AY46" s="8">
        <v>44.864995736949069</v>
      </c>
      <c r="AZ46" s="9">
        <v>52.451823700199576</v>
      </c>
      <c r="BA46" s="8">
        <v>61.103418434152935</v>
      </c>
      <c r="BB46" s="8">
        <v>70.92684982873692</v>
      </c>
      <c r="BC46" s="8">
        <v>82.052072051546034</v>
      </c>
      <c r="BD46" s="8">
        <v>94.508883038762463</v>
      </c>
      <c r="BE46" s="9">
        <v>108.32</v>
      </c>
      <c r="BF46" s="8">
        <v>120.07</v>
      </c>
      <c r="BG46" s="8">
        <v>132.85</v>
      </c>
      <c r="BH46" s="8">
        <v>146.81</v>
      </c>
      <c r="BI46" s="8">
        <v>161.69999999999999</v>
      </c>
      <c r="BJ46" s="9">
        <v>177.18</v>
      </c>
      <c r="BK46" s="8">
        <v>192.92</v>
      </c>
      <c r="BL46" s="8">
        <v>208.57</v>
      </c>
      <c r="BM46" s="8">
        <v>223.85</v>
      </c>
      <c r="BN46" s="8">
        <v>239.20233999999999</v>
      </c>
      <c r="BO46" s="9">
        <v>258.92057</v>
      </c>
      <c r="BP46" s="9">
        <v>286.64001999999999</v>
      </c>
      <c r="BQ46" s="6">
        <v>101</v>
      </c>
    </row>
    <row r="47" spans="1:69" x14ac:dyDescent="0.3">
      <c r="A47" s="6">
        <v>72</v>
      </c>
      <c r="B47" s="7">
        <v>3.0991999999999997</v>
      </c>
      <c r="C47" s="8">
        <v>5.418759965632959</v>
      </c>
      <c r="D47" s="8">
        <v>7.9157622297459254</v>
      </c>
      <c r="E47" s="8">
        <v>10.730523704721671</v>
      </c>
      <c r="F47" s="9">
        <v>13.932482452384718</v>
      </c>
      <c r="G47" s="8">
        <v>17.558710049095744</v>
      </c>
      <c r="H47" s="8">
        <v>21.636536548780761</v>
      </c>
      <c r="I47" s="8">
        <v>26.260786323897197</v>
      </c>
      <c r="J47" s="8">
        <v>31.549435423624892</v>
      </c>
      <c r="K47" s="9">
        <v>37.657983081335715</v>
      </c>
      <c r="L47" s="8">
        <v>44.741757315932006</v>
      </c>
      <c r="M47" s="8">
        <v>52.948613680451082</v>
      </c>
      <c r="N47" s="8">
        <v>62.341367785753775</v>
      </c>
      <c r="O47" s="8">
        <v>72.999158754172768</v>
      </c>
      <c r="P47" s="9">
        <v>85.041059849844927</v>
      </c>
      <c r="Q47" s="8">
        <v>98.689276803845715</v>
      </c>
      <c r="R47" s="8">
        <v>114.1481181317404</v>
      </c>
      <c r="S47" s="8">
        <v>131.344937064476</v>
      </c>
      <c r="T47" s="8">
        <v>150.11999999999995</v>
      </c>
      <c r="U47" s="9">
        <v>164.96</v>
      </c>
      <c r="V47" s="8">
        <v>180.22</v>
      </c>
      <c r="W47" s="8">
        <v>195.79</v>
      </c>
      <c r="X47" s="8">
        <v>211.64</v>
      </c>
      <c r="Y47" s="8">
        <v>227.72</v>
      </c>
      <c r="Z47" s="9">
        <v>243.94</v>
      </c>
      <c r="AA47" s="8">
        <v>260.14</v>
      </c>
      <c r="AB47" s="8">
        <v>276.42487</v>
      </c>
      <c r="AC47" s="8">
        <v>297.69432999999998</v>
      </c>
      <c r="AD47" s="8">
        <v>319.34364000000005</v>
      </c>
      <c r="AE47" s="9">
        <v>346.26270000000005</v>
      </c>
      <c r="AF47" s="9">
        <v>368.28437000000002</v>
      </c>
      <c r="AG47" s="6">
        <v>102</v>
      </c>
      <c r="AK47" s="6">
        <v>72</v>
      </c>
      <c r="AL47" s="7">
        <v>2.1391999999999998</v>
      </c>
      <c r="AM47" s="8">
        <v>3.7167767218818799</v>
      </c>
      <c r="AN47" s="8">
        <v>5.4272266469062984</v>
      </c>
      <c r="AO47" s="8">
        <v>7.3672818227117336</v>
      </c>
      <c r="AP47" s="9">
        <v>9.5889286671978642</v>
      </c>
      <c r="AQ47" s="8">
        <v>12.117364383519938</v>
      </c>
      <c r="AR47" s="8">
        <v>14.97046359519662</v>
      </c>
      <c r="AS47" s="8">
        <v>18.229036605808165</v>
      </c>
      <c r="AT47" s="8">
        <v>21.977199790416787</v>
      </c>
      <c r="AU47" s="9">
        <v>26.323701441539214</v>
      </c>
      <c r="AV47" s="8">
        <v>31.362641083396273</v>
      </c>
      <c r="AW47" s="8">
        <v>37.194748344482591</v>
      </c>
      <c r="AX47" s="8">
        <v>43.90348383645231</v>
      </c>
      <c r="AY47" s="8">
        <v>51.565785454352216</v>
      </c>
      <c r="AZ47" s="9">
        <v>60.319420039658581</v>
      </c>
      <c r="BA47" s="8">
        <v>70.276685230162727</v>
      </c>
      <c r="BB47" s="8">
        <v>81.573027769776402</v>
      </c>
      <c r="BC47" s="8">
        <v>94.244633507615404</v>
      </c>
      <c r="BD47" s="8">
        <v>108.31999999999995</v>
      </c>
      <c r="BE47" s="9">
        <v>120.07</v>
      </c>
      <c r="BF47" s="8">
        <v>132.85</v>
      </c>
      <c r="BG47" s="8">
        <v>146.81</v>
      </c>
      <c r="BH47" s="8">
        <v>161.69999999999999</v>
      </c>
      <c r="BI47" s="8">
        <v>177.18</v>
      </c>
      <c r="BJ47" s="9">
        <v>192.92</v>
      </c>
      <c r="BK47" s="8">
        <v>208.57</v>
      </c>
      <c r="BL47" s="8">
        <v>223.85</v>
      </c>
      <c r="BM47" s="8">
        <v>239.20233999999999</v>
      </c>
      <c r="BN47" s="8">
        <v>258.92057</v>
      </c>
      <c r="BO47" s="9">
        <v>286.64001999999999</v>
      </c>
      <c r="BP47" s="9">
        <v>307.76315999999997</v>
      </c>
      <c r="BQ47" s="6">
        <v>102</v>
      </c>
    </row>
    <row r="48" spans="1:69" x14ac:dyDescent="0.3">
      <c r="A48" s="6">
        <v>73</v>
      </c>
      <c r="B48" s="7">
        <v>3.4099999999999993</v>
      </c>
      <c r="C48" s="8">
        <v>6.0522769516929724</v>
      </c>
      <c r="D48" s="8">
        <v>8.9098010847258049</v>
      </c>
      <c r="E48" s="8">
        <v>12.121245927619846</v>
      </c>
      <c r="F48" s="9">
        <v>15.748466629496388</v>
      </c>
      <c r="G48" s="8">
        <v>19.8307704425522</v>
      </c>
      <c r="H48" s="8">
        <v>24.46514156396065</v>
      </c>
      <c r="I48" s="8">
        <v>29.771487484980835</v>
      </c>
      <c r="J48" s="8">
        <v>35.907172496329693</v>
      </c>
      <c r="K48" s="9">
        <v>43.031761914848175</v>
      </c>
      <c r="L48" s="8">
        <v>51.299180063941996</v>
      </c>
      <c r="M48" s="8">
        <v>60.781415836389549</v>
      </c>
      <c r="N48" s="8">
        <v>71.565390699584498</v>
      </c>
      <c r="O48" s="8">
        <v>83.776979002417264</v>
      </c>
      <c r="P48" s="9">
        <v>97.644542233356702</v>
      </c>
      <c r="Q48" s="8">
        <v>113.38063478764848</v>
      </c>
      <c r="R48" s="8">
        <v>130.92305014497123</v>
      </c>
      <c r="S48" s="8">
        <v>150.12</v>
      </c>
      <c r="T48" s="8">
        <v>164.96</v>
      </c>
      <c r="U48" s="9">
        <v>180.22</v>
      </c>
      <c r="V48" s="8">
        <v>195.79</v>
      </c>
      <c r="W48" s="8">
        <v>211.64</v>
      </c>
      <c r="X48" s="8">
        <v>227.72</v>
      </c>
      <c r="Y48" s="8">
        <v>243.94</v>
      </c>
      <c r="Z48" s="9">
        <v>260.14</v>
      </c>
      <c r="AA48" s="8">
        <v>276.42487</v>
      </c>
      <c r="AB48" s="8">
        <v>297.69432999999998</v>
      </c>
      <c r="AC48" s="8">
        <v>319.34364000000005</v>
      </c>
      <c r="AD48" s="8">
        <v>346.26270000000005</v>
      </c>
      <c r="AE48" s="9">
        <v>368.28437000000002</v>
      </c>
      <c r="AF48" s="9">
        <v>390.15731</v>
      </c>
      <c r="AG48" s="6">
        <v>103</v>
      </c>
      <c r="AK48" s="6">
        <v>73</v>
      </c>
      <c r="AL48" s="7">
        <v>2.3389499999999996</v>
      </c>
      <c r="AM48" s="8">
        <v>4.1495787510205728</v>
      </c>
      <c r="AN48" s="8">
        <v>6.117223854283476</v>
      </c>
      <c r="AO48" s="8">
        <v>8.3423584386151592</v>
      </c>
      <c r="AP48" s="9">
        <v>10.868105236531276</v>
      </c>
      <c r="AQ48" s="8">
        <v>13.721042011765883</v>
      </c>
      <c r="AR48" s="8">
        <v>16.982582152533698</v>
      </c>
      <c r="AS48" s="8">
        <v>20.738688972715099</v>
      </c>
      <c r="AT48" s="8">
        <v>25.099848984522534</v>
      </c>
      <c r="AU48" s="9">
        <v>30.163985169196103</v>
      </c>
      <c r="AV48" s="8">
        <v>36.036072715178321</v>
      </c>
      <c r="AW48" s="8">
        <v>42.804898296431396</v>
      </c>
      <c r="AX48" s="8">
        <v>50.552987811804364</v>
      </c>
      <c r="AY48" s="8">
        <v>59.422810522624019</v>
      </c>
      <c r="AZ48" s="9">
        <v>69.532729200317092</v>
      </c>
      <c r="BA48" s="8">
        <v>81.024565463387802</v>
      </c>
      <c r="BB48" s="8">
        <v>93.941914735205728</v>
      </c>
      <c r="BC48" s="8">
        <v>108.32</v>
      </c>
      <c r="BD48" s="8">
        <v>120.07</v>
      </c>
      <c r="BE48" s="9">
        <v>132.85</v>
      </c>
      <c r="BF48" s="8">
        <v>146.81</v>
      </c>
      <c r="BG48" s="8">
        <v>161.69999999999999</v>
      </c>
      <c r="BH48" s="8">
        <v>177.18</v>
      </c>
      <c r="BI48" s="8">
        <v>192.92</v>
      </c>
      <c r="BJ48" s="9">
        <v>208.57</v>
      </c>
      <c r="BK48" s="8">
        <v>223.85</v>
      </c>
      <c r="BL48" s="8">
        <v>239.20233999999999</v>
      </c>
      <c r="BM48" s="8">
        <v>258.92057</v>
      </c>
      <c r="BN48" s="8">
        <v>286.64001999999999</v>
      </c>
      <c r="BO48" s="9">
        <v>307.76315999999997</v>
      </c>
      <c r="BP48" s="9">
        <v>329.07719000000003</v>
      </c>
      <c r="BQ48" s="6">
        <v>103</v>
      </c>
    </row>
    <row r="49" spans="1:69" x14ac:dyDescent="0.3">
      <c r="A49" s="11">
        <v>74</v>
      </c>
      <c r="B49" s="12">
        <v>3.7454999999999989</v>
      </c>
      <c r="C49" s="13">
        <v>6.7522329158460073</v>
      </c>
      <c r="D49" s="13">
        <v>10.010370832647506</v>
      </c>
      <c r="E49" s="13">
        <v>13.655004837177284</v>
      </c>
      <c r="F49" s="14">
        <v>17.750521511570653</v>
      </c>
      <c r="G49" s="13">
        <v>22.400484925184163</v>
      </c>
      <c r="H49" s="13">
        <v>27.728870732739502</v>
      </c>
      <c r="I49" s="13">
        <v>33.896134949439514</v>
      </c>
      <c r="J49" s="13">
        <v>41.067249314681582</v>
      </c>
      <c r="K49" s="14">
        <v>49.403449167778767</v>
      </c>
      <c r="L49" s="13">
        <v>58.987508994189945</v>
      </c>
      <c r="M49" s="13">
        <v>69.915500584850093</v>
      </c>
      <c r="N49" s="13">
        <v>82.321307670534907</v>
      </c>
      <c r="O49" s="13">
        <v>96.440556713403154</v>
      </c>
      <c r="P49" s="14">
        <v>112.49548145252216</v>
      </c>
      <c r="Q49" s="13">
        <v>130.43610222650119</v>
      </c>
      <c r="R49" s="13">
        <v>150.12</v>
      </c>
      <c r="S49" s="13">
        <v>164.96</v>
      </c>
      <c r="T49" s="13">
        <v>180.22</v>
      </c>
      <c r="U49" s="14">
        <v>195.79</v>
      </c>
      <c r="V49" s="13">
        <v>211.64</v>
      </c>
      <c r="W49" s="13">
        <v>227.72</v>
      </c>
      <c r="X49" s="13">
        <v>243.94</v>
      </c>
      <c r="Y49" s="13">
        <v>260.14</v>
      </c>
      <c r="Z49" s="14">
        <v>276.42487</v>
      </c>
      <c r="AA49" s="13">
        <v>297.69432999999998</v>
      </c>
      <c r="AB49" s="13">
        <v>319.34364000000005</v>
      </c>
      <c r="AC49" s="13">
        <v>346.26270000000005</v>
      </c>
      <c r="AD49" s="13">
        <v>368.28437000000002</v>
      </c>
      <c r="AE49" s="14">
        <v>390.15731</v>
      </c>
      <c r="AF49" s="14">
        <v>411.71781000000004</v>
      </c>
      <c r="AG49" s="11">
        <v>104</v>
      </c>
      <c r="AK49" s="11">
        <v>74</v>
      </c>
      <c r="AL49" s="12">
        <v>2.5679999999999996</v>
      </c>
      <c r="AM49" s="13">
        <v>4.6358970160737778</v>
      </c>
      <c r="AN49" s="13">
        <v>6.8895641659340727</v>
      </c>
      <c r="AO49" s="13">
        <v>9.4233955004755963</v>
      </c>
      <c r="AP49" s="14">
        <v>12.28170393563739</v>
      </c>
      <c r="AQ49" s="13">
        <v>15.549391958513034</v>
      </c>
      <c r="AR49" s="13">
        <v>19.315811008133689</v>
      </c>
      <c r="AS49" s="13">
        <v>23.694092551478203</v>
      </c>
      <c r="AT49" s="13">
        <v>28.78692026877712</v>
      </c>
      <c r="AU49" s="14">
        <v>34.70438093497058</v>
      </c>
      <c r="AV49" s="13">
        <v>41.541551615920973</v>
      </c>
      <c r="AW49" s="13">
        <v>49.387523974527092</v>
      </c>
      <c r="AX49" s="13">
        <v>58.390306333911681</v>
      </c>
      <c r="AY49" s="13">
        <v>68.675370486709099</v>
      </c>
      <c r="AZ49" s="14">
        <v>80.392013313001613</v>
      </c>
      <c r="BA49" s="13">
        <v>93.592512397063246</v>
      </c>
      <c r="BB49" s="13">
        <v>108.32</v>
      </c>
      <c r="BC49" s="13">
        <v>120.07</v>
      </c>
      <c r="BD49" s="13">
        <v>132.85</v>
      </c>
      <c r="BE49" s="14">
        <v>146.81</v>
      </c>
      <c r="BF49" s="13">
        <v>161.69999999999999</v>
      </c>
      <c r="BG49" s="13">
        <v>177.18</v>
      </c>
      <c r="BH49" s="13">
        <v>192.92</v>
      </c>
      <c r="BI49" s="13">
        <v>208.57</v>
      </c>
      <c r="BJ49" s="14">
        <v>223.85</v>
      </c>
      <c r="BK49" s="13">
        <v>239.20233999999999</v>
      </c>
      <c r="BL49" s="13">
        <v>258.92057</v>
      </c>
      <c r="BM49" s="13">
        <v>286.64001999999999</v>
      </c>
      <c r="BN49" s="13">
        <v>307.76315999999997</v>
      </c>
      <c r="BO49" s="14">
        <v>329.07719000000003</v>
      </c>
      <c r="BP49" s="14">
        <v>350.40535999999997</v>
      </c>
      <c r="BQ49" s="11">
        <v>104</v>
      </c>
    </row>
    <row r="50" spans="1:69" x14ac:dyDescent="0.3">
      <c r="A50" s="6">
        <v>75</v>
      </c>
      <c r="B50" s="7">
        <v>4.2449999999999992</v>
      </c>
      <c r="C50" s="8">
        <v>7.7080922513549872</v>
      </c>
      <c r="D50" s="8">
        <v>11.445072093256922</v>
      </c>
      <c r="E50" s="8">
        <v>15.600376918523473</v>
      </c>
      <c r="F50" s="9">
        <v>20.298851458272544</v>
      </c>
      <c r="G50" s="8">
        <v>25.674248301849051</v>
      </c>
      <c r="H50" s="8">
        <v>31.892758511895813</v>
      </c>
      <c r="I50" s="8">
        <v>39.126074282126616</v>
      </c>
      <c r="J50" s="8">
        <v>47.543306641620916</v>
      </c>
      <c r="K50" s="9">
        <v>57.238045025151912</v>
      </c>
      <c r="L50" s="8">
        <v>68.315235668570423</v>
      </c>
      <c r="M50" s="8">
        <v>80.91632448369478</v>
      </c>
      <c r="N50" s="8">
        <v>95.283653239109256</v>
      </c>
      <c r="O50" s="8">
        <v>111.64839514707124</v>
      </c>
      <c r="P50" s="9">
        <v>129.9718377896464</v>
      </c>
      <c r="Q50" s="8">
        <v>150.12</v>
      </c>
      <c r="R50" s="8">
        <v>164.96</v>
      </c>
      <c r="S50" s="8">
        <v>180.22</v>
      </c>
      <c r="T50" s="8">
        <v>195.79</v>
      </c>
      <c r="U50" s="9">
        <v>211.64</v>
      </c>
      <c r="V50" s="8">
        <v>227.72</v>
      </c>
      <c r="W50" s="8">
        <v>243.94</v>
      </c>
      <c r="X50" s="8">
        <v>260.14</v>
      </c>
      <c r="Y50" s="8">
        <v>276.42487</v>
      </c>
      <c r="Z50" s="9">
        <v>297.69432999999998</v>
      </c>
      <c r="AA50" s="8">
        <v>319.34364000000005</v>
      </c>
      <c r="AB50" s="8">
        <v>346.26270000000005</v>
      </c>
      <c r="AC50" s="8">
        <v>368.28437000000002</v>
      </c>
      <c r="AD50" s="8">
        <v>390.15731</v>
      </c>
      <c r="AE50" s="9">
        <v>411.71781000000004</v>
      </c>
      <c r="AF50" s="9">
        <v>420</v>
      </c>
      <c r="AG50" s="6">
        <v>105</v>
      </c>
      <c r="AK50" s="6">
        <v>75</v>
      </c>
      <c r="AL50" s="7">
        <v>2.9144999999999994</v>
      </c>
      <c r="AM50" s="8">
        <v>5.3050378502915345</v>
      </c>
      <c r="AN50" s="8">
        <v>7.8983085068251633</v>
      </c>
      <c r="AO50" s="8">
        <v>10.794004585880071</v>
      </c>
      <c r="AP50" s="9">
        <v>14.090534141850446</v>
      </c>
      <c r="AQ50" s="8">
        <v>17.884569939910381</v>
      </c>
      <c r="AR50" s="8">
        <v>22.293691390773123</v>
      </c>
      <c r="AS50" s="8">
        <v>27.426214309103234</v>
      </c>
      <c r="AT50" s="8">
        <v>33.397688873817415</v>
      </c>
      <c r="AU50" s="9">
        <v>40.30950352626278</v>
      </c>
      <c r="AV50" s="8">
        <v>48.257114819801217</v>
      </c>
      <c r="AW50" s="8">
        <v>57.393755125056749</v>
      </c>
      <c r="AX50" s="8">
        <v>67.851538922250157</v>
      </c>
      <c r="AY50" s="8">
        <v>79.786664789969493</v>
      </c>
      <c r="AZ50" s="9">
        <v>93.259386258516145</v>
      </c>
      <c r="BA50" s="8">
        <v>108.32</v>
      </c>
      <c r="BB50" s="8">
        <v>120.07</v>
      </c>
      <c r="BC50" s="8">
        <v>132.85</v>
      </c>
      <c r="BD50" s="8">
        <v>146.81</v>
      </c>
      <c r="BE50" s="9">
        <v>161.69999999999999</v>
      </c>
      <c r="BF50" s="8">
        <v>177.18</v>
      </c>
      <c r="BG50" s="8">
        <v>192.92</v>
      </c>
      <c r="BH50" s="8">
        <v>208.57</v>
      </c>
      <c r="BI50" s="8">
        <v>223.85</v>
      </c>
      <c r="BJ50" s="9">
        <v>239.20233999999999</v>
      </c>
      <c r="BK50" s="8">
        <v>258.92057</v>
      </c>
      <c r="BL50" s="8">
        <v>286.64001999999999</v>
      </c>
      <c r="BM50" s="8">
        <v>307.76315999999997</v>
      </c>
      <c r="BN50" s="8">
        <v>329.07719000000003</v>
      </c>
      <c r="BO50" s="9">
        <v>350.40535999999997</v>
      </c>
      <c r="BP50" s="9">
        <v>360</v>
      </c>
      <c r="BQ50" s="6">
        <v>105</v>
      </c>
    </row>
    <row r="51" spans="1:69" x14ac:dyDescent="0.3">
      <c r="A51" s="6">
        <v>76</v>
      </c>
      <c r="B51" s="7">
        <v>4.7969999999999988</v>
      </c>
      <c r="C51" s="8">
        <v>8.6722063540885692</v>
      </c>
      <c r="D51" s="8">
        <v>12.812882265602804</v>
      </c>
      <c r="E51" s="8">
        <v>17.424552074587169</v>
      </c>
      <c r="F51" s="9">
        <v>22.663065320049562</v>
      </c>
      <c r="G51" s="8">
        <v>28.700160106486649</v>
      </c>
      <c r="H51" s="8">
        <v>35.709665674851109</v>
      </c>
      <c r="I51" s="8">
        <v>43.862028239291945</v>
      </c>
      <c r="J51" s="8">
        <v>53.256868038535352</v>
      </c>
      <c r="K51" s="9">
        <v>64.002211714001405</v>
      </c>
      <c r="L51" s="8">
        <v>76.23943155944221</v>
      </c>
      <c r="M51" s="8">
        <v>90.205439687821737</v>
      </c>
      <c r="N51" s="8">
        <v>106.12810070782332</v>
      </c>
      <c r="O51" s="8">
        <v>123.97872963932116</v>
      </c>
      <c r="P51" s="9">
        <v>143.6349550131163</v>
      </c>
      <c r="Q51" s="8">
        <v>164.96</v>
      </c>
      <c r="R51" s="8">
        <v>180.22</v>
      </c>
      <c r="S51" s="8">
        <v>195.79</v>
      </c>
      <c r="T51" s="8">
        <v>211.64</v>
      </c>
      <c r="U51" s="9">
        <v>227.72</v>
      </c>
      <c r="V51" s="8">
        <v>243.94</v>
      </c>
      <c r="W51" s="8">
        <v>260.14</v>
      </c>
      <c r="X51" s="8">
        <v>276.42487</v>
      </c>
      <c r="Y51" s="8">
        <v>297.69432999999998</v>
      </c>
      <c r="Z51" s="9">
        <v>319.34364000000005</v>
      </c>
      <c r="AA51" s="8">
        <v>346.26270000000005</v>
      </c>
      <c r="AB51" s="8">
        <v>368.28437000000002</v>
      </c>
      <c r="AC51" s="8">
        <v>390.15731</v>
      </c>
      <c r="AD51" s="8">
        <v>411.71781000000004</v>
      </c>
      <c r="AE51" s="9">
        <v>420</v>
      </c>
      <c r="AF51" s="9">
        <v>420</v>
      </c>
      <c r="AG51" s="6">
        <v>106</v>
      </c>
      <c r="AK51" s="6">
        <v>76</v>
      </c>
      <c r="AL51" s="7">
        <v>3.3014999999999994</v>
      </c>
      <c r="AM51" s="8">
        <v>5.9847382927187089</v>
      </c>
      <c r="AN51" s="8">
        <v>8.8653184891348094</v>
      </c>
      <c r="AO51" s="8">
        <v>12.095326990205761</v>
      </c>
      <c r="AP51" s="9">
        <v>15.786992943430903</v>
      </c>
      <c r="AQ51" s="8">
        <v>20.061999718247566</v>
      </c>
      <c r="AR51" s="8">
        <v>25.031413492773794</v>
      </c>
      <c r="AS51" s="8">
        <v>30.811705705552551</v>
      </c>
      <c r="AT51" s="8">
        <v>37.505786737714573</v>
      </c>
      <c r="AU51" s="9">
        <v>45.21044316362854</v>
      </c>
      <c r="AV51" s="8">
        <v>54.076446177160179</v>
      </c>
      <c r="AW51" s="8">
        <v>64.235340416867317</v>
      </c>
      <c r="AX51" s="8">
        <v>75.841727817198688</v>
      </c>
      <c r="AY51" s="8">
        <v>88.959119390051768</v>
      </c>
      <c r="AZ51" s="9">
        <v>103.64067630576042</v>
      </c>
      <c r="BA51" s="8">
        <v>120.07</v>
      </c>
      <c r="BB51" s="8">
        <v>132.85</v>
      </c>
      <c r="BC51" s="8">
        <v>146.81</v>
      </c>
      <c r="BD51" s="8">
        <v>161.69999999999999</v>
      </c>
      <c r="BE51" s="9">
        <v>177.18</v>
      </c>
      <c r="BF51" s="8">
        <v>192.92</v>
      </c>
      <c r="BG51" s="8">
        <v>208.57</v>
      </c>
      <c r="BH51" s="8">
        <v>223.85</v>
      </c>
      <c r="BI51" s="8">
        <v>239.20233999999999</v>
      </c>
      <c r="BJ51" s="9">
        <v>258.92057</v>
      </c>
      <c r="BK51" s="8">
        <v>286.64001999999999</v>
      </c>
      <c r="BL51" s="8">
        <v>307.76315999999997</v>
      </c>
      <c r="BM51" s="8">
        <v>329.07719000000003</v>
      </c>
      <c r="BN51" s="8">
        <v>350.40535999999997</v>
      </c>
      <c r="BO51" s="9">
        <v>360</v>
      </c>
      <c r="BP51" s="9">
        <v>360</v>
      </c>
      <c r="BQ51" s="6">
        <v>106</v>
      </c>
    </row>
    <row r="52" spans="1:69" x14ac:dyDescent="0.3">
      <c r="A52" s="6">
        <v>77</v>
      </c>
      <c r="B52" s="7">
        <v>5.3969999999999985</v>
      </c>
      <c r="C52" s="8">
        <v>9.7086290145271708</v>
      </c>
      <c r="D52" s="8">
        <v>14.311111547404918</v>
      </c>
      <c r="E52" s="8">
        <v>19.45399534799985</v>
      </c>
      <c r="F52" s="9">
        <v>25.334085560835813</v>
      </c>
      <c r="G52" s="8">
        <v>32.134978911750942</v>
      </c>
      <c r="H52" s="8">
        <v>40.032085840043052</v>
      </c>
      <c r="I52" s="8">
        <v>49.133188556925354</v>
      </c>
      <c r="J52" s="8">
        <v>59.550554913766945</v>
      </c>
      <c r="K52" s="9">
        <v>71.426120277111664</v>
      </c>
      <c r="L52" s="8">
        <v>84.991644013129701</v>
      </c>
      <c r="M52" s="8">
        <v>100.47192421935021</v>
      </c>
      <c r="N52" s="8">
        <v>117.84877953200949</v>
      </c>
      <c r="O52" s="8">
        <v>137.01182930988583</v>
      </c>
      <c r="P52" s="9">
        <v>157.83388075515364</v>
      </c>
      <c r="Q52" s="8">
        <v>180.22</v>
      </c>
      <c r="R52" s="8">
        <v>195.79</v>
      </c>
      <c r="S52" s="8">
        <v>211.64</v>
      </c>
      <c r="T52" s="8">
        <v>227.72</v>
      </c>
      <c r="U52" s="9">
        <v>243.94</v>
      </c>
      <c r="V52" s="8">
        <v>260.14</v>
      </c>
      <c r="W52" s="8">
        <v>276.42487</v>
      </c>
      <c r="X52" s="8">
        <v>297.69432999999998</v>
      </c>
      <c r="Y52" s="8">
        <v>319.34364000000005</v>
      </c>
      <c r="Z52" s="9">
        <v>346.26270000000005</v>
      </c>
      <c r="AA52" s="8">
        <v>368.28437000000002</v>
      </c>
      <c r="AB52" s="8">
        <v>390.15731</v>
      </c>
      <c r="AC52" s="8">
        <v>411.71781000000004</v>
      </c>
      <c r="AD52" s="8">
        <v>420</v>
      </c>
      <c r="AE52" s="9">
        <v>420</v>
      </c>
      <c r="AF52" s="9">
        <v>420</v>
      </c>
      <c r="AG52" s="6">
        <v>107</v>
      </c>
      <c r="AK52" s="6">
        <v>77</v>
      </c>
      <c r="AL52" s="7">
        <v>3.724499999999999</v>
      </c>
      <c r="AM52" s="8">
        <v>6.7174650107962321</v>
      </c>
      <c r="AN52" s="8">
        <v>9.9341189958981015</v>
      </c>
      <c r="AO52" s="8">
        <v>13.551568728379751</v>
      </c>
      <c r="AP52" s="9">
        <v>17.709044670753443</v>
      </c>
      <c r="AQ52" s="8">
        <v>22.525664397023448</v>
      </c>
      <c r="AR52" s="8">
        <v>28.12129071992808</v>
      </c>
      <c r="AS52" s="8">
        <v>34.601713537239384</v>
      </c>
      <c r="AT52" s="8">
        <v>42.06584282309138</v>
      </c>
      <c r="AU52" s="9">
        <v>50.662376014662641</v>
      </c>
      <c r="AV52" s="8">
        <v>60.522593811043187</v>
      </c>
      <c r="AW52" s="8">
        <v>71.799686219697506</v>
      </c>
      <c r="AX52" s="8">
        <v>84.560663582044796</v>
      </c>
      <c r="AY52" s="8">
        <v>98.861719629941604</v>
      </c>
      <c r="AZ52" s="9">
        <v>114.88308718641667</v>
      </c>
      <c r="BA52" s="8">
        <v>132.85</v>
      </c>
      <c r="BB52" s="8">
        <v>146.81</v>
      </c>
      <c r="BC52" s="8">
        <v>161.69999999999999</v>
      </c>
      <c r="BD52" s="8">
        <v>177.18</v>
      </c>
      <c r="BE52" s="9">
        <v>192.92</v>
      </c>
      <c r="BF52" s="8">
        <v>208.57</v>
      </c>
      <c r="BG52" s="8">
        <v>223.85</v>
      </c>
      <c r="BH52" s="8">
        <v>239.20233999999999</v>
      </c>
      <c r="BI52" s="8">
        <v>258.92057</v>
      </c>
      <c r="BJ52" s="9">
        <v>286.64001999999999</v>
      </c>
      <c r="BK52" s="8">
        <v>307.76315999999997</v>
      </c>
      <c r="BL52" s="8">
        <v>329.07719000000003</v>
      </c>
      <c r="BM52" s="8">
        <v>350.40535999999997</v>
      </c>
      <c r="BN52" s="8">
        <v>360</v>
      </c>
      <c r="BO52" s="9">
        <v>360</v>
      </c>
      <c r="BP52" s="9">
        <v>360</v>
      </c>
      <c r="BQ52" s="6">
        <v>107</v>
      </c>
    </row>
    <row r="53" spans="1:69" x14ac:dyDescent="0.3">
      <c r="A53" s="6">
        <v>78</v>
      </c>
      <c r="B53" s="7">
        <v>6.0419999999999989</v>
      </c>
      <c r="C53" s="8">
        <v>10.843873370495963</v>
      </c>
      <c r="D53" s="8">
        <v>15.977931385333385</v>
      </c>
      <c r="E53" s="8">
        <v>21.746801488954642</v>
      </c>
      <c r="F53" s="9">
        <v>28.366054482809396</v>
      </c>
      <c r="G53" s="8">
        <v>36.024706755212449</v>
      </c>
      <c r="H53" s="8">
        <v>44.842979243351287</v>
      </c>
      <c r="I53" s="8">
        <v>54.939555235026852</v>
      </c>
      <c r="J53" s="8">
        <v>66.458095492799274</v>
      </c>
      <c r="K53" s="9">
        <v>79.625769285781317</v>
      </c>
      <c r="L53" s="8">
        <v>94.664734700229047</v>
      </c>
      <c r="M53" s="8">
        <v>111.56794070102619</v>
      </c>
      <c r="N53" s="8">
        <v>130.23747632026843</v>
      </c>
      <c r="O53" s="8">
        <v>150.55603092831581</v>
      </c>
      <c r="P53" s="9">
        <v>172.43466288611654</v>
      </c>
      <c r="Q53" s="8">
        <v>195.79</v>
      </c>
      <c r="R53" s="8">
        <v>211.64</v>
      </c>
      <c r="S53" s="8">
        <v>227.72</v>
      </c>
      <c r="T53" s="8">
        <v>243.94</v>
      </c>
      <c r="U53" s="9">
        <v>260.14</v>
      </c>
      <c r="V53" s="8">
        <v>276.42487</v>
      </c>
      <c r="W53" s="8">
        <v>297.69432999999998</v>
      </c>
      <c r="X53" s="8">
        <v>319.34364000000005</v>
      </c>
      <c r="Y53" s="8">
        <v>346.26270000000005</v>
      </c>
      <c r="Z53" s="9">
        <v>368.28437000000002</v>
      </c>
      <c r="AA53" s="8">
        <v>390.15731</v>
      </c>
      <c r="AB53" s="8">
        <v>411.71781000000004</v>
      </c>
      <c r="AC53" s="8">
        <v>420</v>
      </c>
      <c r="AD53" s="8">
        <v>420</v>
      </c>
      <c r="AE53" s="9">
        <v>420</v>
      </c>
      <c r="AF53" s="9">
        <v>420</v>
      </c>
      <c r="AG53" s="6">
        <v>108</v>
      </c>
      <c r="AK53" s="6">
        <v>78</v>
      </c>
      <c r="AL53" s="7">
        <v>4.1804999999999994</v>
      </c>
      <c r="AM53" s="8">
        <v>7.527320857092441</v>
      </c>
      <c r="AN53" s="8">
        <v>11.130157658228454</v>
      </c>
      <c r="AO53" s="8">
        <v>15.201459633864109</v>
      </c>
      <c r="AP53" s="9">
        <v>19.883760474907113</v>
      </c>
      <c r="AQ53" s="8">
        <v>25.306232001285021</v>
      </c>
      <c r="AR53" s="8">
        <v>31.580362836356322</v>
      </c>
      <c r="AS53" s="8">
        <v>38.808684463709497</v>
      </c>
      <c r="AT53" s="8">
        <v>47.138567935818237</v>
      </c>
      <c r="AU53" s="9">
        <v>56.701551632895892</v>
      </c>
      <c r="AV53" s="8">
        <v>67.649727029297992</v>
      </c>
      <c r="AW53" s="8">
        <v>80.053939783046388</v>
      </c>
      <c r="AX53" s="8">
        <v>93.973643984888596</v>
      </c>
      <c r="AY53" s="8">
        <v>109.58573371461492</v>
      </c>
      <c r="AZ53" s="9">
        <v>127.11100302086662</v>
      </c>
      <c r="BA53" s="8">
        <v>146.81</v>
      </c>
      <c r="BB53" s="8">
        <v>161.69999999999999</v>
      </c>
      <c r="BC53" s="8">
        <v>177.18</v>
      </c>
      <c r="BD53" s="8">
        <v>192.92</v>
      </c>
      <c r="BE53" s="9">
        <v>208.57</v>
      </c>
      <c r="BF53" s="8">
        <v>223.85</v>
      </c>
      <c r="BG53" s="8">
        <v>239.20233999999999</v>
      </c>
      <c r="BH53" s="8">
        <v>258.92057</v>
      </c>
      <c r="BI53" s="8">
        <v>286.64001999999999</v>
      </c>
      <c r="BJ53" s="9">
        <v>307.76315999999997</v>
      </c>
      <c r="BK53" s="8">
        <v>329.07719000000003</v>
      </c>
      <c r="BL53" s="8">
        <v>350.40535999999997</v>
      </c>
      <c r="BM53" s="8">
        <v>360</v>
      </c>
      <c r="BN53" s="8">
        <v>360</v>
      </c>
      <c r="BO53" s="9">
        <v>360</v>
      </c>
      <c r="BP53" s="9">
        <v>360</v>
      </c>
      <c r="BQ53" s="6">
        <v>108</v>
      </c>
    </row>
    <row r="54" spans="1:69" x14ac:dyDescent="0.3">
      <c r="A54" s="11">
        <v>79</v>
      </c>
      <c r="B54" s="12">
        <v>6.7484999999999991</v>
      </c>
      <c r="C54" s="13">
        <v>12.106862845076954</v>
      </c>
      <c r="D54" s="13">
        <v>17.861056087725853</v>
      </c>
      <c r="E54" s="13">
        <v>24.349446297606026</v>
      </c>
      <c r="F54" s="14">
        <v>31.79957881260389</v>
      </c>
      <c r="G54" s="13">
        <v>40.354009624347654</v>
      </c>
      <c r="H54" s="13">
        <v>50.142345884775828</v>
      </c>
      <c r="I54" s="13">
        <v>61.312244922460863</v>
      </c>
      <c r="J54" s="13">
        <v>74.087420097179702</v>
      </c>
      <c r="K54" s="14">
        <v>88.68815766848428</v>
      </c>
      <c r="L54" s="13">
        <v>105.11941111484602</v>
      </c>
      <c r="M54" s="13">
        <v>123.29637262984431</v>
      </c>
      <c r="N54" s="13">
        <v>143.11200435512578</v>
      </c>
      <c r="O54" s="13">
        <v>164.48355900764471</v>
      </c>
      <c r="P54" s="14">
        <v>187.33205330414359</v>
      </c>
      <c r="Q54" s="13">
        <v>211.64</v>
      </c>
      <c r="R54" s="13">
        <v>227.72</v>
      </c>
      <c r="S54" s="13">
        <v>243.94</v>
      </c>
      <c r="T54" s="13">
        <v>260.14</v>
      </c>
      <c r="U54" s="14">
        <v>276.42487</v>
      </c>
      <c r="V54" s="13">
        <v>297.69432999999998</v>
      </c>
      <c r="W54" s="13">
        <v>319.34364000000005</v>
      </c>
      <c r="X54" s="13">
        <v>346.26270000000005</v>
      </c>
      <c r="Y54" s="13">
        <v>368.28437000000002</v>
      </c>
      <c r="Z54" s="14">
        <v>390.15731</v>
      </c>
      <c r="AA54" s="13">
        <v>411.71781000000004</v>
      </c>
      <c r="AB54" s="13">
        <v>420</v>
      </c>
      <c r="AC54" s="13">
        <v>420</v>
      </c>
      <c r="AD54" s="13">
        <v>420</v>
      </c>
      <c r="AE54" s="14">
        <v>420</v>
      </c>
      <c r="AF54" s="14">
        <v>420</v>
      </c>
      <c r="AG54" s="11">
        <v>109</v>
      </c>
      <c r="AK54" s="11">
        <v>79</v>
      </c>
      <c r="AL54" s="12">
        <v>4.684499999999999</v>
      </c>
      <c r="AM54" s="13">
        <v>8.4335881136620081</v>
      </c>
      <c r="AN54" s="13">
        <v>12.485244015017628</v>
      </c>
      <c r="AO54" s="13">
        <v>17.068237606736083</v>
      </c>
      <c r="AP54" s="14">
        <v>22.338211506980965</v>
      </c>
      <c r="AQ54" s="13">
        <v>28.419036543555791</v>
      </c>
      <c r="AR54" s="13">
        <v>35.419989684805394</v>
      </c>
      <c r="AS54" s="13">
        <v>43.488628452918853</v>
      </c>
      <c r="AT54" s="13">
        <v>52.757690301378709</v>
      </c>
      <c r="AU54" s="14">
        <v>63.378719393271439</v>
      </c>
      <c r="AV54" s="13">
        <v>75.426891941725856</v>
      </c>
      <c r="AW54" s="13">
        <v>88.965248356413099</v>
      </c>
      <c r="AX54" s="13">
        <v>104.16742460547981</v>
      </c>
      <c r="AY54" s="13">
        <v>121.24981031054045</v>
      </c>
      <c r="AZ54" s="14">
        <v>140.46794394801228</v>
      </c>
      <c r="BA54" s="13">
        <v>161.69999999999999</v>
      </c>
      <c r="BB54" s="13">
        <v>177.18</v>
      </c>
      <c r="BC54" s="13">
        <v>192.92</v>
      </c>
      <c r="BD54" s="13">
        <v>208.57</v>
      </c>
      <c r="BE54" s="14">
        <v>223.85</v>
      </c>
      <c r="BF54" s="13">
        <v>239.20233999999999</v>
      </c>
      <c r="BG54" s="13">
        <v>258.92057</v>
      </c>
      <c r="BH54" s="13">
        <v>286.64001999999999</v>
      </c>
      <c r="BI54" s="13">
        <v>307.76315999999997</v>
      </c>
      <c r="BJ54" s="14">
        <v>329.07719000000003</v>
      </c>
      <c r="BK54" s="13">
        <v>350.40535999999997</v>
      </c>
      <c r="BL54" s="13">
        <v>360</v>
      </c>
      <c r="BM54" s="13">
        <v>360</v>
      </c>
      <c r="BN54" s="13">
        <v>360</v>
      </c>
      <c r="BO54" s="14">
        <v>360</v>
      </c>
      <c r="BP54" s="14">
        <v>360</v>
      </c>
      <c r="BQ54" s="11">
        <v>109</v>
      </c>
    </row>
    <row r="55" spans="1:69" x14ac:dyDescent="0.3">
      <c r="A55" s="6">
        <v>80</v>
      </c>
      <c r="B55" s="7">
        <v>7.5344999999999978</v>
      </c>
      <c r="C55" s="8">
        <v>13.533751717122655</v>
      </c>
      <c r="D55" s="8">
        <v>19.998657101252437</v>
      </c>
      <c r="E55" s="8">
        <v>27.296786624069874</v>
      </c>
      <c r="F55" s="9">
        <v>35.621122974674762</v>
      </c>
      <c r="G55" s="8">
        <v>45.122887519156571</v>
      </c>
      <c r="H55" s="8">
        <v>55.958585371183894</v>
      </c>
      <c r="I55" s="8">
        <v>68.350830895593546</v>
      </c>
      <c r="J55" s="8">
        <v>82.51947646806876</v>
      </c>
      <c r="K55" s="9">
        <v>98.482787032509634</v>
      </c>
      <c r="L55" s="8">
        <v>116.16994991578831</v>
      </c>
      <c r="M55" s="8">
        <v>135.48474306567491</v>
      </c>
      <c r="N55" s="8">
        <v>156.35090582493191</v>
      </c>
      <c r="O55" s="8">
        <v>178.69401852239906</v>
      </c>
      <c r="P55" s="9">
        <v>202.49734798145437</v>
      </c>
      <c r="Q55" s="8">
        <v>227.72</v>
      </c>
      <c r="R55" s="8">
        <v>243.94</v>
      </c>
      <c r="S55" s="8">
        <v>260.14</v>
      </c>
      <c r="T55" s="8">
        <v>276.42487</v>
      </c>
      <c r="U55" s="9">
        <v>297.69432999999998</v>
      </c>
      <c r="V55" s="8">
        <v>319.34364000000005</v>
      </c>
      <c r="W55" s="8">
        <v>346.26270000000005</v>
      </c>
      <c r="X55" s="8">
        <v>368.28437000000002</v>
      </c>
      <c r="Y55" s="8">
        <v>390.15731</v>
      </c>
      <c r="Z55" s="9">
        <v>411.71781000000004</v>
      </c>
      <c r="AA55" s="8">
        <v>420</v>
      </c>
      <c r="AB55" s="8">
        <v>420</v>
      </c>
      <c r="AC55" s="8">
        <v>420</v>
      </c>
      <c r="AD55" s="8">
        <v>420</v>
      </c>
      <c r="AE55" s="9">
        <v>420</v>
      </c>
      <c r="AF55" s="9">
        <v>420</v>
      </c>
      <c r="AG55" s="6">
        <v>110</v>
      </c>
      <c r="AK55" s="6">
        <v>80</v>
      </c>
      <c r="AL55" s="7">
        <v>5.2484999999999991</v>
      </c>
      <c r="AM55" s="8">
        <v>9.4603696330732721</v>
      </c>
      <c r="AN55" s="8">
        <v>14.018463789600684</v>
      </c>
      <c r="AO55" s="8">
        <v>19.175140547072917</v>
      </c>
      <c r="AP55" s="9">
        <v>25.085933342519525</v>
      </c>
      <c r="AQ55" s="8">
        <v>31.874300698851421</v>
      </c>
      <c r="AR55" s="8">
        <v>39.691290557636322</v>
      </c>
      <c r="AS55" s="8">
        <v>48.672662153731871</v>
      </c>
      <c r="AT55" s="8">
        <v>58.97042943544978</v>
      </c>
      <c r="AU55" s="9">
        <v>70.664879652964615</v>
      </c>
      <c r="AV55" s="8">
        <v>83.823134658128083</v>
      </c>
      <c r="AW55" s="8">
        <v>98.615743816049857</v>
      </c>
      <c r="AX55" s="8">
        <v>115.25478769749307</v>
      </c>
      <c r="AY55" s="8">
        <v>133.99085172518213</v>
      </c>
      <c r="AZ55" s="9">
        <v>154.71470973635027</v>
      </c>
      <c r="BA55" s="8">
        <v>177.18</v>
      </c>
      <c r="BB55" s="8">
        <v>192.92</v>
      </c>
      <c r="BC55" s="8">
        <v>208.57</v>
      </c>
      <c r="BD55" s="8">
        <v>223.85</v>
      </c>
      <c r="BE55" s="9">
        <v>239.20233999999999</v>
      </c>
      <c r="BF55" s="8">
        <v>258.92057</v>
      </c>
      <c r="BG55" s="8">
        <v>286.64001999999999</v>
      </c>
      <c r="BH55" s="8">
        <v>307.76315999999997</v>
      </c>
      <c r="BI55" s="8">
        <v>329.07719000000003</v>
      </c>
      <c r="BJ55" s="9">
        <v>350.40535999999997</v>
      </c>
      <c r="BK55" s="8">
        <v>360</v>
      </c>
      <c r="BL55" s="8">
        <v>360</v>
      </c>
      <c r="BM55" s="8">
        <v>360</v>
      </c>
      <c r="BN55" s="8">
        <v>360</v>
      </c>
      <c r="BO55" s="9">
        <v>360</v>
      </c>
      <c r="BP55" s="9">
        <v>360</v>
      </c>
      <c r="BQ55" s="6">
        <v>110</v>
      </c>
    </row>
    <row r="56" spans="1:69" x14ac:dyDescent="0.3">
      <c r="A56" s="6">
        <v>81</v>
      </c>
      <c r="B56" s="7">
        <v>8.4224999999999977</v>
      </c>
      <c r="C56" s="8">
        <v>15.325715998356756</v>
      </c>
      <c r="D56" s="8">
        <v>22.82462452355162</v>
      </c>
      <c r="E56" s="8">
        <v>31.276309442231938</v>
      </c>
      <c r="F56" s="9">
        <v>40.889880095813922</v>
      </c>
      <c r="G56" s="8">
        <v>51.849933488183282</v>
      </c>
      <c r="H56" s="8">
        <v>64.393828147255235</v>
      </c>
      <c r="I56" s="8">
        <v>78.755772660833557</v>
      </c>
      <c r="J56" s="8">
        <v>94.975569600530875</v>
      </c>
      <c r="K56" s="9">
        <v>112.99991641813037</v>
      </c>
      <c r="L56" s="8">
        <v>132.74427197096699</v>
      </c>
      <c r="M56" s="8">
        <v>154.13910741858825</v>
      </c>
      <c r="N56" s="8">
        <v>177.11400166726347</v>
      </c>
      <c r="O56" s="8">
        <v>201.65410510542381</v>
      </c>
      <c r="P56" s="9">
        <v>227.72</v>
      </c>
      <c r="Q56" s="8">
        <v>243.94</v>
      </c>
      <c r="R56" s="8">
        <v>260.14</v>
      </c>
      <c r="S56" s="8">
        <v>276.42487</v>
      </c>
      <c r="T56" s="8">
        <v>297.69432999999998</v>
      </c>
      <c r="U56" s="9">
        <v>319.34364000000005</v>
      </c>
      <c r="V56" s="8">
        <v>346.26270000000005</v>
      </c>
      <c r="W56" s="8">
        <v>368.28437000000002</v>
      </c>
      <c r="X56" s="8">
        <v>390.15731</v>
      </c>
      <c r="Y56" s="8">
        <v>411.71781000000004</v>
      </c>
      <c r="Z56" s="9">
        <v>420</v>
      </c>
      <c r="AA56" s="8">
        <v>420</v>
      </c>
      <c r="AB56" s="8">
        <v>420</v>
      </c>
      <c r="AC56" s="8">
        <v>420</v>
      </c>
      <c r="AD56" s="8">
        <v>420</v>
      </c>
      <c r="AE56" s="9">
        <v>420</v>
      </c>
      <c r="AF56" s="9">
        <v>420</v>
      </c>
      <c r="AG56" s="6">
        <v>111</v>
      </c>
      <c r="AK56" s="6">
        <v>81</v>
      </c>
      <c r="AL56" s="7">
        <v>5.8874999999999984</v>
      </c>
      <c r="AM56" s="8">
        <v>10.742871068038529</v>
      </c>
      <c r="AN56" s="8">
        <v>16.033586267892176</v>
      </c>
      <c r="AO56" s="8">
        <v>22.026127992249471</v>
      </c>
      <c r="AP56" s="9">
        <v>28.884151821193434</v>
      </c>
      <c r="AQ56" s="8">
        <v>36.777033619105239</v>
      </c>
      <c r="AR56" s="8">
        <v>45.854878443019494</v>
      </c>
      <c r="AS56" s="8">
        <v>56.280794948173543</v>
      </c>
      <c r="AT56" s="8">
        <v>68.148327215575264</v>
      </c>
      <c r="AU56" s="9">
        <v>81.535777687262723</v>
      </c>
      <c r="AV56" s="8">
        <v>96.621027737354538</v>
      </c>
      <c r="AW56" s="8">
        <v>113.624350352677</v>
      </c>
      <c r="AX56" s="8">
        <v>132.80610135742864</v>
      </c>
      <c r="AY56" s="8">
        <v>154.07044412940385</v>
      </c>
      <c r="AZ56" s="9">
        <v>177.18</v>
      </c>
      <c r="BA56" s="8">
        <v>192.92</v>
      </c>
      <c r="BB56" s="8">
        <v>208.57</v>
      </c>
      <c r="BC56" s="8">
        <v>223.85</v>
      </c>
      <c r="BD56" s="8">
        <v>239.20233999999999</v>
      </c>
      <c r="BE56" s="9">
        <v>258.92057</v>
      </c>
      <c r="BF56" s="8">
        <v>286.64001999999999</v>
      </c>
      <c r="BG56" s="8">
        <v>307.76315999999997</v>
      </c>
      <c r="BH56" s="8">
        <v>329.07719000000003</v>
      </c>
      <c r="BI56" s="8">
        <v>350.40535999999997</v>
      </c>
      <c r="BJ56" s="9">
        <v>360</v>
      </c>
      <c r="BK56" s="8">
        <v>360</v>
      </c>
      <c r="BL56" s="8">
        <v>360</v>
      </c>
      <c r="BM56" s="8">
        <v>360</v>
      </c>
      <c r="BN56" s="8">
        <v>360</v>
      </c>
      <c r="BO56" s="9">
        <v>360</v>
      </c>
      <c r="BP56" s="9">
        <v>360</v>
      </c>
      <c r="BQ56" s="6">
        <v>111</v>
      </c>
    </row>
    <row r="57" spans="1:69" x14ac:dyDescent="0.3">
      <c r="A57" s="6">
        <v>82</v>
      </c>
      <c r="B57" s="7">
        <v>9.4304999999999968</v>
      </c>
      <c r="C57" s="8">
        <v>17.400286623192592</v>
      </c>
      <c r="D57" s="8">
        <v>26.087237149770452</v>
      </c>
      <c r="E57" s="8">
        <v>35.871709921993528</v>
      </c>
      <c r="F57" s="9">
        <v>46.997976007773282</v>
      </c>
      <c r="G57" s="8">
        <v>59.730504537345595</v>
      </c>
      <c r="H57" s="8">
        <v>74.324796367217004</v>
      </c>
      <c r="I57" s="8">
        <v>90.848272835734548</v>
      </c>
      <c r="J57" s="8">
        <v>109.26956154853065</v>
      </c>
      <c r="K57" s="9">
        <v>129.51875100650196</v>
      </c>
      <c r="L57" s="8">
        <v>151.53489215495671</v>
      </c>
      <c r="M57" s="8">
        <v>175.25279528957165</v>
      </c>
      <c r="N57" s="8">
        <v>200.66026578774961</v>
      </c>
      <c r="O57" s="8">
        <v>227.72</v>
      </c>
      <c r="P57" s="9">
        <v>243.94</v>
      </c>
      <c r="Q57" s="8">
        <v>260.14</v>
      </c>
      <c r="R57" s="8">
        <v>276.42487</v>
      </c>
      <c r="S57" s="8">
        <v>297.69432999999998</v>
      </c>
      <c r="T57" s="8">
        <v>319.34364000000005</v>
      </c>
      <c r="U57" s="9">
        <v>346.26270000000005</v>
      </c>
      <c r="V57" s="8">
        <v>368.28437000000002</v>
      </c>
      <c r="W57" s="8">
        <v>390.15731</v>
      </c>
      <c r="X57" s="8">
        <v>411.71781000000004</v>
      </c>
      <c r="Y57" s="8">
        <v>420</v>
      </c>
      <c r="Z57" s="9">
        <v>420</v>
      </c>
      <c r="AA57" s="8">
        <v>420</v>
      </c>
      <c r="AB57" s="8">
        <v>420</v>
      </c>
      <c r="AC57" s="8">
        <v>420</v>
      </c>
      <c r="AD57" s="8">
        <v>420</v>
      </c>
      <c r="AE57" s="9">
        <v>420</v>
      </c>
      <c r="AF57" s="9">
        <v>420</v>
      </c>
      <c r="AG57" s="6">
        <v>112</v>
      </c>
      <c r="AK57" s="6">
        <v>82</v>
      </c>
      <c r="AL57" s="7">
        <v>6.6104999999999983</v>
      </c>
      <c r="AM57" s="8">
        <v>12.223158211042355</v>
      </c>
      <c r="AN57" s="8">
        <v>18.371759158039733</v>
      </c>
      <c r="AO57" s="8">
        <v>25.3393727994508</v>
      </c>
      <c r="AP57" s="9">
        <v>33.335551800885064</v>
      </c>
      <c r="AQ57" s="8">
        <v>42.534123280213045</v>
      </c>
      <c r="AR57" s="8">
        <v>53.114311276237316</v>
      </c>
      <c r="AS57" s="8">
        <v>65.186845945958822</v>
      </c>
      <c r="AT57" s="8">
        <v>78.844117418977078</v>
      </c>
      <c r="AU57" s="9">
        <v>94.273256749216117</v>
      </c>
      <c r="AV57" s="8">
        <v>111.7046411207746</v>
      </c>
      <c r="AW57" s="8">
        <v>131.41050552358146</v>
      </c>
      <c r="AX57" s="8">
        <v>153.31111783159662</v>
      </c>
      <c r="AY57" s="8">
        <v>177.18</v>
      </c>
      <c r="AZ57" s="9">
        <v>192.92</v>
      </c>
      <c r="BA57" s="8">
        <v>208.57</v>
      </c>
      <c r="BB57" s="8">
        <v>223.85</v>
      </c>
      <c r="BC57" s="8">
        <v>239.20233999999999</v>
      </c>
      <c r="BD57" s="8">
        <v>258.92057</v>
      </c>
      <c r="BE57" s="9">
        <v>286.64001999999999</v>
      </c>
      <c r="BF57" s="8">
        <v>307.76315999999997</v>
      </c>
      <c r="BG57" s="8">
        <v>329.07719000000003</v>
      </c>
      <c r="BH57" s="8">
        <v>350.40535999999997</v>
      </c>
      <c r="BI57" s="8">
        <v>360</v>
      </c>
      <c r="BJ57" s="9">
        <v>360</v>
      </c>
      <c r="BK57" s="8">
        <v>360</v>
      </c>
      <c r="BL57" s="8">
        <v>360</v>
      </c>
      <c r="BM57" s="8">
        <v>360</v>
      </c>
      <c r="BN57" s="8">
        <v>360</v>
      </c>
      <c r="BO57" s="9">
        <v>360</v>
      </c>
      <c r="BP57" s="9">
        <v>360</v>
      </c>
      <c r="BQ57" s="6">
        <v>112</v>
      </c>
    </row>
    <row r="58" spans="1:69" x14ac:dyDescent="0.3">
      <c r="A58" s="6">
        <v>83</v>
      </c>
      <c r="B58" s="7">
        <v>10.571999999999997</v>
      </c>
      <c r="C58" s="8">
        <v>19.774020086114589</v>
      </c>
      <c r="D58" s="8">
        <v>29.84337833915939</v>
      </c>
      <c r="E58" s="8">
        <v>41.202049293498753</v>
      </c>
      <c r="F58" s="9">
        <v>54.174285977645241</v>
      </c>
      <c r="G58" s="8">
        <v>69.051038333663797</v>
      </c>
      <c r="H58" s="8">
        <v>85.937147507718194</v>
      </c>
      <c r="I58" s="8">
        <v>104.82974937742075</v>
      </c>
      <c r="J58" s="8">
        <v>125.67784039917592</v>
      </c>
      <c r="K58" s="9">
        <v>148.43173890100158</v>
      </c>
      <c r="L58" s="8">
        <v>173.03329295908105</v>
      </c>
      <c r="M58" s="8">
        <v>199.47412478242506</v>
      </c>
      <c r="N58" s="8">
        <v>227.71999999999994</v>
      </c>
      <c r="O58" s="8">
        <v>243.94</v>
      </c>
      <c r="P58" s="9">
        <v>260.14</v>
      </c>
      <c r="Q58" s="8">
        <v>276.42487</v>
      </c>
      <c r="R58" s="8">
        <v>297.69432999999998</v>
      </c>
      <c r="S58" s="8">
        <v>319.34364000000005</v>
      </c>
      <c r="T58" s="8">
        <v>346.26270000000005</v>
      </c>
      <c r="U58" s="9">
        <v>368.28437000000002</v>
      </c>
      <c r="V58" s="8">
        <v>390.15731</v>
      </c>
      <c r="W58" s="8">
        <v>411.71781000000004</v>
      </c>
      <c r="X58" s="8">
        <v>420</v>
      </c>
      <c r="Y58" s="8">
        <v>420</v>
      </c>
      <c r="Z58" s="9">
        <v>420</v>
      </c>
      <c r="AA58" s="8">
        <v>420</v>
      </c>
      <c r="AB58" s="8">
        <v>420</v>
      </c>
      <c r="AC58" s="8">
        <v>420</v>
      </c>
      <c r="AD58" s="8">
        <v>420</v>
      </c>
      <c r="AE58" s="9">
        <v>420</v>
      </c>
      <c r="AF58" s="9">
        <v>420</v>
      </c>
      <c r="AG58" s="6">
        <v>113</v>
      </c>
      <c r="AK58" s="6">
        <v>83</v>
      </c>
      <c r="AL58" s="7">
        <v>7.4264999999999981</v>
      </c>
      <c r="AM58" s="8">
        <v>13.925719022013567</v>
      </c>
      <c r="AN58" s="8">
        <v>21.081027109537605</v>
      </c>
      <c r="AO58" s="8">
        <v>29.224514866318444</v>
      </c>
      <c r="AP58" s="9">
        <v>38.577537160262537</v>
      </c>
      <c r="AQ58" s="8">
        <v>49.345555228716499</v>
      </c>
      <c r="AR58" s="8">
        <v>61.662939985109624</v>
      </c>
      <c r="AS58" s="8">
        <v>75.640543915282549</v>
      </c>
      <c r="AT58" s="8">
        <v>91.477559994720238</v>
      </c>
      <c r="AU58" s="9">
        <v>109.41713745976062</v>
      </c>
      <c r="AV58" s="8">
        <v>129.74624720017718</v>
      </c>
      <c r="AW58" s="8">
        <v>152.40486664769483</v>
      </c>
      <c r="AX58" s="8">
        <v>177.17999999999998</v>
      </c>
      <c r="AY58" s="8">
        <v>192.92</v>
      </c>
      <c r="AZ58" s="9">
        <v>208.57</v>
      </c>
      <c r="BA58" s="8">
        <v>223.85</v>
      </c>
      <c r="BB58" s="8">
        <v>239.20233999999999</v>
      </c>
      <c r="BC58" s="8">
        <v>258.92057</v>
      </c>
      <c r="BD58" s="8">
        <v>286.64001999999999</v>
      </c>
      <c r="BE58" s="9">
        <v>307.76315999999997</v>
      </c>
      <c r="BF58" s="8">
        <v>329.07719000000003</v>
      </c>
      <c r="BG58" s="8">
        <v>350.40535999999997</v>
      </c>
      <c r="BH58" s="8">
        <v>360</v>
      </c>
      <c r="BI58" s="8">
        <v>360</v>
      </c>
      <c r="BJ58" s="9">
        <v>360</v>
      </c>
      <c r="BK58" s="8">
        <v>360</v>
      </c>
      <c r="BL58" s="8">
        <v>360</v>
      </c>
      <c r="BM58" s="8">
        <v>360</v>
      </c>
      <c r="BN58" s="8">
        <v>360</v>
      </c>
      <c r="BO58" s="9">
        <v>360</v>
      </c>
      <c r="BP58" s="9">
        <v>360</v>
      </c>
      <c r="BQ58" s="6">
        <v>113</v>
      </c>
    </row>
    <row r="59" spans="1:69" x14ac:dyDescent="0.3">
      <c r="A59" s="11">
        <v>84</v>
      </c>
      <c r="B59" s="12">
        <v>11.842499999999998</v>
      </c>
      <c r="C59" s="13">
        <v>22.479006592868348</v>
      </c>
      <c r="D59" s="13">
        <v>34.188286984615857</v>
      </c>
      <c r="E59" s="13">
        <v>47.474380355188664</v>
      </c>
      <c r="F59" s="14">
        <v>62.698615168633332</v>
      </c>
      <c r="G59" s="13">
        <v>80.021030847986026</v>
      </c>
      <c r="H59" s="13">
        <v>99.477768870372344</v>
      </c>
      <c r="I59" s="13">
        <v>121.04322895643092</v>
      </c>
      <c r="J59" s="13">
        <v>144.68303212787387</v>
      </c>
      <c r="K59" s="14">
        <v>170.34877326489894</v>
      </c>
      <c r="L59" s="13">
        <v>198.03766737663895</v>
      </c>
      <c r="M59" s="13">
        <v>227.72</v>
      </c>
      <c r="N59" s="13">
        <v>243.94</v>
      </c>
      <c r="O59" s="13">
        <v>260.14</v>
      </c>
      <c r="P59" s="14">
        <v>276.42487</v>
      </c>
      <c r="Q59" s="13">
        <v>297.69432999999998</v>
      </c>
      <c r="R59" s="13">
        <v>319.34364000000005</v>
      </c>
      <c r="S59" s="13">
        <v>346.26270000000005</v>
      </c>
      <c r="T59" s="13">
        <v>368.28437000000002</v>
      </c>
      <c r="U59" s="14">
        <v>390.15731</v>
      </c>
      <c r="V59" s="13">
        <v>411.71781000000004</v>
      </c>
      <c r="W59" s="13">
        <v>420</v>
      </c>
      <c r="X59" s="13">
        <v>420</v>
      </c>
      <c r="Y59" s="13">
        <v>420</v>
      </c>
      <c r="Z59" s="14">
        <v>420</v>
      </c>
      <c r="AA59" s="13">
        <v>420</v>
      </c>
      <c r="AB59" s="13">
        <v>420</v>
      </c>
      <c r="AC59" s="13">
        <v>420</v>
      </c>
      <c r="AD59" s="13">
        <v>420</v>
      </c>
      <c r="AE59" s="14">
        <v>420</v>
      </c>
      <c r="AF59" s="14">
        <v>420</v>
      </c>
      <c r="AG59" s="11">
        <v>114</v>
      </c>
      <c r="AK59" s="11">
        <v>84</v>
      </c>
      <c r="AL59" s="12">
        <v>8.3399999999999981</v>
      </c>
      <c r="AM59" s="13">
        <v>15.878917661206051</v>
      </c>
      <c r="AN59" s="13">
        <v>24.249670061763666</v>
      </c>
      <c r="AO59" s="13">
        <v>33.806530889368162</v>
      </c>
      <c r="AP59" s="14">
        <v>44.805958783960811</v>
      </c>
      <c r="AQ59" s="13">
        <v>57.417917231693153</v>
      </c>
      <c r="AR59" s="13">
        <v>71.778789795088798</v>
      </c>
      <c r="AS59" s="13">
        <v>88.104149495627183</v>
      </c>
      <c r="AT59" s="13">
        <v>106.65376105974944</v>
      </c>
      <c r="AU59" s="14">
        <v>127.73330304417905</v>
      </c>
      <c r="AV59" s="13">
        <v>151.30736540730732</v>
      </c>
      <c r="AW59" s="13">
        <v>177.18</v>
      </c>
      <c r="AX59" s="13">
        <v>192.92</v>
      </c>
      <c r="AY59" s="13">
        <v>208.57</v>
      </c>
      <c r="AZ59" s="14">
        <v>223.85</v>
      </c>
      <c r="BA59" s="13">
        <v>239.20233999999999</v>
      </c>
      <c r="BB59" s="13">
        <v>258.92057</v>
      </c>
      <c r="BC59" s="13">
        <v>286.64001999999999</v>
      </c>
      <c r="BD59" s="13">
        <v>307.76315999999997</v>
      </c>
      <c r="BE59" s="14">
        <v>329.07719000000003</v>
      </c>
      <c r="BF59" s="13">
        <v>350.40535999999997</v>
      </c>
      <c r="BG59" s="13">
        <v>360</v>
      </c>
      <c r="BH59" s="13">
        <v>360</v>
      </c>
      <c r="BI59" s="13">
        <v>360</v>
      </c>
      <c r="BJ59" s="14">
        <v>360</v>
      </c>
      <c r="BK59" s="13">
        <v>360</v>
      </c>
      <c r="BL59" s="13">
        <v>360</v>
      </c>
      <c r="BM59" s="13">
        <v>360</v>
      </c>
      <c r="BN59" s="13">
        <v>360</v>
      </c>
      <c r="BO59" s="14">
        <v>360</v>
      </c>
      <c r="BP59" s="14">
        <v>360</v>
      </c>
      <c r="BQ59" s="11">
        <v>114</v>
      </c>
    </row>
    <row r="60" spans="1:69" x14ac:dyDescent="0.3">
      <c r="A60" s="6">
        <v>85</v>
      </c>
      <c r="B60" s="7">
        <v>13.241999999999997</v>
      </c>
      <c r="C60" s="8">
        <v>25.572824567019126</v>
      </c>
      <c r="D60" s="8">
        <v>39.290877257351411</v>
      </c>
      <c r="E60" s="8">
        <v>54.947800021538328</v>
      </c>
      <c r="F60" s="9">
        <v>72.797485562729676</v>
      </c>
      <c r="G60" s="8">
        <v>92.933508815424929</v>
      </c>
      <c r="H60" s="8">
        <v>115.36606549043499</v>
      </c>
      <c r="I60" s="8">
        <v>140.08232965470683</v>
      </c>
      <c r="J60" s="8">
        <v>167.0477887565371</v>
      </c>
      <c r="K60" s="9">
        <v>196.26799957587386</v>
      </c>
      <c r="L60" s="8">
        <v>227.72</v>
      </c>
      <c r="M60" s="8">
        <v>243.94</v>
      </c>
      <c r="N60" s="8">
        <v>260.14</v>
      </c>
      <c r="O60" s="8">
        <v>276.42487</v>
      </c>
      <c r="P60" s="9">
        <v>297.69432999999998</v>
      </c>
      <c r="Q60" s="8">
        <v>319.34364000000005</v>
      </c>
      <c r="R60" s="8">
        <v>346.26270000000005</v>
      </c>
      <c r="S60" s="8">
        <v>368.28437000000002</v>
      </c>
      <c r="T60" s="8">
        <v>390.15731</v>
      </c>
      <c r="U60" s="9">
        <v>411.71781000000004</v>
      </c>
      <c r="V60" s="8">
        <v>420</v>
      </c>
      <c r="W60" s="8">
        <v>420</v>
      </c>
      <c r="X60" s="8">
        <v>420</v>
      </c>
      <c r="Y60" s="8">
        <v>420</v>
      </c>
      <c r="Z60" s="9">
        <v>420</v>
      </c>
      <c r="AA60" s="8">
        <v>420</v>
      </c>
      <c r="AB60" s="8">
        <v>420</v>
      </c>
      <c r="AC60" s="8">
        <v>420</v>
      </c>
      <c r="AD60" s="8">
        <v>420</v>
      </c>
      <c r="AE60" s="9">
        <v>420</v>
      </c>
      <c r="AF60" s="9">
        <v>420</v>
      </c>
      <c r="AG60" s="6">
        <v>115</v>
      </c>
      <c r="AK60" s="6">
        <v>85</v>
      </c>
      <c r="AL60" s="7">
        <v>9.3539999999999974</v>
      </c>
      <c r="AM60" s="8">
        <v>18.138743206895011</v>
      </c>
      <c r="AN60" s="8">
        <v>27.979054086292031</v>
      </c>
      <c r="AO60" s="8">
        <v>39.267037340659535</v>
      </c>
      <c r="AP60" s="9">
        <v>52.234768240571718</v>
      </c>
      <c r="AQ60" s="8">
        <v>67.056739107959146</v>
      </c>
      <c r="AR60" s="8">
        <v>83.971893085817939</v>
      </c>
      <c r="AS60" s="8">
        <v>103.26233211978582</v>
      </c>
      <c r="AT60" s="8">
        <v>125.25811260711586</v>
      </c>
      <c r="AU60" s="9">
        <v>149.95528034123419</v>
      </c>
      <c r="AV60" s="8">
        <v>177.18</v>
      </c>
      <c r="AW60" s="8">
        <v>192.92</v>
      </c>
      <c r="AX60" s="8">
        <v>208.57</v>
      </c>
      <c r="AY60" s="8">
        <v>223.85</v>
      </c>
      <c r="AZ60" s="9">
        <v>239.20233999999999</v>
      </c>
      <c r="BA60" s="8">
        <v>258.92057</v>
      </c>
      <c r="BB60" s="8">
        <v>286.64001999999999</v>
      </c>
      <c r="BC60" s="8">
        <v>307.76315999999997</v>
      </c>
      <c r="BD60" s="8">
        <v>329.07719000000003</v>
      </c>
      <c r="BE60" s="9">
        <v>350.40535999999997</v>
      </c>
      <c r="BF60" s="8">
        <v>360</v>
      </c>
      <c r="BG60" s="8">
        <v>360</v>
      </c>
      <c r="BH60" s="8">
        <v>360</v>
      </c>
      <c r="BI60" s="8">
        <v>360</v>
      </c>
      <c r="BJ60" s="9">
        <v>360</v>
      </c>
      <c r="BK60" s="8">
        <v>360</v>
      </c>
      <c r="BL60" s="8">
        <v>360</v>
      </c>
      <c r="BM60" s="8">
        <v>360</v>
      </c>
      <c r="BN60" s="8">
        <v>360</v>
      </c>
      <c r="BO60" s="9">
        <v>360</v>
      </c>
      <c r="BP60" s="9">
        <v>360</v>
      </c>
      <c r="BQ60" s="6">
        <v>115</v>
      </c>
    </row>
    <row r="61" spans="1:69" x14ac:dyDescent="0.3">
      <c r="A61" s="6">
        <v>86</v>
      </c>
      <c r="B61" s="7">
        <v>14.777999999999997</v>
      </c>
      <c r="C61" s="8">
        <v>28.508559908604454</v>
      </c>
      <c r="D61" s="8">
        <v>43.76266061086951</v>
      </c>
      <c r="E61" s="8">
        <v>61.016178818979533</v>
      </c>
      <c r="F61" s="9">
        <v>80.450224769412401</v>
      </c>
      <c r="G61" s="8">
        <v>102.12038112305154</v>
      </c>
      <c r="H61" s="8">
        <v>126.03826577768061</v>
      </c>
      <c r="I61" s="8">
        <v>152.18465943344273</v>
      </c>
      <c r="J61" s="8">
        <v>180.57098938880185</v>
      </c>
      <c r="K61" s="9">
        <v>211.18006455971459</v>
      </c>
      <c r="L61" s="8">
        <v>243.94</v>
      </c>
      <c r="M61" s="8">
        <v>260.14</v>
      </c>
      <c r="N61" s="8">
        <v>276.42487</v>
      </c>
      <c r="O61" s="8">
        <v>297.69432999999998</v>
      </c>
      <c r="P61" s="9">
        <v>319.34364000000005</v>
      </c>
      <c r="Q61" s="8">
        <v>346.26270000000005</v>
      </c>
      <c r="R61" s="8">
        <v>368.28437000000002</v>
      </c>
      <c r="S61" s="8">
        <v>390.15731</v>
      </c>
      <c r="T61" s="8">
        <v>411.71781000000004</v>
      </c>
      <c r="U61" s="9">
        <v>420</v>
      </c>
      <c r="V61" s="8">
        <v>420</v>
      </c>
      <c r="W61" s="8">
        <v>420</v>
      </c>
      <c r="X61" s="8">
        <v>420</v>
      </c>
      <c r="Y61" s="8">
        <v>420</v>
      </c>
      <c r="Z61" s="9">
        <v>420</v>
      </c>
      <c r="AA61" s="8">
        <v>420</v>
      </c>
      <c r="AB61" s="8">
        <v>420</v>
      </c>
      <c r="AC61" s="8">
        <v>420</v>
      </c>
      <c r="AD61" s="8">
        <v>420</v>
      </c>
      <c r="AE61" s="9">
        <v>420</v>
      </c>
      <c r="AF61" s="9">
        <v>420</v>
      </c>
      <c r="AG61" s="6">
        <v>116</v>
      </c>
      <c r="AK61" s="6">
        <v>86</v>
      </c>
      <c r="AL61" s="7">
        <v>10.481999999999998</v>
      </c>
      <c r="AM61" s="8">
        <v>20.300960306400384</v>
      </c>
      <c r="AN61" s="8">
        <v>31.273864061164169</v>
      </c>
      <c r="AO61" s="8">
        <v>43.781264351339331</v>
      </c>
      <c r="AP61" s="9">
        <v>58.049349500551223</v>
      </c>
      <c r="AQ61" s="8">
        <v>74.330711453957306</v>
      </c>
      <c r="AR61" s="8">
        <v>92.909685986931905</v>
      </c>
      <c r="AS61" s="8">
        <v>114.11323280772118</v>
      </c>
      <c r="AT61" s="8">
        <v>137.96224241244215</v>
      </c>
      <c r="AU61" s="9">
        <v>164.31092498985697</v>
      </c>
      <c r="AV61" s="8">
        <v>192.92</v>
      </c>
      <c r="AW61" s="8">
        <v>208.57</v>
      </c>
      <c r="AX61" s="8">
        <v>223.85</v>
      </c>
      <c r="AY61" s="8">
        <v>239.20233999999999</v>
      </c>
      <c r="AZ61" s="9">
        <v>258.92057</v>
      </c>
      <c r="BA61" s="8">
        <v>286.64001999999999</v>
      </c>
      <c r="BB61" s="8">
        <v>307.76315999999997</v>
      </c>
      <c r="BC61" s="8">
        <v>329.07719000000003</v>
      </c>
      <c r="BD61" s="8">
        <v>350.40535999999997</v>
      </c>
      <c r="BE61" s="9">
        <v>360</v>
      </c>
      <c r="BF61" s="8">
        <v>360</v>
      </c>
      <c r="BG61" s="8">
        <v>360</v>
      </c>
      <c r="BH61" s="8">
        <v>360</v>
      </c>
      <c r="BI61" s="8">
        <v>360</v>
      </c>
      <c r="BJ61" s="9">
        <v>360</v>
      </c>
      <c r="BK61" s="8">
        <v>360</v>
      </c>
      <c r="BL61" s="8">
        <v>360</v>
      </c>
      <c r="BM61" s="8">
        <v>360</v>
      </c>
      <c r="BN61" s="8">
        <v>360</v>
      </c>
      <c r="BO61" s="9">
        <v>360</v>
      </c>
      <c r="BP61" s="9">
        <v>360</v>
      </c>
      <c r="BQ61" s="6">
        <v>116</v>
      </c>
    </row>
    <row r="62" spans="1:69" x14ac:dyDescent="0.3">
      <c r="A62" s="6">
        <v>87</v>
      </c>
      <c r="B62" s="7">
        <v>16.474499999999995</v>
      </c>
      <c r="C62" s="8">
        <v>31.753183407261975</v>
      </c>
      <c r="D62" s="8">
        <v>48.595764059351872</v>
      </c>
      <c r="E62" s="8">
        <v>67.430423765497707</v>
      </c>
      <c r="F62" s="9">
        <v>88.403071395965029</v>
      </c>
      <c r="G62" s="8">
        <v>111.56725925070531</v>
      </c>
      <c r="H62" s="8">
        <v>136.92726698819268</v>
      </c>
      <c r="I62" s="8">
        <v>164.50462905405701</v>
      </c>
      <c r="J62" s="8">
        <v>194.29042574002059</v>
      </c>
      <c r="K62" s="9">
        <v>226.22196095510617</v>
      </c>
      <c r="L62" s="8">
        <v>260.14</v>
      </c>
      <c r="M62" s="8">
        <v>276.42487</v>
      </c>
      <c r="N62" s="8">
        <v>297.69432999999998</v>
      </c>
      <c r="O62" s="8">
        <v>319.34364000000005</v>
      </c>
      <c r="P62" s="9">
        <v>346.26270000000005</v>
      </c>
      <c r="Q62" s="8">
        <v>368.28437000000002</v>
      </c>
      <c r="R62" s="8">
        <v>390.15731</v>
      </c>
      <c r="S62" s="8">
        <v>411.71781000000004</v>
      </c>
      <c r="T62" s="8">
        <v>420</v>
      </c>
      <c r="U62" s="9">
        <v>420</v>
      </c>
      <c r="V62" s="8">
        <v>420</v>
      </c>
      <c r="W62" s="8">
        <v>420</v>
      </c>
      <c r="X62" s="8">
        <v>420</v>
      </c>
      <c r="Y62" s="8">
        <v>420</v>
      </c>
      <c r="Z62" s="9">
        <v>420</v>
      </c>
      <c r="AA62" s="8">
        <v>420</v>
      </c>
      <c r="AB62" s="8">
        <v>420</v>
      </c>
      <c r="AC62" s="8">
        <v>420</v>
      </c>
      <c r="AD62" s="8">
        <v>420</v>
      </c>
      <c r="AE62" s="9">
        <v>420</v>
      </c>
      <c r="AF62" s="40">
        <v>420</v>
      </c>
      <c r="AG62" s="6">
        <v>117</v>
      </c>
      <c r="AK62" s="6">
        <v>87</v>
      </c>
      <c r="AL62" s="7">
        <v>11.731499999999997</v>
      </c>
      <c r="AM62" s="8">
        <v>22.691598900211247</v>
      </c>
      <c r="AN62" s="8">
        <v>34.869177877392715</v>
      </c>
      <c r="AO62" s="8">
        <v>48.654832815605587</v>
      </c>
      <c r="AP62" s="9">
        <v>64.346246256750234</v>
      </c>
      <c r="AQ62" s="8">
        <v>82.242317120498271</v>
      </c>
      <c r="AR62" s="8">
        <v>102.67272111209239</v>
      </c>
      <c r="AS62" s="8">
        <v>125.68700868475248</v>
      </c>
      <c r="AT62" s="8">
        <v>151.16975949682438</v>
      </c>
      <c r="AU62" s="9">
        <v>178.90768511707421</v>
      </c>
      <c r="AV62" s="8">
        <v>208.57</v>
      </c>
      <c r="AW62" s="8">
        <v>223.85</v>
      </c>
      <c r="AX62" s="8">
        <v>239.20233999999999</v>
      </c>
      <c r="AY62" s="8">
        <v>258.92057</v>
      </c>
      <c r="AZ62" s="9">
        <v>286.64001999999999</v>
      </c>
      <c r="BA62" s="8">
        <v>307.76315999999997</v>
      </c>
      <c r="BB62" s="8">
        <v>329.07719000000003</v>
      </c>
      <c r="BC62" s="8">
        <v>350.40535999999997</v>
      </c>
      <c r="BD62" s="8">
        <v>360</v>
      </c>
      <c r="BE62" s="9">
        <v>360</v>
      </c>
      <c r="BF62" s="8">
        <v>360</v>
      </c>
      <c r="BG62" s="8">
        <v>360</v>
      </c>
      <c r="BH62" s="8">
        <v>360</v>
      </c>
      <c r="BI62" s="8">
        <v>360</v>
      </c>
      <c r="BJ62" s="9">
        <v>360</v>
      </c>
      <c r="BK62" s="8">
        <v>360</v>
      </c>
      <c r="BL62" s="8">
        <v>360</v>
      </c>
      <c r="BM62" s="8">
        <v>360</v>
      </c>
      <c r="BN62" s="8">
        <v>360</v>
      </c>
      <c r="BO62" s="9">
        <v>360</v>
      </c>
      <c r="BP62" s="40">
        <v>360</v>
      </c>
      <c r="BQ62" s="6">
        <v>117</v>
      </c>
    </row>
    <row r="63" spans="1:69" x14ac:dyDescent="0.3">
      <c r="A63" s="6">
        <v>88</v>
      </c>
      <c r="B63" s="7">
        <v>18.349499999999995</v>
      </c>
      <c r="C63" s="8">
        <v>35.259972484611026</v>
      </c>
      <c r="D63" s="8">
        <v>53.704329362410945</v>
      </c>
      <c r="E63" s="8">
        <v>74.096207729526384</v>
      </c>
      <c r="F63" s="9">
        <v>96.580998587420069</v>
      </c>
      <c r="G63" s="8">
        <v>121.20604643599818</v>
      </c>
      <c r="H63" s="8">
        <v>148.01208838746157</v>
      </c>
      <c r="I63" s="8">
        <v>177.00337425907136</v>
      </c>
      <c r="J63" s="8">
        <v>208.12930992016786</v>
      </c>
      <c r="K63" s="9">
        <v>241.24531000599046</v>
      </c>
      <c r="L63" s="8">
        <v>276.42487</v>
      </c>
      <c r="M63" s="8">
        <v>297.69432999999998</v>
      </c>
      <c r="N63" s="8">
        <v>319.34364000000005</v>
      </c>
      <c r="O63" s="8">
        <v>346.26270000000005</v>
      </c>
      <c r="P63" s="9">
        <v>368.28437000000002</v>
      </c>
      <c r="Q63" s="8">
        <v>390.15731</v>
      </c>
      <c r="R63" s="8">
        <v>411.71781000000004</v>
      </c>
      <c r="S63" s="8">
        <v>420</v>
      </c>
      <c r="T63" s="8">
        <v>420</v>
      </c>
      <c r="U63" s="9">
        <v>420</v>
      </c>
      <c r="V63" s="8">
        <v>420</v>
      </c>
      <c r="W63" s="8">
        <v>420</v>
      </c>
      <c r="X63" s="8">
        <v>420</v>
      </c>
      <c r="Y63" s="8">
        <v>420</v>
      </c>
      <c r="Z63" s="9">
        <v>420</v>
      </c>
      <c r="AA63" s="8">
        <v>420</v>
      </c>
      <c r="AB63" s="8">
        <v>420</v>
      </c>
      <c r="AC63" s="8">
        <v>420</v>
      </c>
      <c r="AD63" s="8">
        <v>420</v>
      </c>
      <c r="AE63" s="40">
        <v>420</v>
      </c>
      <c r="AF63" s="40">
        <v>420</v>
      </c>
      <c r="AG63" s="6">
        <v>118</v>
      </c>
      <c r="AK63" s="6">
        <v>88</v>
      </c>
      <c r="AL63" s="7">
        <v>13.112999999999998</v>
      </c>
      <c r="AM63" s="8">
        <v>25.300276193131893</v>
      </c>
      <c r="AN63" s="8">
        <v>38.750685828246425</v>
      </c>
      <c r="AO63" s="8">
        <v>53.932660415156597</v>
      </c>
      <c r="AP63" s="9">
        <v>71.195126303067113</v>
      </c>
      <c r="AQ63" s="8">
        <v>90.884415329020342</v>
      </c>
      <c r="AR63" s="8">
        <v>113.08615900705223</v>
      </c>
      <c r="AS63" s="8">
        <v>137.71938280002752</v>
      </c>
      <c r="AT63" s="8">
        <v>164.59910826350242</v>
      </c>
      <c r="AU63" s="9">
        <v>193.42098219400873</v>
      </c>
      <c r="AV63" s="8">
        <v>223.85</v>
      </c>
      <c r="AW63" s="8">
        <v>239.20233999999999</v>
      </c>
      <c r="AX63" s="8">
        <v>258.92057</v>
      </c>
      <c r="AY63" s="8">
        <v>286.64001999999999</v>
      </c>
      <c r="AZ63" s="9">
        <v>307.76315999999997</v>
      </c>
      <c r="BA63" s="8">
        <v>329.07719000000003</v>
      </c>
      <c r="BB63" s="8">
        <v>350.40535999999997</v>
      </c>
      <c r="BC63" s="8">
        <v>360</v>
      </c>
      <c r="BD63" s="8">
        <v>360</v>
      </c>
      <c r="BE63" s="9">
        <v>360</v>
      </c>
      <c r="BF63" s="8">
        <v>360</v>
      </c>
      <c r="BG63" s="8">
        <v>360</v>
      </c>
      <c r="BH63" s="8">
        <v>360</v>
      </c>
      <c r="BI63" s="8">
        <v>360</v>
      </c>
      <c r="BJ63" s="9">
        <v>360</v>
      </c>
      <c r="BK63" s="8">
        <v>360</v>
      </c>
      <c r="BL63" s="8">
        <v>360</v>
      </c>
      <c r="BM63" s="8">
        <v>360</v>
      </c>
      <c r="BN63" s="8">
        <v>360</v>
      </c>
      <c r="BO63" s="40">
        <v>360</v>
      </c>
      <c r="BP63" s="40">
        <v>360</v>
      </c>
      <c r="BQ63" s="6">
        <v>118</v>
      </c>
    </row>
    <row r="64" spans="1:69" x14ac:dyDescent="0.3">
      <c r="A64" s="11">
        <v>89</v>
      </c>
      <c r="B64" s="12">
        <v>20.375999999999998</v>
      </c>
      <c r="C64" s="13">
        <v>38.966630369477379</v>
      </c>
      <c r="D64" s="13">
        <v>59.01323055970763</v>
      </c>
      <c r="E64" s="13">
        <v>80.95064595668795</v>
      </c>
      <c r="F64" s="14">
        <v>104.9250566720174</v>
      </c>
      <c r="G64" s="13">
        <v>131.01817083464249</v>
      </c>
      <c r="H64" s="13">
        <v>159.25776208463782</v>
      </c>
      <c r="I64" s="13">
        <v>189.61093938502489</v>
      </c>
      <c r="J64" s="13">
        <v>221.95113012475389</v>
      </c>
      <c r="K64" s="14">
        <v>256.34736471329137</v>
      </c>
      <c r="L64" s="13">
        <v>297.69432999999998</v>
      </c>
      <c r="M64" s="13">
        <v>319.34364000000005</v>
      </c>
      <c r="N64" s="13">
        <v>346.26270000000005</v>
      </c>
      <c r="O64" s="13">
        <v>368.28437000000002</v>
      </c>
      <c r="P64" s="14">
        <v>390.15731</v>
      </c>
      <c r="Q64" s="13">
        <v>411.71781000000004</v>
      </c>
      <c r="R64" s="13">
        <v>420</v>
      </c>
      <c r="S64" s="13">
        <v>420</v>
      </c>
      <c r="T64" s="13">
        <v>420</v>
      </c>
      <c r="U64" s="14">
        <v>420</v>
      </c>
      <c r="V64" s="13">
        <v>420</v>
      </c>
      <c r="W64" s="13">
        <v>420</v>
      </c>
      <c r="X64" s="13">
        <v>420</v>
      </c>
      <c r="Y64" s="13">
        <v>420</v>
      </c>
      <c r="Z64" s="14">
        <v>420</v>
      </c>
      <c r="AA64" s="13">
        <v>420</v>
      </c>
      <c r="AB64" s="13">
        <v>420</v>
      </c>
      <c r="AC64" s="13">
        <v>420</v>
      </c>
      <c r="AD64" s="42">
        <v>420</v>
      </c>
      <c r="AE64" s="41">
        <v>420</v>
      </c>
      <c r="AF64" s="41">
        <v>420</v>
      </c>
      <c r="AG64" s="11">
        <v>119</v>
      </c>
      <c r="AK64" s="11">
        <v>89</v>
      </c>
      <c r="AL64" s="12">
        <v>14.620499999999996</v>
      </c>
      <c r="AM64" s="13">
        <v>28.116609389966623</v>
      </c>
      <c r="AN64" s="13">
        <v>42.954162180553432</v>
      </c>
      <c r="AO64" s="13">
        <v>59.673140136200168</v>
      </c>
      <c r="AP64" s="14">
        <v>78.676375555538456</v>
      </c>
      <c r="AQ64" s="13">
        <v>100.1022407104597</v>
      </c>
      <c r="AR64" s="13">
        <v>123.91221801403535</v>
      </c>
      <c r="AS64" s="13">
        <v>149.95385105418956</v>
      </c>
      <c r="AT64" s="13">
        <v>177.95166914015499</v>
      </c>
      <c r="AU64" s="14">
        <v>207.59115339755888</v>
      </c>
      <c r="AV64" s="13">
        <v>239.20233999999999</v>
      </c>
      <c r="AW64" s="13">
        <v>258.92057</v>
      </c>
      <c r="AX64" s="13">
        <v>286.64001999999999</v>
      </c>
      <c r="AY64" s="13">
        <v>307.76315999999997</v>
      </c>
      <c r="AZ64" s="14">
        <v>329.07719000000003</v>
      </c>
      <c r="BA64" s="13">
        <v>350.40535999999997</v>
      </c>
      <c r="BB64" s="13">
        <v>360</v>
      </c>
      <c r="BC64" s="13">
        <v>360</v>
      </c>
      <c r="BD64" s="13">
        <v>360</v>
      </c>
      <c r="BE64" s="14">
        <v>360</v>
      </c>
      <c r="BF64" s="13">
        <v>360</v>
      </c>
      <c r="BG64" s="13">
        <v>360</v>
      </c>
      <c r="BH64" s="13">
        <v>360</v>
      </c>
      <c r="BI64" s="13">
        <v>360</v>
      </c>
      <c r="BJ64" s="14">
        <v>360</v>
      </c>
      <c r="BK64" s="13">
        <v>360</v>
      </c>
      <c r="BL64" s="13">
        <v>360</v>
      </c>
      <c r="BM64" s="13">
        <v>360</v>
      </c>
      <c r="BN64" s="42">
        <v>360</v>
      </c>
      <c r="BO64" s="41">
        <v>360</v>
      </c>
      <c r="BP64" s="41">
        <v>360</v>
      </c>
      <c r="BQ64" s="11">
        <v>119</v>
      </c>
    </row>
    <row r="65" spans="1:69" x14ac:dyDescent="0.3">
      <c r="A65" s="6">
        <v>90</v>
      </c>
      <c r="B65" s="7">
        <v>22.517999999999997</v>
      </c>
      <c r="C65" s="8">
        <v>42.818647387083594</v>
      </c>
      <c r="D65" s="8">
        <v>64.472383677682515</v>
      </c>
      <c r="E65" s="8">
        <v>87.944328997114269</v>
      </c>
      <c r="F65" s="9">
        <v>113.41916846654968</v>
      </c>
      <c r="G65" s="8">
        <v>140.9726793728255</v>
      </c>
      <c r="H65" s="8">
        <v>170.60134587619248</v>
      </c>
      <c r="I65" s="8">
        <v>202.2029588079871</v>
      </c>
      <c r="J65" s="8">
        <v>235.84536130963397</v>
      </c>
      <c r="K65" s="9">
        <v>276.07196481846557</v>
      </c>
      <c r="L65" s="8">
        <v>319.34364000000005</v>
      </c>
      <c r="M65" s="8">
        <v>346.26270000000005</v>
      </c>
      <c r="N65" s="8">
        <v>368.28437000000002</v>
      </c>
      <c r="O65" s="8">
        <v>390.15731</v>
      </c>
      <c r="P65" s="9">
        <v>411.71781000000004</v>
      </c>
      <c r="Q65" s="8">
        <v>420</v>
      </c>
      <c r="R65" s="8">
        <v>420</v>
      </c>
      <c r="S65" s="8">
        <v>420</v>
      </c>
      <c r="T65" s="8">
        <v>420</v>
      </c>
      <c r="U65" s="9">
        <v>420</v>
      </c>
      <c r="V65" s="8">
        <v>420</v>
      </c>
      <c r="W65" s="8">
        <v>420</v>
      </c>
      <c r="X65" s="8">
        <v>420</v>
      </c>
      <c r="Y65" s="8">
        <v>420</v>
      </c>
      <c r="Z65" s="9">
        <v>420</v>
      </c>
      <c r="AA65" s="8">
        <v>420</v>
      </c>
      <c r="AB65" s="8">
        <v>420</v>
      </c>
      <c r="AC65" s="43">
        <v>420</v>
      </c>
      <c r="AD65" s="43">
        <v>420</v>
      </c>
      <c r="AE65" s="40">
        <v>420</v>
      </c>
      <c r="AF65" s="40">
        <v>420</v>
      </c>
      <c r="AG65" s="6">
        <v>120</v>
      </c>
      <c r="AK65" s="6">
        <v>90</v>
      </c>
      <c r="AL65" s="7">
        <v>16.247999999999994</v>
      </c>
      <c r="AM65" s="8">
        <v>31.166555478704694</v>
      </c>
      <c r="AN65" s="8">
        <v>47.526113481190336</v>
      </c>
      <c r="AO65" s="8">
        <v>65.943648501283761</v>
      </c>
      <c r="AP65" s="9">
        <v>86.6560174874366</v>
      </c>
      <c r="AQ65" s="8">
        <v>109.68531236288962</v>
      </c>
      <c r="AR65" s="8">
        <v>134.92011005343548</v>
      </c>
      <c r="AS65" s="8">
        <v>162.11836364489071</v>
      </c>
      <c r="AT65" s="8">
        <v>190.98854646892505</v>
      </c>
      <c r="AU65" s="9">
        <v>221.82841034619182</v>
      </c>
      <c r="AV65" s="8">
        <v>258.92057</v>
      </c>
      <c r="AW65" s="8">
        <v>286.64001999999999</v>
      </c>
      <c r="AX65" s="8">
        <v>307.76315999999997</v>
      </c>
      <c r="AY65" s="8">
        <v>329.07719000000003</v>
      </c>
      <c r="AZ65" s="9">
        <v>350.40535999999997</v>
      </c>
      <c r="BA65" s="8">
        <v>360</v>
      </c>
      <c r="BB65" s="8">
        <v>360</v>
      </c>
      <c r="BC65" s="8">
        <v>360</v>
      </c>
      <c r="BD65" s="8">
        <v>360</v>
      </c>
      <c r="BE65" s="9">
        <v>360</v>
      </c>
      <c r="BF65" s="8">
        <v>360</v>
      </c>
      <c r="BG65" s="8">
        <v>360</v>
      </c>
      <c r="BH65" s="8">
        <v>360</v>
      </c>
      <c r="BI65" s="8">
        <v>360</v>
      </c>
      <c r="BJ65" s="9">
        <v>360</v>
      </c>
      <c r="BK65" s="8">
        <v>360</v>
      </c>
      <c r="BL65" s="8">
        <v>360</v>
      </c>
      <c r="BM65" s="43">
        <v>360</v>
      </c>
      <c r="BN65" s="43">
        <v>360</v>
      </c>
      <c r="BO65" s="40">
        <v>360</v>
      </c>
      <c r="BP65" s="40">
        <v>360</v>
      </c>
      <c r="BQ65" s="6">
        <v>120</v>
      </c>
    </row>
    <row r="71" spans="1:69" ht="19.8" x14ac:dyDescent="0.4">
      <c r="A71" s="71" t="s">
        <v>0</v>
      </c>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3"/>
      <c r="AK71" s="71" t="s">
        <v>1</v>
      </c>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row>
    <row r="72" spans="1:69" x14ac:dyDescent="0.3">
      <c r="A72" s="1" t="s">
        <v>2</v>
      </c>
      <c r="B72" s="74" t="s">
        <v>3</v>
      </c>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6"/>
      <c r="AG72" s="1" t="s">
        <v>4</v>
      </c>
      <c r="AK72" s="1" t="s">
        <v>2</v>
      </c>
      <c r="AL72" s="74" t="s">
        <v>3</v>
      </c>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6"/>
      <c r="BQ72" s="1" t="s">
        <v>4</v>
      </c>
    </row>
    <row r="73" spans="1:69" x14ac:dyDescent="0.3">
      <c r="A73" s="2" t="s">
        <v>5</v>
      </c>
      <c r="B73" s="3">
        <v>1</v>
      </c>
      <c r="C73" s="4">
        <v>2</v>
      </c>
      <c r="D73" s="4">
        <v>3</v>
      </c>
      <c r="E73" s="4">
        <v>4</v>
      </c>
      <c r="F73" s="4">
        <v>5</v>
      </c>
      <c r="G73" s="5">
        <v>6</v>
      </c>
      <c r="H73" s="4">
        <v>7</v>
      </c>
      <c r="I73" s="4">
        <v>8</v>
      </c>
      <c r="J73" s="4">
        <v>9</v>
      </c>
      <c r="K73" s="4">
        <v>10</v>
      </c>
      <c r="L73" s="5">
        <v>11</v>
      </c>
      <c r="M73" s="4">
        <v>12</v>
      </c>
      <c r="N73" s="4">
        <v>13</v>
      </c>
      <c r="O73" s="4">
        <v>14</v>
      </c>
      <c r="P73" s="4">
        <v>15</v>
      </c>
      <c r="Q73" s="5">
        <v>16</v>
      </c>
      <c r="R73" s="4">
        <v>17</v>
      </c>
      <c r="S73" s="4">
        <v>18</v>
      </c>
      <c r="T73" s="4">
        <v>19</v>
      </c>
      <c r="U73" s="4">
        <v>20</v>
      </c>
      <c r="V73" s="5">
        <v>21</v>
      </c>
      <c r="W73" s="4">
        <v>22</v>
      </c>
      <c r="X73" s="4">
        <v>23</v>
      </c>
      <c r="Y73" s="4">
        <v>24</v>
      </c>
      <c r="Z73" s="4">
        <v>25</v>
      </c>
      <c r="AA73" s="5">
        <v>26</v>
      </c>
      <c r="AB73" s="4">
        <v>27</v>
      </c>
      <c r="AC73" s="4">
        <v>28</v>
      </c>
      <c r="AD73" s="4">
        <v>29</v>
      </c>
      <c r="AE73" s="4">
        <v>30</v>
      </c>
      <c r="AF73" s="5" t="s">
        <v>6</v>
      </c>
      <c r="AG73" s="2" t="s">
        <v>5</v>
      </c>
      <c r="AK73" s="2" t="s">
        <v>5</v>
      </c>
      <c r="AL73" s="3">
        <v>1</v>
      </c>
      <c r="AM73" s="4">
        <v>2</v>
      </c>
      <c r="AN73" s="4">
        <v>3</v>
      </c>
      <c r="AO73" s="4">
        <v>4</v>
      </c>
      <c r="AP73" s="4">
        <v>5</v>
      </c>
      <c r="AQ73" s="5">
        <v>6</v>
      </c>
      <c r="AR73" s="4">
        <v>7</v>
      </c>
      <c r="AS73" s="4">
        <v>8</v>
      </c>
      <c r="AT73" s="4">
        <v>9</v>
      </c>
      <c r="AU73" s="4">
        <v>10</v>
      </c>
      <c r="AV73" s="5">
        <v>11</v>
      </c>
      <c r="AW73" s="4">
        <v>12</v>
      </c>
      <c r="AX73" s="4">
        <v>13</v>
      </c>
      <c r="AY73" s="4">
        <v>14</v>
      </c>
      <c r="AZ73" s="4">
        <v>15</v>
      </c>
      <c r="BA73" s="5">
        <v>16</v>
      </c>
      <c r="BB73" s="4">
        <v>17</v>
      </c>
      <c r="BC73" s="4">
        <v>18</v>
      </c>
      <c r="BD73" s="4">
        <v>19</v>
      </c>
      <c r="BE73" s="4">
        <v>20</v>
      </c>
      <c r="BF73" s="5">
        <v>21</v>
      </c>
      <c r="BG73" s="4">
        <v>22</v>
      </c>
      <c r="BH73" s="4">
        <v>23</v>
      </c>
      <c r="BI73" s="4">
        <v>24</v>
      </c>
      <c r="BJ73" s="4">
        <v>25</v>
      </c>
      <c r="BK73" s="5">
        <v>26</v>
      </c>
      <c r="BL73" s="4">
        <v>27</v>
      </c>
      <c r="BM73" s="4">
        <v>28</v>
      </c>
      <c r="BN73" s="4">
        <v>29</v>
      </c>
      <c r="BO73" s="4">
        <v>30</v>
      </c>
      <c r="BP73" s="5" t="s">
        <v>6</v>
      </c>
      <c r="BQ73" s="2" t="s">
        <v>5</v>
      </c>
    </row>
    <row r="74" spans="1:69" x14ac:dyDescent="0.3">
      <c r="A74" s="6">
        <v>30</v>
      </c>
      <c r="B74" s="38">
        <f>+IF(B5&lt;Active!B5,1111,0)</f>
        <v>0</v>
      </c>
      <c r="C74" s="38">
        <f>+IF(C5&lt;Active!C5,1111,0)</f>
        <v>0</v>
      </c>
      <c r="D74" s="38">
        <f>+IF(D5&lt;Active!D5,1111,0)</f>
        <v>0</v>
      </c>
      <c r="E74" s="38">
        <f>+IF(E5&lt;Active!E5,1111,0)</f>
        <v>0</v>
      </c>
      <c r="F74" s="38">
        <f>+IF(F5&lt;Active!F5,1111,0)</f>
        <v>0</v>
      </c>
      <c r="G74" s="38">
        <f>+IF(G5&lt;Active!G5,1111,0)</f>
        <v>0</v>
      </c>
      <c r="H74" s="38">
        <f>+IF(H5&lt;Active!H5,1111,0)</f>
        <v>0</v>
      </c>
      <c r="I74" s="38">
        <f>+IF(I5&lt;Active!I5,1111,0)</f>
        <v>0</v>
      </c>
      <c r="J74" s="38">
        <f>+IF(J5&lt;Active!J5,1111,0)</f>
        <v>0</v>
      </c>
      <c r="K74" s="38">
        <f>+IF(K5&lt;Active!K5,1111,0)</f>
        <v>0</v>
      </c>
      <c r="L74" s="38">
        <f>+IF(L5&lt;Active!L5,1111,0)</f>
        <v>0</v>
      </c>
      <c r="M74" s="38">
        <f>+IF(M5&lt;Active!M5,1111,0)</f>
        <v>0</v>
      </c>
      <c r="N74" s="38">
        <f>+IF(N5&lt;Active!N5,1111,0)</f>
        <v>0</v>
      </c>
      <c r="O74" s="38">
        <f>+IF(O5&lt;Active!O5,1111,0)</f>
        <v>0</v>
      </c>
      <c r="P74" s="38">
        <f>+IF(P5&lt;Active!P5,1111,0)</f>
        <v>0</v>
      </c>
      <c r="Q74" s="38">
        <f>+IF(Q5&lt;Active!Q5,1111,0)</f>
        <v>0</v>
      </c>
      <c r="R74" s="38">
        <f>+IF(R5&lt;Active!R5,1111,0)</f>
        <v>0</v>
      </c>
      <c r="S74" s="38">
        <f>+IF(S5&lt;Active!S5,1111,0)</f>
        <v>0</v>
      </c>
      <c r="T74" s="38">
        <f>+IF(T5&lt;Active!T5,1111,0)</f>
        <v>0</v>
      </c>
      <c r="U74" s="38">
        <f>+IF(U5&lt;Active!U5,1111,0)</f>
        <v>0</v>
      </c>
      <c r="V74" s="38">
        <f>+IF(V5&lt;Active!V5,1111,0)</f>
        <v>0</v>
      </c>
      <c r="W74" s="38">
        <f>+IF(W5&lt;Active!W5,1111,0)</f>
        <v>0</v>
      </c>
      <c r="X74" s="38">
        <f>+IF(X5&lt;Active!X5,1111,0)</f>
        <v>0</v>
      </c>
      <c r="Y74" s="38">
        <f>+IF(Y5&lt;Active!Y5,1111,0)</f>
        <v>0</v>
      </c>
      <c r="Z74" s="38">
        <f>+IF(Z5&lt;Active!Z5,1111,0)</f>
        <v>0</v>
      </c>
      <c r="AA74" s="38">
        <f>+IF(AA5&lt;Active!AA5,1111,0)</f>
        <v>0</v>
      </c>
      <c r="AB74" s="38">
        <f>+IF(AB5&lt;Active!AB5,1111,0)</f>
        <v>0</v>
      </c>
      <c r="AC74" s="38">
        <f>+IF(AC5&lt;Active!AC5,1111,0)</f>
        <v>0</v>
      </c>
      <c r="AD74" s="38">
        <f>+IF(AD5&lt;Active!AD5,1111,0)</f>
        <v>0</v>
      </c>
      <c r="AE74" s="38">
        <f>+IF(AE5&lt;Active!AE5,1111,0)</f>
        <v>0</v>
      </c>
      <c r="AF74" s="38">
        <f>+IF(AF5&lt;Active!AF5,1111,0)</f>
        <v>0</v>
      </c>
      <c r="AG74" s="6">
        <v>60</v>
      </c>
      <c r="AK74" s="6">
        <v>30</v>
      </c>
      <c r="AL74" s="38">
        <f>+IF(AL5&lt;Active!AL5,1111,0)</f>
        <v>0</v>
      </c>
      <c r="AM74" s="38">
        <f>+IF(AM5&lt;Active!AM5,1111,0)</f>
        <v>0</v>
      </c>
      <c r="AN74" s="38">
        <f>+IF(AN5&lt;Active!AN5,1111,0)</f>
        <v>0</v>
      </c>
      <c r="AO74" s="38">
        <f>+IF(AO5&lt;Active!AO5,1111,0)</f>
        <v>0</v>
      </c>
      <c r="AP74" s="38">
        <f>+IF(AP5&lt;Active!AP5,1111,0)</f>
        <v>0</v>
      </c>
      <c r="AQ74" s="38">
        <f>+IF(AQ5&lt;Active!AQ5,1111,0)</f>
        <v>0</v>
      </c>
      <c r="AR74" s="38">
        <f>+IF(AR5&lt;Active!AR5,1111,0)</f>
        <v>0</v>
      </c>
      <c r="AS74" s="38">
        <f>+IF(AS5&lt;Active!AS5,1111,0)</f>
        <v>0</v>
      </c>
      <c r="AT74" s="38">
        <f>+IF(AT5&lt;Active!AT5,1111,0)</f>
        <v>0</v>
      </c>
      <c r="AU74" s="38">
        <f>+IF(AU5&lt;Active!AU5,1111,0)</f>
        <v>0</v>
      </c>
      <c r="AV74" s="38">
        <f>+IF(AV5&lt;Active!AV5,1111,0)</f>
        <v>0</v>
      </c>
      <c r="AW74" s="38">
        <f>+IF(AW5&lt;Active!AW5,1111,0)</f>
        <v>0</v>
      </c>
      <c r="AX74" s="38">
        <f>+IF(AX5&lt;Active!AX5,1111,0)</f>
        <v>0</v>
      </c>
      <c r="AY74" s="38">
        <f>+IF(AY5&lt;Active!AY5,1111,0)</f>
        <v>0</v>
      </c>
      <c r="AZ74" s="38">
        <f>+IF(AZ5&lt;Active!AZ5,1111,0)</f>
        <v>0</v>
      </c>
      <c r="BA74" s="38">
        <f>+IF(BA5&lt;Active!BA5,1111,0)</f>
        <v>0</v>
      </c>
      <c r="BB74" s="38">
        <f>+IF(BB5&lt;Active!BB5,1111,0)</f>
        <v>0</v>
      </c>
      <c r="BC74" s="38">
        <f>+IF(BC5&lt;Active!BC5,1111,0)</f>
        <v>0</v>
      </c>
      <c r="BD74" s="38">
        <f>+IF(BD5&lt;Active!BD5,1111,0)</f>
        <v>0</v>
      </c>
      <c r="BE74" s="38">
        <f>+IF(BE5&lt;Active!BE5,1111,0)</f>
        <v>0</v>
      </c>
      <c r="BF74" s="38">
        <f>+IF(BF5&lt;Active!BF5,1111,0)</f>
        <v>0</v>
      </c>
      <c r="BG74" s="38">
        <f>+IF(BG5&lt;Active!BG5,1111,0)</f>
        <v>0</v>
      </c>
      <c r="BH74" s="38">
        <f>+IF(BH5&lt;Active!BH5,1111,0)</f>
        <v>0</v>
      </c>
      <c r="BI74" s="38">
        <f>+IF(BI5&lt;Active!BI5,1111,0)</f>
        <v>0</v>
      </c>
      <c r="BJ74" s="38">
        <f>+IF(BJ5&lt;Active!BJ5,1111,0)</f>
        <v>0</v>
      </c>
      <c r="BK74" s="38">
        <f>+IF(BK5&lt;Active!BK5,1111,0)</f>
        <v>0</v>
      </c>
      <c r="BL74" s="38">
        <f>+IF(BL5&lt;Active!BL5,1111,0)</f>
        <v>0</v>
      </c>
      <c r="BM74" s="38">
        <f>+IF(BM5&lt;Active!BM5,1111,0)</f>
        <v>0</v>
      </c>
      <c r="BN74" s="38">
        <f>+IF(BN5&lt;Active!BN5,1111,0)</f>
        <v>0</v>
      </c>
      <c r="BO74" s="38">
        <f>+IF(BO5&lt;Active!BO5,1111,0)</f>
        <v>0</v>
      </c>
      <c r="BP74" s="38">
        <f>+IF(BP5&lt;Active!BP5,1111,0)</f>
        <v>0</v>
      </c>
      <c r="BQ74" s="6">
        <v>60</v>
      </c>
    </row>
    <row r="75" spans="1:69" x14ac:dyDescent="0.3">
      <c r="A75" s="6">
        <v>31</v>
      </c>
      <c r="B75" s="38">
        <f>+IF(B6&lt;Active!B6,1111,0)</f>
        <v>0</v>
      </c>
      <c r="C75" s="38">
        <f>+IF(C6&lt;Active!C6,1111,0)</f>
        <v>0</v>
      </c>
      <c r="D75" s="38">
        <f>+IF(D6&lt;Active!D6,1111,0)</f>
        <v>0</v>
      </c>
      <c r="E75" s="38">
        <f>+IF(E6&lt;Active!E6,1111,0)</f>
        <v>0</v>
      </c>
      <c r="F75" s="38">
        <f>+IF(F6&lt;Active!F6,1111,0)</f>
        <v>0</v>
      </c>
      <c r="G75" s="38">
        <f>+IF(G6&lt;Active!G6,1111,0)</f>
        <v>0</v>
      </c>
      <c r="H75" s="38">
        <f>+IF(H6&lt;Active!H6,1111,0)</f>
        <v>0</v>
      </c>
      <c r="I75" s="38">
        <f>+IF(I6&lt;Active!I6,1111,0)</f>
        <v>0</v>
      </c>
      <c r="J75" s="38">
        <f>+IF(J6&lt;Active!J6,1111,0)</f>
        <v>0</v>
      </c>
      <c r="K75" s="38">
        <f>+IF(K6&lt;Active!K6,1111,0)</f>
        <v>0</v>
      </c>
      <c r="L75" s="38">
        <f>+IF(L6&lt;Active!L6,1111,0)</f>
        <v>0</v>
      </c>
      <c r="M75" s="38">
        <f>+IF(M6&lt;Active!M6,1111,0)</f>
        <v>0</v>
      </c>
      <c r="N75" s="38">
        <f>+IF(N6&lt;Active!N6,1111,0)</f>
        <v>0</v>
      </c>
      <c r="O75" s="38">
        <f>+IF(O6&lt;Active!O6,1111,0)</f>
        <v>0</v>
      </c>
      <c r="P75" s="38">
        <f>+IF(P6&lt;Active!P6,1111,0)</f>
        <v>0</v>
      </c>
      <c r="Q75" s="38">
        <f>+IF(Q6&lt;Active!Q6,1111,0)</f>
        <v>0</v>
      </c>
      <c r="R75" s="38">
        <f>+IF(R6&lt;Active!R6,1111,0)</f>
        <v>0</v>
      </c>
      <c r="S75" s="38">
        <f>+IF(S6&lt;Active!S6,1111,0)</f>
        <v>0</v>
      </c>
      <c r="T75" s="38">
        <f>+IF(T6&lt;Active!T6,1111,0)</f>
        <v>0</v>
      </c>
      <c r="U75" s="38">
        <f>+IF(U6&lt;Active!U6,1111,0)</f>
        <v>0</v>
      </c>
      <c r="V75" s="38">
        <f>+IF(V6&lt;Active!V6,1111,0)</f>
        <v>0</v>
      </c>
      <c r="W75" s="38">
        <f>+IF(W6&lt;Active!W6,1111,0)</f>
        <v>0</v>
      </c>
      <c r="X75" s="38">
        <f>+IF(X6&lt;Active!X6,1111,0)</f>
        <v>0</v>
      </c>
      <c r="Y75" s="38">
        <f>+IF(Y6&lt;Active!Y6,1111,0)</f>
        <v>0</v>
      </c>
      <c r="Z75" s="38">
        <f>+IF(Z6&lt;Active!Z6,1111,0)</f>
        <v>0</v>
      </c>
      <c r="AA75" s="38">
        <f>+IF(AA6&lt;Active!AA6,1111,0)</f>
        <v>0</v>
      </c>
      <c r="AB75" s="38">
        <f>+IF(AB6&lt;Active!AB6,1111,0)</f>
        <v>0</v>
      </c>
      <c r="AC75" s="38">
        <f>+IF(AC6&lt;Active!AC6,1111,0)</f>
        <v>0</v>
      </c>
      <c r="AD75" s="38">
        <f>+IF(AD6&lt;Active!AD6,1111,0)</f>
        <v>0</v>
      </c>
      <c r="AE75" s="38">
        <f>+IF(AE6&lt;Active!AE6,1111,0)</f>
        <v>0</v>
      </c>
      <c r="AF75" s="38">
        <f>+IF(AF6&lt;Active!AF6,1111,0)</f>
        <v>0</v>
      </c>
      <c r="AG75" s="6">
        <v>61</v>
      </c>
      <c r="AK75" s="6">
        <v>31</v>
      </c>
      <c r="AL75" s="38">
        <f>+IF(AL6&lt;Active!AL6,1111,0)</f>
        <v>0</v>
      </c>
      <c r="AM75" s="38">
        <f>+IF(AM6&lt;Active!AM6,1111,0)</f>
        <v>0</v>
      </c>
      <c r="AN75" s="38">
        <f>+IF(AN6&lt;Active!AN6,1111,0)</f>
        <v>0</v>
      </c>
      <c r="AO75" s="38">
        <f>+IF(AO6&lt;Active!AO6,1111,0)</f>
        <v>0</v>
      </c>
      <c r="AP75" s="38">
        <f>+IF(AP6&lt;Active!AP6,1111,0)</f>
        <v>0</v>
      </c>
      <c r="AQ75" s="38">
        <f>+IF(AQ6&lt;Active!AQ6,1111,0)</f>
        <v>0</v>
      </c>
      <c r="AR75" s="38">
        <f>+IF(AR6&lt;Active!AR6,1111,0)</f>
        <v>0</v>
      </c>
      <c r="AS75" s="38">
        <f>+IF(AS6&lt;Active!AS6,1111,0)</f>
        <v>0</v>
      </c>
      <c r="AT75" s="38">
        <f>+IF(AT6&lt;Active!AT6,1111,0)</f>
        <v>0</v>
      </c>
      <c r="AU75" s="38">
        <f>+IF(AU6&lt;Active!AU6,1111,0)</f>
        <v>0</v>
      </c>
      <c r="AV75" s="38">
        <f>+IF(AV6&lt;Active!AV6,1111,0)</f>
        <v>0</v>
      </c>
      <c r="AW75" s="38">
        <f>+IF(AW6&lt;Active!AW6,1111,0)</f>
        <v>0</v>
      </c>
      <c r="AX75" s="38">
        <f>+IF(AX6&lt;Active!AX6,1111,0)</f>
        <v>0</v>
      </c>
      <c r="AY75" s="38">
        <f>+IF(AY6&lt;Active!AY6,1111,0)</f>
        <v>0</v>
      </c>
      <c r="AZ75" s="38">
        <f>+IF(AZ6&lt;Active!AZ6,1111,0)</f>
        <v>0</v>
      </c>
      <c r="BA75" s="38">
        <f>+IF(BA6&lt;Active!BA6,1111,0)</f>
        <v>0</v>
      </c>
      <c r="BB75" s="38">
        <f>+IF(BB6&lt;Active!BB6,1111,0)</f>
        <v>0</v>
      </c>
      <c r="BC75" s="38">
        <f>+IF(BC6&lt;Active!BC6,1111,0)</f>
        <v>0</v>
      </c>
      <c r="BD75" s="38">
        <f>+IF(BD6&lt;Active!BD6,1111,0)</f>
        <v>0</v>
      </c>
      <c r="BE75" s="38">
        <f>+IF(BE6&lt;Active!BE6,1111,0)</f>
        <v>0</v>
      </c>
      <c r="BF75" s="38">
        <f>+IF(BF6&lt;Active!BF6,1111,0)</f>
        <v>0</v>
      </c>
      <c r="BG75" s="38">
        <f>+IF(BG6&lt;Active!BG6,1111,0)</f>
        <v>0</v>
      </c>
      <c r="BH75" s="38">
        <f>+IF(BH6&lt;Active!BH6,1111,0)</f>
        <v>0</v>
      </c>
      <c r="BI75" s="38">
        <f>+IF(BI6&lt;Active!BI6,1111,0)</f>
        <v>0</v>
      </c>
      <c r="BJ75" s="38">
        <f>+IF(BJ6&lt;Active!BJ6,1111,0)</f>
        <v>0</v>
      </c>
      <c r="BK75" s="38">
        <f>+IF(BK6&lt;Active!BK6,1111,0)</f>
        <v>0</v>
      </c>
      <c r="BL75" s="38">
        <f>+IF(BL6&lt;Active!BL6,1111,0)</f>
        <v>0</v>
      </c>
      <c r="BM75" s="38">
        <f>+IF(BM6&lt;Active!BM6,1111,0)</f>
        <v>0</v>
      </c>
      <c r="BN75" s="38">
        <f>+IF(BN6&lt;Active!BN6,1111,0)</f>
        <v>0</v>
      </c>
      <c r="BO75" s="38">
        <f>+IF(BO6&lt;Active!BO6,1111,0)</f>
        <v>0</v>
      </c>
      <c r="BP75" s="38">
        <f>+IF(BP6&lt;Active!BP6,1111,0)</f>
        <v>0</v>
      </c>
      <c r="BQ75" s="6">
        <v>61</v>
      </c>
    </row>
    <row r="76" spans="1:69" x14ac:dyDescent="0.3">
      <c r="A76" s="6">
        <v>32</v>
      </c>
      <c r="B76" s="38">
        <f>+IF(B7&lt;Active!B7,1111,0)</f>
        <v>0</v>
      </c>
      <c r="C76" s="38">
        <f>+IF(C7&lt;Active!C7,1111,0)</f>
        <v>0</v>
      </c>
      <c r="D76" s="38">
        <f>+IF(D7&lt;Active!D7,1111,0)</f>
        <v>0</v>
      </c>
      <c r="E76" s="38">
        <f>+IF(E7&lt;Active!E7,1111,0)</f>
        <v>0</v>
      </c>
      <c r="F76" s="38">
        <f>+IF(F7&lt;Active!F7,1111,0)</f>
        <v>0</v>
      </c>
      <c r="G76" s="38">
        <f>+IF(G7&lt;Active!G7,1111,0)</f>
        <v>0</v>
      </c>
      <c r="H76" s="38">
        <f>+IF(H7&lt;Active!H7,1111,0)</f>
        <v>0</v>
      </c>
      <c r="I76" s="38">
        <f>+IF(I7&lt;Active!I7,1111,0)</f>
        <v>0</v>
      </c>
      <c r="J76" s="38">
        <f>+IF(J7&lt;Active!J7,1111,0)</f>
        <v>0</v>
      </c>
      <c r="K76" s="38">
        <f>+IF(K7&lt;Active!K7,1111,0)</f>
        <v>0</v>
      </c>
      <c r="L76" s="38">
        <f>+IF(L7&lt;Active!L7,1111,0)</f>
        <v>0</v>
      </c>
      <c r="M76" s="38">
        <f>+IF(M7&lt;Active!M7,1111,0)</f>
        <v>0</v>
      </c>
      <c r="N76" s="38">
        <f>+IF(N7&lt;Active!N7,1111,0)</f>
        <v>0</v>
      </c>
      <c r="O76" s="38">
        <f>+IF(O7&lt;Active!O7,1111,0)</f>
        <v>0</v>
      </c>
      <c r="P76" s="38">
        <f>+IF(P7&lt;Active!P7,1111,0)</f>
        <v>0</v>
      </c>
      <c r="Q76" s="38">
        <f>+IF(Q7&lt;Active!Q7,1111,0)</f>
        <v>0</v>
      </c>
      <c r="R76" s="38">
        <f>+IF(R7&lt;Active!R7,1111,0)</f>
        <v>0</v>
      </c>
      <c r="S76" s="38">
        <f>+IF(S7&lt;Active!S7,1111,0)</f>
        <v>0</v>
      </c>
      <c r="T76" s="38">
        <f>+IF(T7&lt;Active!T7,1111,0)</f>
        <v>0</v>
      </c>
      <c r="U76" s="38">
        <f>+IF(U7&lt;Active!U7,1111,0)</f>
        <v>0</v>
      </c>
      <c r="V76" s="38">
        <f>+IF(V7&lt;Active!V7,1111,0)</f>
        <v>0</v>
      </c>
      <c r="W76" s="38">
        <f>+IF(W7&lt;Active!W7,1111,0)</f>
        <v>0</v>
      </c>
      <c r="X76" s="38">
        <f>+IF(X7&lt;Active!X7,1111,0)</f>
        <v>0</v>
      </c>
      <c r="Y76" s="38">
        <f>+IF(Y7&lt;Active!Y7,1111,0)</f>
        <v>0</v>
      </c>
      <c r="Z76" s="38">
        <f>+IF(Z7&lt;Active!Z7,1111,0)</f>
        <v>0</v>
      </c>
      <c r="AA76" s="38">
        <f>+IF(AA7&lt;Active!AA7,1111,0)</f>
        <v>0</v>
      </c>
      <c r="AB76" s="38">
        <f>+IF(AB7&lt;Active!AB7,1111,0)</f>
        <v>0</v>
      </c>
      <c r="AC76" s="38">
        <f>+IF(AC7&lt;Active!AC7,1111,0)</f>
        <v>0</v>
      </c>
      <c r="AD76" s="38">
        <f>+IF(AD7&lt;Active!AD7,1111,0)</f>
        <v>0</v>
      </c>
      <c r="AE76" s="38">
        <f>+IF(AE7&lt;Active!AE7,1111,0)</f>
        <v>0</v>
      </c>
      <c r="AF76" s="38">
        <f>+IF(AF7&lt;Active!AF7,1111,0)</f>
        <v>0</v>
      </c>
      <c r="AG76" s="6">
        <v>62</v>
      </c>
      <c r="AK76" s="6">
        <v>32</v>
      </c>
      <c r="AL76" s="38">
        <f>+IF(AL7&lt;Active!AL7,1111,0)</f>
        <v>0</v>
      </c>
      <c r="AM76" s="38">
        <f>+IF(AM7&lt;Active!AM7,1111,0)</f>
        <v>0</v>
      </c>
      <c r="AN76" s="38">
        <f>+IF(AN7&lt;Active!AN7,1111,0)</f>
        <v>0</v>
      </c>
      <c r="AO76" s="38">
        <f>+IF(AO7&lt;Active!AO7,1111,0)</f>
        <v>0</v>
      </c>
      <c r="AP76" s="38">
        <f>+IF(AP7&lt;Active!AP7,1111,0)</f>
        <v>0</v>
      </c>
      <c r="AQ76" s="38">
        <f>+IF(AQ7&lt;Active!AQ7,1111,0)</f>
        <v>0</v>
      </c>
      <c r="AR76" s="38">
        <f>+IF(AR7&lt;Active!AR7,1111,0)</f>
        <v>0</v>
      </c>
      <c r="AS76" s="38">
        <f>+IF(AS7&lt;Active!AS7,1111,0)</f>
        <v>0</v>
      </c>
      <c r="AT76" s="38">
        <f>+IF(AT7&lt;Active!AT7,1111,0)</f>
        <v>0</v>
      </c>
      <c r="AU76" s="38">
        <f>+IF(AU7&lt;Active!AU7,1111,0)</f>
        <v>0</v>
      </c>
      <c r="AV76" s="38">
        <f>+IF(AV7&lt;Active!AV7,1111,0)</f>
        <v>0</v>
      </c>
      <c r="AW76" s="38">
        <f>+IF(AW7&lt;Active!AW7,1111,0)</f>
        <v>0</v>
      </c>
      <c r="AX76" s="38">
        <f>+IF(AX7&lt;Active!AX7,1111,0)</f>
        <v>0</v>
      </c>
      <c r="AY76" s="38">
        <f>+IF(AY7&lt;Active!AY7,1111,0)</f>
        <v>0</v>
      </c>
      <c r="AZ76" s="38">
        <f>+IF(AZ7&lt;Active!AZ7,1111,0)</f>
        <v>0</v>
      </c>
      <c r="BA76" s="38">
        <f>+IF(BA7&lt;Active!BA7,1111,0)</f>
        <v>0</v>
      </c>
      <c r="BB76" s="38">
        <f>+IF(BB7&lt;Active!BB7,1111,0)</f>
        <v>0</v>
      </c>
      <c r="BC76" s="38">
        <f>+IF(BC7&lt;Active!BC7,1111,0)</f>
        <v>0</v>
      </c>
      <c r="BD76" s="38">
        <f>+IF(BD7&lt;Active!BD7,1111,0)</f>
        <v>0</v>
      </c>
      <c r="BE76" s="38">
        <f>+IF(BE7&lt;Active!BE7,1111,0)</f>
        <v>0</v>
      </c>
      <c r="BF76" s="38">
        <f>+IF(BF7&lt;Active!BF7,1111,0)</f>
        <v>0</v>
      </c>
      <c r="BG76" s="38">
        <f>+IF(BG7&lt;Active!BG7,1111,0)</f>
        <v>0</v>
      </c>
      <c r="BH76" s="38">
        <f>+IF(BH7&lt;Active!BH7,1111,0)</f>
        <v>0</v>
      </c>
      <c r="BI76" s="38">
        <f>+IF(BI7&lt;Active!BI7,1111,0)</f>
        <v>0</v>
      </c>
      <c r="BJ76" s="38">
        <f>+IF(BJ7&lt;Active!BJ7,1111,0)</f>
        <v>0</v>
      </c>
      <c r="BK76" s="38">
        <f>+IF(BK7&lt;Active!BK7,1111,0)</f>
        <v>0</v>
      </c>
      <c r="BL76" s="38">
        <f>+IF(BL7&lt;Active!BL7,1111,0)</f>
        <v>0</v>
      </c>
      <c r="BM76" s="38">
        <f>+IF(BM7&lt;Active!BM7,1111,0)</f>
        <v>0</v>
      </c>
      <c r="BN76" s="38">
        <f>+IF(BN7&lt;Active!BN7,1111,0)</f>
        <v>0</v>
      </c>
      <c r="BO76" s="38">
        <f>+IF(BO7&lt;Active!BO7,1111,0)</f>
        <v>0</v>
      </c>
      <c r="BP76" s="38">
        <f>+IF(BP7&lt;Active!BP7,1111,0)</f>
        <v>0</v>
      </c>
      <c r="BQ76" s="6">
        <v>62</v>
      </c>
    </row>
    <row r="77" spans="1:69" x14ac:dyDescent="0.3">
      <c r="A77" s="6">
        <v>33</v>
      </c>
      <c r="B77" s="38">
        <f>+IF(B8&lt;Active!B8,1111,0)</f>
        <v>0</v>
      </c>
      <c r="C77" s="38">
        <f>+IF(C8&lt;Active!C8,1111,0)</f>
        <v>0</v>
      </c>
      <c r="D77" s="38">
        <f>+IF(D8&lt;Active!D8,1111,0)</f>
        <v>0</v>
      </c>
      <c r="E77" s="38">
        <f>+IF(E8&lt;Active!E8,1111,0)</f>
        <v>0</v>
      </c>
      <c r="F77" s="38">
        <f>+IF(F8&lt;Active!F8,1111,0)</f>
        <v>0</v>
      </c>
      <c r="G77" s="38">
        <f>+IF(G8&lt;Active!G8,1111,0)</f>
        <v>0</v>
      </c>
      <c r="H77" s="38">
        <f>+IF(H8&lt;Active!H8,1111,0)</f>
        <v>0</v>
      </c>
      <c r="I77" s="38">
        <f>+IF(I8&lt;Active!I8,1111,0)</f>
        <v>0</v>
      </c>
      <c r="J77" s="38">
        <f>+IF(J8&lt;Active!J8,1111,0)</f>
        <v>0</v>
      </c>
      <c r="K77" s="38">
        <f>+IF(K8&lt;Active!K8,1111,0)</f>
        <v>0</v>
      </c>
      <c r="L77" s="38">
        <f>+IF(L8&lt;Active!L8,1111,0)</f>
        <v>0</v>
      </c>
      <c r="M77" s="38">
        <f>+IF(M8&lt;Active!M8,1111,0)</f>
        <v>0</v>
      </c>
      <c r="N77" s="38">
        <f>+IF(N8&lt;Active!N8,1111,0)</f>
        <v>0</v>
      </c>
      <c r="O77" s="38">
        <f>+IF(O8&lt;Active!O8,1111,0)</f>
        <v>0</v>
      </c>
      <c r="P77" s="38">
        <f>+IF(P8&lt;Active!P8,1111,0)</f>
        <v>0</v>
      </c>
      <c r="Q77" s="38">
        <f>+IF(Q8&lt;Active!Q8,1111,0)</f>
        <v>0</v>
      </c>
      <c r="R77" s="38">
        <f>+IF(R8&lt;Active!R8,1111,0)</f>
        <v>0</v>
      </c>
      <c r="S77" s="38">
        <f>+IF(S8&lt;Active!S8,1111,0)</f>
        <v>0</v>
      </c>
      <c r="T77" s="38">
        <f>+IF(T8&lt;Active!T8,1111,0)</f>
        <v>0</v>
      </c>
      <c r="U77" s="38">
        <f>+IF(U8&lt;Active!U8,1111,0)</f>
        <v>0</v>
      </c>
      <c r="V77" s="38">
        <f>+IF(V8&lt;Active!V8,1111,0)</f>
        <v>0</v>
      </c>
      <c r="W77" s="38">
        <f>+IF(W8&lt;Active!W8,1111,0)</f>
        <v>0</v>
      </c>
      <c r="X77" s="38">
        <f>+IF(X8&lt;Active!X8,1111,0)</f>
        <v>0</v>
      </c>
      <c r="Y77" s="38">
        <f>+IF(Y8&lt;Active!Y8,1111,0)</f>
        <v>0</v>
      </c>
      <c r="Z77" s="38">
        <f>+IF(Z8&lt;Active!Z8,1111,0)</f>
        <v>0</v>
      </c>
      <c r="AA77" s="38">
        <f>+IF(AA8&lt;Active!AA8,1111,0)</f>
        <v>0</v>
      </c>
      <c r="AB77" s="38">
        <f>+IF(AB8&lt;Active!AB8,1111,0)</f>
        <v>0</v>
      </c>
      <c r="AC77" s="38">
        <f>+IF(AC8&lt;Active!AC8,1111,0)</f>
        <v>0</v>
      </c>
      <c r="AD77" s="38">
        <f>+IF(AD8&lt;Active!AD8,1111,0)</f>
        <v>0</v>
      </c>
      <c r="AE77" s="38">
        <f>+IF(AE8&lt;Active!AE8,1111,0)</f>
        <v>0</v>
      </c>
      <c r="AF77" s="38">
        <f>+IF(AF8&lt;Active!AF8,1111,0)</f>
        <v>0</v>
      </c>
      <c r="AG77" s="6">
        <v>63</v>
      </c>
      <c r="AK77" s="6">
        <v>33</v>
      </c>
      <c r="AL77" s="38">
        <f>+IF(AL8&lt;Active!AL8,1111,0)</f>
        <v>0</v>
      </c>
      <c r="AM77" s="38">
        <f>+IF(AM8&lt;Active!AM8,1111,0)</f>
        <v>0</v>
      </c>
      <c r="AN77" s="38">
        <f>+IF(AN8&lt;Active!AN8,1111,0)</f>
        <v>0</v>
      </c>
      <c r="AO77" s="38">
        <f>+IF(AO8&lt;Active!AO8,1111,0)</f>
        <v>0</v>
      </c>
      <c r="AP77" s="38">
        <f>+IF(AP8&lt;Active!AP8,1111,0)</f>
        <v>0</v>
      </c>
      <c r="AQ77" s="38">
        <f>+IF(AQ8&lt;Active!AQ8,1111,0)</f>
        <v>0</v>
      </c>
      <c r="AR77" s="38">
        <f>+IF(AR8&lt;Active!AR8,1111,0)</f>
        <v>0</v>
      </c>
      <c r="AS77" s="38">
        <f>+IF(AS8&lt;Active!AS8,1111,0)</f>
        <v>0</v>
      </c>
      <c r="AT77" s="38">
        <f>+IF(AT8&lt;Active!AT8,1111,0)</f>
        <v>0</v>
      </c>
      <c r="AU77" s="38">
        <f>+IF(AU8&lt;Active!AU8,1111,0)</f>
        <v>0</v>
      </c>
      <c r="AV77" s="38">
        <f>+IF(AV8&lt;Active!AV8,1111,0)</f>
        <v>0</v>
      </c>
      <c r="AW77" s="38">
        <f>+IF(AW8&lt;Active!AW8,1111,0)</f>
        <v>0</v>
      </c>
      <c r="AX77" s="38">
        <f>+IF(AX8&lt;Active!AX8,1111,0)</f>
        <v>0</v>
      </c>
      <c r="AY77" s="38">
        <f>+IF(AY8&lt;Active!AY8,1111,0)</f>
        <v>0</v>
      </c>
      <c r="AZ77" s="38">
        <f>+IF(AZ8&lt;Active!AZ8,1111,0)</f>
        <v>0</v>
      </c>
      <c r="BA77" s="38">
        <f>+IF(BA8&lt;Active!BA8,1111,0)</f>
        <v>0</v>
      </c>
      <c r="BB77" s="38">
        <f>+IF(BB8&lt;Active!BB8,1111,0)</f>
        <v>0</v>
      </c>
      <c r="BC77" s="38">
        <f>+IF(BC8&lt;Active!BC8,1111,0)</f>
        <v>0</v>
      </c>
      <c r="BD77" s="38">
        <f>+IF(BD8&lt;Active!BD8,1111,0)</f>
        <v>0</v>
      </c>
      <c r="BE77" s="38">
        <f>+IF(BE8&lt;Active!BE8,1111,0)</f>
        <v>0</v>
      </c>
      <c r="BF77" s="38">
        <f>+IF(BF8&lt;Active!BF8,1111,0)</f>
        <v>0</v>
      </c>
      <c r="BG77" s="38">
        <f>+IF(BG8&lt;Active!BG8,1111,0)</f>
        <v>0</v>
      </c>
      <c r="BH77" s="38">
        <f>+IF(BH8&lt;Active!BH8,1111,0)</f>
        <v>0</v>
      </c>
      <c r="BI77" s="38">
        <f>+IF(BI8&lt;Active!BI8,1111,0)</f>
        <v>0</v>
      </c>
      <c r="BJ77" s="38">
        <f>+IF(BJ8&lt;Active!BJ8,1111,0)</f>
        <v>0</v>
      </c>
      <c r="BK77" s="38">
        <f>+IF(BK8&lt;Active!BK8,1111,0)</f>
        <v>0</v>
      </c>
      <c r="BL77" s="38">
        <f>+IF(BL8&lt;Active!BL8,1111,0)</f>
        <v>0</v>
      </c>
      <c r="BM77" s="38">
        <f>+IF(BM8&lt;Active!BM8,1111,0)</f>
        <v>0</v>
      </c>
      <c r="BN77" s="38">
        <f>+IF(BN8&lt;Active!BN8,1111,0)</f>
        <v>0</v>
      </c>
      <c r="BO77" s="38">
        <f>+IF(BO8&lt;Active!BO8,1111,0)</f>
        <v>0</v>
      </c>
      <c r="BP77" s="38">
        <f>+IF(BP8&lt;Active!BP8,1111,0)</f>
        <v>0</v>
      </c>
      <c r="BQ77" s="6">
        <v>63</v>
      </c>
    </row>
    <row r="78" spans="1:69" x14ac:dyDescent="0.3">
      <c r="A78" s="11">
        <v>34</v>
      </c>
      <c r="B78" s="38">
        <f>+IF(B9&lt;Active!B9,1111,0)</f>
        <v>0</v>
      </c>
      <c r="C78" s="38">
        <f>+IF(C9&lt;Active!C9,1111,0)</f>
        <v>0</v>
      </c>
      <c r="D78" s="38">
        <f>+IF(D9&lt;Active!D9,1111,0)</f>
        <v>0</v>
      </c>
      <c r="E78" s="38">
        <f>+IF(E9&lt;Active!E9,1111,0)</f>
        <v>0</v>
      </c>
      <c r="F78" s="38">
        <f>+IF(F9&lt;Active!F9,1111,0)</f>
        <v>0</v>
      </c>
      <c r="G78" s="38">
        <f>+IF(G9&lt;Active!G9,1111,0)</f>
        <v>0</v>
      </c>
      <c r="H78" s="38">
        <f>+IF(H9&lt;Active!H9,1111,0)</f>
        <v>0</v>
      </c>
      <c r="I78" s="38">
        <f>+IF(I9&lt;Active!I9,1111,0)</f>
        <v>0</v>
      </c>
      <c r="J78" s="38">
        <f>+IF(J9&lt;Active!J9,1111,0)</f>
        <v>0</v>
      </c>
      <c r="K78" s="38">
        <f>+IF(K9&lt;Active!K9,1111,0)</f>
        <v>0</v>
      </c>
      <c r="L78" s="38">
        <f>+IF(L9&lt;Active!L9,1111,0)</f>
        <v>0</v>
      </c>
      <c r="M78" s="38">
        <f>+IF(M9&lt;Active!M9,1111,0)</f>
        <v>0</v>
      </c>
      <c r="N78" s="38">
        <f>+IF(N9&lt;Active!N9,1111,0)</f>
        <v>0</v>
      </c>
      <c r="O78" s="38">
        <f>+IF(O9&lt;Active!O9,1111,0)</f>
        <v>0</v>
      </c>
      <c r="P78" s="38">
        <f>+IF(P9&lt;Active!P9,1111,0)</f>
        <v>0</v>
      </c>
      <c r="Q78" s="38">
        <f>+IF(Q9&lt;Active!Q9,1111,0)</f>
        <v>0</v>
      </c>
      <c r="R78" s="38">
        <f>+IF(R9&lt;Active!R9,1111,0)</f>
        <v>0</v>
      </c>
      <c r="S78" s="38">
        <f>+IF(S9&lt;Active!S9,1111,0)</f>
        <v>0</v>
      </c>
      <c r="T78" s="38">
        <f>+IF(T9&lt;Active!T9,1111,0)</f>
        <v>0</v>
      </c>
      <c r="U78" s="38">
        <f>+IF(U9&lt;Active!U9,1111,0)</f>
        <v>0</v>
      </c>
      <c r="V78" s="38">
        <f>+IF(V9&lt;Active!V9,1111,0)</f>
        <v>0</v>
      </c>
      <c r="W78" s="38">
        <f>+IF(W9&lt;Active!W9,1111,0)</f>
        <v>0</v>
      </c>
      <c r="X78" s="38">
        <f>+IF(X9&lt;Active!X9,1111,0)</f>
        <v>0</v>
      </c>
      <c r="Y78" s="38">
        <f>+IF(Y9&lt;Active!Y9,1111,0)</f>
        <v>0</v>
      </c>
      <c r="Z78" s="38">
        <f>+IF(Z9&lt;Active!Z9,1111,0)</f>
        <v>0</v>
      </c>
      <c r="AA78" s="38">
        <f>+IF(AA9&lt;Active!AA9,1111,0)</f>
        <v>0</v>
      </c>
      <c r="AB78" s="38">
        <f>+IF(AB9&lt;Active!AB9,1111,0)</f>
        <v>0</v>
      </c>
      <c r="AC78" s="38">
        <f>+IF(AC9&lt;Active!AC9,1111,0)</f>
        <v>0</v>
      </c>
      <c r="AD78" s="38">
        <f>+IF(AD9&lt;Active!AD9,1111,0)</f>
        <v>0</v>
      </c>
      <c r="AE78" s="38">
        <f>+IF(AE9&lt;Active!AE9,1111,0)</f>
        <v>0</v>
      </c>
      <c r="AF78" s="38">
        <f>+IF(AF9&lt;Active!AF9,1111,0)</f>
        <v>0</v>
      </c>
      <c r="AG78" s="11">
        <v>64</v>
      </c>
      <c r="AK78" s="11">
        <v>34</v>
      </c>
      <c r="AL78" s="38">
        <f>+IF(AL9&lt;Active!AL9,1111,0)</f>
        <v>0</v>
      </c>
      <c r="AM78" s="38">
        <f>+IF(AM9&lt;Active!AM9,1111,0)</f>
        <v>0</v>
      </c>
      <c r="AN78" s="38">
        <f>+IF(AN9&lt;Active!AN9,1111,0)</f>
        <v>0</v>
      </c>
      <c r="AO78" s="38">
        <f>+IF(AO9&lt;Active!AO9,1111,0)</f>
        <v>0</v>
      </c>
      <c r="AP78" s="38">
        <f>+IF(AP9&lt;Active!AP9,1111,0)</f>
        <v>0</v>
      </c>
      <c r="AQ78" s="38">
        <f>+IF(AQ9&lt;Active!AQ9,1111,0)</f>
        <v>0</v>
      </c>
      <c r="AR78" s="38">
        <f>+IF(AR9&lt;Active!AR9,1111,0)</f>
        <v>0</v>
      </c>
      <c r="AS78" s="38">
        <f>+IF(AS9&lt;Active!AS9,1111,0)</f>
        <v>0</v>
      </c>
      <c r="AT78" s="38">
        <f>+IF(AT9&lt;Active!AT9,1111,0)</f>
        <v>0</v>
      </c>
      <c r="AU78" s="38">
        <f>+IF(AU9&lt;Active!AU9,1111,0)</f>
        <v>0</v>
      </c>
      <c r="AV78" s="38">
        <f>+IF(AV9&lt;Active!AV9,1111,0)</f>
        <v>0</v>
      </c>
      <c r="AW78" s="38">
        <f>+IF(AW9&lt;Active!AW9,1111,0)</f>
        <v>0</v>
      </c>
      <c r="AX78" s="38">
        <f>+IF(AX9&lt;Active!AX9,1111,0)</f>
        <v>0</v>
      </c>
      <c r="AY78" s="38">
        <f>+IF(AY9&lt;Active!AY9,1111,0)</f>
        <v>0</v>
      </c>
      <c r="AZ78" s="38">
        <f>+IF(AZ9&lt;Active!AZ9,1111,0)</f>
        <v>0</v>
      </c>
      <c r="BA78" s="38">
        <f>+IF(BA9&lt;Active!BA9,1111,0)</f>
        <v>0</v>
      </c>
      <c r="BB78" s="38">
        <f>+IF(BB9&lt;Active!BB9,1111,0)</f>
        <v>0</v>
      </c>
      <c r="BC78" s="38">
        <f>+IF(BC9&lt;Active!BC9,1111,0)</f>
        <v>0</v>
      </c>
      <c r="BD78" s="38">
        <f>+IF(BD9&lt;Active!BD9,1111,0)</f>
        <v>0</v>
      </c>
      <c r="BE78" s="38">
        <f>+IF(BE9&lt;Active!BE9,1111,0)</f>
        <v>0</v>
      </c>
      <c r="BF78" s="38">
        <f>+IF(BF9&lt;Active!BF9,1111,0)</f>
        <v>0</v>
      </c>
      <c r="BG78" s="38">
        <f>+IF(BG9&lt;Active!BG9,1111,0)</f>
        <v>0</v>
      </c>
      <c r="BH78" s="38">
        <f>+IF(BH9&lt;Active!BH9,1111,0)</f>
        <v>0</v>
      </c>
      <c r="BI78" s="38">
        <f>+IF(BI9&lt;Active!BI9,1111,0)</f>
        <v>0</v>
      </c>
      <c r="BJ78" s="38">
        <f>+IF(BJ9&lt;Active!BJ9,1111,0)</f>
        <v>0</v>
      </c>
      <c r="BK78" s="38">
        <f>+IF(BK9&lt;Active!BK9,1111,0)</f>
        <v>0</v>
      </c>
      <c r="BL78" s="38">
        <f>+IF(BL9&lt;Active!BL9,1111,0)</f>
        <v>0</v>
      </c>
      <c r="BM78" s="38">
        <f>+IF(BM9&lt;Active!BM9,1111,0)</f>
        <v>0</v>
      </c>
      <c r="BN78" s="38">
        <f>+IF(BN9&lt;Active!BN9,1111,0)</f>
        <v>0</v>
      </c>
      <c r="BO78" s="38">
        <f>+IF(BO9&lt;Active!BO9,1111,0)</f>
        <v>0</v>
      </c>
      <c r="BP78" s="38">
        <f>+IF(BP9&lt;Active!BP9,1111,0)</f>
        <v>0</v>
      </c>
      <c r="BQ78" s="11">
        <v>64</v>
      </c>
    </row>
    <row r="79" spans="1:69" x14ac:dyDescent="0.3">
      <c r="A79" s="6">
        <v>35</v>
      </c>
      <c r="B79" s="38">
        <f>+IF(B10&lt;Active!B10,1111,0)</f>
        <v>0</v>
      </c>
      <c r="C79" s="38">
        <f>+IF(C10&lt;Active!C10,1111,0)</f>
        <v>0</v>
      </c>
      <c r="D79" s="38">
        <f>+IF(D10&lt;Active!D10,1111,0)</f>
        <v>0</v>
      </c>
      <c r="E79" s="38">
        <f>+IF(E10&lt;Active!E10,1111,0)</f>
        <v>0</v>
      </c>
      <c r="F79" s="38">
        <f>+IF(F10&lt;Active!F10,1111,0)</f>
        <v>0</v>
      </c>
      <c r="G79" s="38">
        <f>+IF(G10&lt;Active!G10,1111,0)</f>
        <v>0</v>
      </c>
      <c r="H79" s="38">
        <f>+IF(H10&lt;Active!H10,1111,0)</f>
        <v>0</v>
      </c>
      <c r="I79" s="38">
        <f>+IF(I10&lt;Active!I10,1111,0)</f>
        <v>0</v>
      </c>
      <c r="J79" s="38">
        <f>+IF(J10&lt;Active!J10,1111,0)</f>
        <v>0</v>
      </c>
      <c r="K79" s="38">
        <f>+IF(K10&lt;Active!K10,1111,0)</f>
        <v>0</v>
      </c>
      <c r="L79" s="38">
        <f>+IF(L10&lt;Active!L10,1111,0)</f>
        <v>0</v>
      </c>
      <c r="M79" s="38">
        <f>+IF(M10&lt;Active!M10,1111,0)</f>
        <v>0</v>
      </c>
      <c r="N79" s="38">
        <f>+IF(N10&lt;Active!N10,1111,0)</f>
        <v>0</v>
      </c>
      <c r="O79" s="38">
        <f>+IF(O10&lt;Active!O10,1111,0)</f>
        <v>0</v>
      </c>
      <c r="P79" s="38">
        <f>+IF(P10&lt;Active!P10,1111,0)</f>
        <v>0</v>
      </c>
      <c r="Q79" s="38">
        <f>+IF(Q10&lt;Active!Q10,1111,0)</f>
        <v>0</v>
      </c>
      <c r="R79" s="38">
        <f>+IF(R10&lt;Active!R10,1111,0)</f>
        <v>0</v>
      </c>
      <c r="S79" s="38">
        <f>+IF(S10&lt;Active!S10,1111,0)</f>
        <v>0</v>
      </c>
      <c r="T79" s="38">
        <f>+IF(T10&lt;Active!T10,1111,0)</f>
        <v>0</v>
      </c>
      <c r="U79" s="38">
        <f>+IF(U10&lt;Active!U10,1111,0)</f>
        <v>0</v>
      </c>
      <c r="V79" s="38">
        <f>+IF(V10&lt;Active!V10,1111,0)</f>
        <v>0</v>
      </c>
      <c r="W79" s="38">
        <f>+IF(W10&lt;Active!W10,1111,0)</f>
        <v>0</v>
      </c>
      <c r="X79" s="38">
        <f>+IF(X10&lt;Active!X10,1111,0)</f>
        <v>0</v>
      </c>
      <c r="Y79" s="38">
        <f>+IF(Y10&lt;Active!Y10,1111,0)</f>
        <v>0</v>
      </c>
      <c r="Z79" s="38">
        <f>+IF(Z10&lt;Active!Z10,1111,0)</f>
        <v>0</v>
      </c>
      <c r="AA79" s="38">
        <f>+IF(AA10&lt;Active!AA10,1111,0)</f>
        <v>0</v>
      </c>
      <c r="AB79" s="38">
        <f>+IF(AB10&lt;Active!AB10,1111,0)</f>
        <v>0</v>
      </c>
      <c r="AC79" s="38">
        <f>+IF(AC10&lt;Active!AC10,1111,0)</f>
        <v>0</v>
      </c>
      <c r="AD79" s="38">
        <f>+IF(AD10&lt;Active!AD10,1111,0)</f>
        <v>0</v>
      </c>
      <c r="AE79" s="38">
        <f>+IF(AE10&lt;Active!AE10,1111,0)</f>
        <v>0</v>
      </c>
      <c r="AF79" s="38">
        <f>+IF(AF10&lt;Active!AF10,1111,0)</f>
        <v>0</v>
      </c>
      <c r="AG79" s="6">
        <v>65</v>
      </c>
      <c r="AK79" s="6">
        <v>35</v>
      </c>
      <c r="AL79" s="38">
        <f>+IF(AL10&lt;Active!AL10,1111,0)</f>
        <v>0</v>
      </c>
      <c r="AM79" s="38">
        <f>+IF(AM10&lt;Active!AM10,1111,0)</f>
        <v>0</v>
      </c>
      <c r="AN79" s="38">
        <f>+IF(AN10&lt;Active!AN10,1111,0)</f>
        <v>0</v>
      </c>
      <c r="AO79" s="38">
        <f>+IF(AO10&lt;Active!AO10,1111,0)</f>
        <v>0</v>
      </c>
      <c r="AP79" s="38">
        <f>+IF(AP10&lt;Active!AP10,1111,0)</f>
        <v>0</v>
      </c>
      <c r="AQ79" s="38">
        <f>+IF(AQ10&lt;Active!AQ10,1111,0)</f>
        <v>0</v>
      </c>
      <c r="AR79" s="38">
        <f>+IF(AR10&lt;Active!AR10,1111,0)</f>
        <v>0</v>
      </c>
      <c r="AS79" s="38">
        <f>+IF(AS10&lt;Active!AS10,1111,0)</f>
        <v>0</v>
      </c>
      <c r="AT79" s="38">
        <f>+IF(AT10&lt;Active!AT10,1111,0)</f>
        <v>0</v>
      </c>
      <c r="AU79" s="38">
        <f>+IF(AU10&lt;Active!AU10,1111,0)</f>
        <v>0</v>
      </c>
      <c r="AV79" s="38">
        <f>+IF(AV10&lt;Active!AV10,1111,0)</f>
        <v>0</v>
      </c>
      <c r="AW79" s="38">
        <f>+IF(AW10&lt;Active!AW10,1111,0)</f>
        <v>0</v>
      </c>
      <c r="AX79" s="38">
        <f>+IF(AX10&lt;Active!AX10,1111,0)</f>
        <v>0</v>
      </c>
      <c r="AY79" s="38">
        <f>+IF(AY10&lt;Active!AY10,1111,0)</f>
        <v>0</v>
      </c>
      <c r="AZ79" s="38">
        <f>+IF(AZ10&lt;Active!AZ10,1111,0)</f>
        <v>0</v>
      </c>
      <c r="BA79" s="38">
        <f>+IF(BA10&lt;Active!BA10,1111,0)</f>
        <v>0</v>
      </c>
      <c r="BB79" s="38">
        <f>+IF(BB10&lt;Active!BB10,1111,0)</f>
        <v>0</v>
      </c>
      <c r="BC79" s="38">
        <f>+IF(BC10&lt;Active!BC10,1111,0)</f>
        <v>0</v>
      </c>
      <c r="BD79" s="38">
        <f>+IF(BD10&lt;Active!BD10,1111,0)</f>
        <v>0</v>
      </c>
      <c r="BE79" s="38">
        <f>+IF(BE10&lt;Active!BE10,1111,0)</f>
        <v>0</v>
      </c>
      <c r="BF79" s="38">
        <f>+IF(BF10&lt;Active!BF10,1111,0)</f>
        <v>0</v>
      </c>
      <c r="BG79" s="38">
        <f>+IF(BG10&lt;Active!BG10,1111,0)</f>
        <v>0</v>
      </c>
      <c r="BH79" s="38">
        <f>+IF(BH10&lt;Active!BH10,1111,0)</f>
        <v>0</v>
      </c>
      <c r="BI79" s="38">
        <f>+IF(BI10&lt;Active!BI10,1111,0)</f>
        <v>0</v>
      </c>
      <c r="BJ79" s="38">
        <f>+IF(BJ10&lt;Active!BJ10,1111,0)</f>
        <v>0</v>
      </c>
      <c r="BK79" s="38">
        <f>+IF(BK10&lt;Active!BK10,1111,0)</f>
        <v>0</v>
      </c>
      <c r="BL79" s="38">
        <f>+IF(BL10&lt;Active!BL10,1111,0)</f>
        <v>0</v>
      </c>
      <c r="BM79" s="38">
        <f>+IF(BM10&lt;Active!BM10,1111,0)</f>
        <v>0</v>
      </c>
      <c r="BN79" s="38">
        <f>+IF(BN10&lt;Active!BN10,1111,0)</f>
        <v>0</v>
      </c>
      <c r="BO79" s="38">
        <f>+IF(BO10&lt;Active!BO10,1111,0)</f>
        <v>0</v>
      </c>
      <c r="BP79" s="38">
        <f>+IF(BP10&lt;Active!BP10,1111,0)</f>
        <v>0</v>
      </c>
      <c r="BQ79" s="6">
        <v>65</v>
      </c>
    </row>
    <row r="80" spans="1:69" x14ac:dyDescent="0.3">
      <c r="A80" s="6">
        <v>36</v>
      </c>
      <c r="B80" s="38">
        <f>+IF(B11&lt;Active!B11,1111,0)</f>
        <v>0</v>
      </c>
      <c r="C80" s="38">
        <f>+IF(C11&lt;Active!C11,1111,0)</f>
        <v>0</v>
      </c>
      <c r="D80" s="38">
        <f>+IF(D11&lt;Active!D11,1111,0)</f>
        <v>0</v>
      </c>
      <c r="E80" s="38">
        <f>+IF(E11&lt;Active!E11,1111,0)</f>
        <v>0</v>
      </c>
      <c r="F80" s="38">
        <f>+IF(F11&lt;Active!F11,1111,0)</f>
        <v>0</v>
      </c>
      <c r="G80" s="38">
        <f>+IF(G11&lt;Active!G11,1111,0)</f>
        <v>0</v>
      </c>
      <c r="H80" s="38">
        <f>+IF(H11&lt;Active!H11,1111,0)</f>
        <v>0</v>
      </c>
      <c r="I80" s="38">
        <f>+IF(I11&lt;Active!I11,1111,0)</f>
        <v>0</v>
      </c>
      <c r="J80" s="38">
        <f>+IF(J11&lt;Active!J11,1111,0)</f>
        <v>0</v>
      </c>
      <c r="K80" s="38">
        <f>+IF(K11&lt;Active!K11,1111,0)</f>
        <v>0</v>
      </c>
      <c r="L80" s="38">
        <f>+IF(L11&lt;Active!L11,1111,0)</f>
        <v>0</v>
      </c>
      <c r="M80" s="38">
        <f>+IF(M11&lt;Active!M11,1111,0)</f>
        <v>0</v>
      </c>
      <c r="N80" s="38">
        <f>+IF(N11&lt;Active!N11,1111,0)</f>
        <v>0</v>
      </c>
      <c r="O80" s="38">
        <f>+IF(O11&lt;Active!O11,1111,0)</f>
        <v>0</v>
      </c>
      <c r="P80" s="38">
        <f>+IF(P11&lt;Active!P11,1111,0)</f>
        <v>0</v>
      </c>
      <c r="Q80" s="38">
        <f>+IF(Q11&lt;Active!Q11,1111,0)</f>
        <v>0</v>
      </c>
      <c r="R80" s="38">
        <f>+IF(R11&lt;Active!R11,1111,0)</f>
        <v>0</v>
      </c>
      <c r="S80" s="38">
        <f>+IF(S11&lt;Active!S11,1111,0)</f>
        <v>0</v>
      </c>
      <c r="T80" s="38">
        <f>+IF(T11&lt;Active!T11,1111,0)</f>
        <v>0</v>
      </c>
      <c r="U80" s="38">
        <f>+IF(U11&lt;Active!U11,1111,0)</f>
        <v>0</v>
      </c>
      <c r="V80" s="38">
        <f>+IF(V11&lt;Active!V11,1111,0)</f>
        <v>0</v>
      </c>
      <c r="W80" s="38">
        <f>+IF(W11&lt;Active!W11,1111,0)</f>
        <v>0</v>
      </c>
      <c r="X80" s="38">
        <f>+IF(X11&lt;Active!X11,1111,0)</f>
        <v>0</v>
      </c>
      <c r="Y80" s="38">
        <f>+IF(Y11&lt;Active!Y11,1111,0)</f>
        <v>0</v>
      </c>
      <c r="Z80" s="38">
        <f>+IF(Z11&lt;Active!Z11,1111,0)</f>
        <v>0</v>
      </c>
      <c r="AA80" s="38">
        <f>+IF(AA11&lt;Active!AA11,1111,0)</f>
        <v>0</v>
      </c>
      <c r="AB80" s="38">
        <f>+IF(AB11&lt;Active!AB11,1111,0)</f>
        <v>0</v>
      </c>
      <c r="AC80" s="38">
        <f>+IF(AC11&lt;Active!AC11,1111,0)</f>
        <v>0</v>
      </c>
      <c r="AD80" s="38">
        <f>+IF(AD11&lt;Active!AD11,1111,0)</f>
        <v>0</v>
      </c>
      <c r="AE80" s="38">
        <f>+IF(AE11&lt;Active!AE11,1111,0)</f>
        <v>0</v>
      </c>
      <c r="AF80" s="38">
        <f>+IF(AF11&lt;Active!AF11,1111,0)</f>
        <v>0</v>
      </c>
      <c r="AG80" s="6">
        <v>66</v>
      </c>
      <c r="AK80" s="6">
        <v>36</v>
      </c>
      <c r="AL80" s="38">
        <f>+IF(AL11&lt;Active!AL11,1111,0)</f>
        <v>0</v>
      </c>
      <c r="AM80" s="38">
        <f>+IF(AM11&lt;Active!AM11,1111,0)</f>
        <v>0</v>
      </c>
      <c r="AN80" s="38">
        <f>+IF(AN11&lt;Active!AN11,1111,0)</f>
        <v>0</v>
      </c>
      <c r="AO80" s="38">
        <f>+IF(AO11&lt;Active!AO11,1111,0)</f>
        <v>0</v>
      </c>
      <c r="AP80" s="38">
        <f>+IF(AP11&lt;Active!AP11,1111,0)</f>
        <v>0</v>
      </c>
      <c r="AQ80" s="38">
        <f>+IF(AQ11&lt;Active!AQ11,1111,0)</f>
        <v>0</v>
      </c>
      <c r="AR80" s="38">
        <f>+IF(AR11&lt;Active!AR11,1111,0)</f>
        <v>0</v>
      </c>
      <c r="AS80" s="38">
        <f>+IF(AS11&lt;Active!AS11,1111,0)</f>
        <v>0</v>
      </c>
      <c r="AT80" s="38">
        <f>+IF(AT11&lt;Active!AT11,1111,0)</f>
        <v>0</v>
      </c>
      <c r="AU80" s="38">
        <f>+IF(AU11&lt;Active!AU11,1111,0)</f>
        <v>0</v>
      </c>
      <c r="AV80" s="38">
        <f>+IF(AV11&lt;Active!AV11,1111,0)</f>
        <v>0</v>
      </c>
      <c r="AW80" s="38">
        <f>+IF(AW11&lt;Active!AW11,1111,0)</f>
        <v>0</v>
      </c>
      <c r="AX80" s="38">
        <f>+IF(AX11&lt;Active!AX11,1111,0)</f>
        <v>0</v>
      </c>
      <c r="AY80" s="38">
        <f>+IF(AY11&lt;Active!AY11,1111,0)</f>
        <v>0</v>
      </c>
      <c r="AZ80" s="38">
        <f>+IF(AZ11&lt;Active!AZ11,1111,0)</f>
        <v>0</v>
      </c>
      <c r="BA80" s="38">
        <f>+IF(BA11&lt;Active!BA11,1111,0)</f>
        <v>0</v>
      </c>
      <c r="BB80" s="38">
        <f>+IF(BB11&lt;Active!BB11,1111,0)</f>
        <v>0</v>
      </c>
      <c r="BC80" s="38">
        <f>+IF(BC11&lt;Active!BC11,1111,0)</f>
        <v>0</v>
      </c>
      <c r="BD80" s="38">
        <f>+IF(BD11&lt;Active!BD11,1111,0)</f>
        <v>0</v>
      </c>
      <c r="BE80" s="38">
        <f>+IF(BE11&lt;Active!BE11,1111,0)</f>
        <v>0</v>
      </c>
      <c r="BF80" s="38">
        <f>+IF(BF11&lt;Active!BF11,1111,0)</f>
        <v>0</v>
      </c>
      <c r="BG80" s="38">
        <f>+IF(BG11&lt;Active!BG11,1111,0)</f>
        <v>0</v>
      </c>
      <c r="BH80" s="38">
        <f>+IF(BH11&lt;Active!BH11,1111,0)</f>
        <v>0</v>
      </c>
      <c r="BI80" s="38">
        <f>+IF(BI11&lt;Active!BI11,1111,0)</f>
        <v>0</v>
      </c>
      <c r="BJ80" s="38">
        <f>+IF(BJ11&lt;Active!BJ11,1111,0)</f>
        <v>0</v>
      </c>
      <c r="BK80" s="38">
        <f>+IF(BK11&lt;Active!BK11,1111,0)</f>
        <v>0</v>
      </c>
      <c r="BL80" s="38">
        <f>+IF(BL11&lt;Active!BL11,1111,0)</f>
        <v>0</v>
      </c>
      <c r="BM80" s="38">
        <f>+IF(BM11&lt;Active!BM11,1111,0)</f>
        <v>0</v>
      </c>
      <c r="BN80" s="38">
        <f>+IF(BN11&lt;Active!BN11,1111,0)</f>
        <v>0</v>
      </c>
      <c r="BO80" s="38">
        <f>+IF(BO11&lt;Active!BO11,1111,0)</f>
        <v>0</v>
      </c>
      <c r="BP80" s="38">
        <f>+IF(BP11&lt;Active!BP11,1111,0)</f>
        <v>0</v>
      </c>
      <c r="BQ80" s="6">
        <v>66</v>
      </c>
    </row>
    <row r="81" spans="1:69" x14ac:dyDescent="0.3">
      <c r="A81" s="6">
        <v>37</v>
      </c>
      <c r="B81" s="38">
        <f>+IF(B12&lt;Active!B12,1111,0)</f>
        <v>0</v>
      </c>
      <c r="C81" s="38">
        <f>+IF(C12&lt;Active!C12,1111,0)</f>
        <v>0</v>
      </c>
      <c r="D81" s="38">
        <f>+IF(D12&lt;Active!D12,1111,0)</f>
        <v>0</v>
      </c>
      <c r="E81" s="38">
        <f>+IF(E12&lt;Active!E12,1111,0)</f>
        <v>0</v>
      </c>
      <c r="F81" s="38">
        <f>+IF(F12&lt;Active!F12,1111,0)</f>
        <v>0</v>
      </c>
      <c r="G81" s="38">
        <f>+IF(G12&lt;Active!G12,1111,0)</f>
        <v>0</v>
      </c>
      <c r="H81" s="38">
        <f>+IF(H12&lt;Active!H12,1111,0)</f>
        <v>0</v>
      </c>
      <c r="I81" s="38">
        <f>+IF(I12&lt;Active!I12,1111,0)</f>
        <v>0</v>
      </c>
      <c r="J81" s="38">
        <f>+IF(J12&lt;Active!J12,1111,0)</f>
        <v>0</v>
      </c>
      <c r="K81" s="38">
        <f>+IF(K12&lt;Active!K12,1111,0)</f>
        <v>0</v>
      </c>
      <c r="L81" s="38">
        <f>+IF(L12&lt;Active!L12,1111,0)</f>
        <v>0</v>
      </c>
      <c r="M81" s="38">
        <f>+IF(M12&lt;Active!M12,1111,0)</f>
        <v>0</v>
      </c>
      <c r="N81" s="38">
        <f>+IF(N12&lt;Active!N12,1111,0)</f>
        <v>0</v>
      </c>
      <c r="O81" s="38">
        <f>+IF(O12&lt;Active!O12,1111,0)</f>
        <v>0</v>
      </c>
      <c r="P81" s="38">
        <f>+IF(P12&lt;Active!P12,1111,0)</f>
        <v>0</v>
      </c>
      <c r="Q81" s="38">
        <f>+IF(Q12&lt;Active!Q12,1111,0)</f>
        <v>0</v>
      </c>
      <c r="R81" s="38">
        <f>+IF(R12&lt;Active!R12,1111,0)</f>
        <v>0</v>
      </c>
      <c r="S81" s="38">
        <f>+IF(S12&lt;Active!S12,1111,0)</f>
        <v>0</v>
      </c>
      <c r="T81" s="38">
        <f>+IF(T12&lt;Active!T12,1111,0)</f>
        <v>0</v>
      </c>
      <c r="U81" s="38">
        <f>+IF(U12&lt;Active!U12,1111,0)</f>
        <v>0</v>
      </c>
      <c r="V81" s="38">
        <f>+IF(V12&lt;Active!V12,1111,0)</f>
        <v>0</v>
      </c>
      <c r="W81" s="38">
        <f>+IF(W12&lt;Active!W12,1111,0)</f>
        <v>0</v>
      </c>
      <c r="X81" s="38">
        <f>+IF(X12&lt;Active!X12,1111,0)</f>
        <v>0</v>
      </c>
      <c r="Y81" s="38">
        <f>+IF(Y12&lt;Active!Y12,1111,0)</f>
        <v>0</v>
      </c>
      <c r="Z81" s="38">
        <f>+IF(Z12&lt;Active!Z12,1111,0)</f>
        <v>0</v>
      </c>
      <c r="AA81" s="38">
        <f>+IF(AA12&lt;Active!AA12,1111,0)</f>
        <v>0</v>
      </c>
      <c r="AB81" s="38">
        <f>+IF(AB12&lt;Active!AB12,1111,0)</f>
        <v>0</v>
      </c>
      <c r="AC81" s="38">
        <f>+IF(AC12&lt;Active!AC12,1111,0)</f>
        <v>0</v>
      </c>
      <c r="AD81" s="38">
        <f>+IF(AD12&lt;Active!AD12,1111,0)</f>
        <v>0</v>
      </c>
      <c r="AE81" s="38">
        <f>+IF(AE12&lt;Active!AE12,1111,0)</f>
        <v>0</v>
      </c>
      <c r="AF81" s="38">
        <f>+IF(AF12&lt;Active!AF12,1111,0)</f>
        <v>0</v>
      </c>
      <c r="AG81" s="6">
        <v>67</v>
      </c>
      <c r="AK81" s="6">
        <v>37</v>
      </c>
      <c r="AL81" s="38">
        <f>+IF(AL12&lt;Active!AL12,1111,0)</f>
        <v>0</v>
      </c>
      <c r="AM81" s="38">
        <f>+IF(AM12&lt;Active!AM12,1111,0)</f>
        <v>0</v>
      </c>
      <c r="AN81" s="38">
        <f>+IF(AN12&lt;Active!AN12,1111,0)</f>
        <v>0</v>
      </c>
      <c r="AO81" s="38">
        <f>+IF(AO12&lt;Active!AO12,1111,0)</f>
        <v>0</v>
      </c>
      <c r="AP81" s="38">
        <f>+IF(AP12&lt;Active!AP12,1111,0)</f>
        <v>0</v>
      </c>
      <c r="AQ81" s="38">
        <f>+IF(AQ12&lt;Active!AQ12,1111,0)</f>
        <v>0</v>
      </c>
      <c r="AR81" s="38">
        <f>+IF(AR12&lt;Active!AR12,1111,0)</f>
        <v>0</v>
      </c>
      <c r="AS81" s="38">
        <f>+IF(AS12&lt;Active!AS12,1111,0)</f>
        <v>0</v>
      </c>
      <c r="AT81" s="38">
        <f>+IF(AT12&lt;Active!AT12,1111,0)</f>
        <v>0</v>
      </c>
      <c r="AU81" s="38">
        <f>+IF(AU12&lt;Active!AU12,1111,0)</f>
        <v>0</v>
      </c>
      <c r="AV81" s="38">
        <f>+IF(AV12&lt;Active!AV12,1111,0)</f>
        <v>0</v>
      </c>
      <c r="AW81" s="38">
        <f>+IF(AW12&lt;Active!AW12,1111,0)</f>
        <v>0</v>
      </c>
      <c r="AX81" s="38">
        <f>+IF(AX12&lt;Active!AX12,1111,0)</f>
        <v>0</v>
      </c>
      <c r="AY81" s="38">
        <f>+IF(AY12&lt;Active!AY12,1111,0)</f>
        <v>0</v>
      </c>
      <c r="AZ81" s="38">
        <f>+IF(AZ12&lt;Active!AZ12,1111,0)</f>
        <v>0</v>
      </c>
      <c r="BA81" s="38">
        <f>+IF(BA12&lt;Active!BA12,1111,0)</f>
        <v>0</v>
      </c>
      <c r="BB81" s="38">
        <f>+IF(BB12&lt;Active!BB12,1111,0)</f>
        <v>0</v>
      </c>
      <c r="BC81" s="38">
        <f>+IF(BC12&lt;Active!BC12,1111,0)</f>
        <v>0</v>
      </c>
      <c r="BD81" s="38">
        <f>+IF(BD12&lt;Active!BD12,1111,0)</f>
        <v>0</v>
      </c>
      <c r="BE81" s="38">
        <f>+IF(BE12&lt;Active!BE12,1111,0)</f>
        <v>0</v>
      </c>
      <c r="BF81" s="38">
        <f>+IF(BF12&lt;Active!BF12,1111,0)</f>
        <v>0</v>
      </c>
      <c r="BG81" s="38">
        <f>+IF(BG12&lt;Active!BG12,1111,0)</f>
        <v>0</v>
      </c>
      <c r="BH81" s="38">
        <f>+IF(BH12&lt;Active!BH12,1111,0)</f>
        <v>0</v>
      </c>
      <c r="BI81" s="38">
        <f>+IF(BI12&lt;Active!BI12,1111,0)</f>
        <v>0</v>
      </c>
      <c r="BJ81" s="38">
        <f>+IF(BJ12&lt;Active!BJ12,1111,0)</f>
        <v>0</v>
      </c>
      <c r="BK81" s="38">
        <f>+IF(BK12&lt;Active!BK12,1111,0)</f>
        <v>0</v>
      </c>
      <c r="BL81" s="38">
        <f>+IF(BL12&lt;Active!BL12,1111,0)</f>
        <v>0</v>
      </c>
      <c r="BM81" s="38">
        <f>+IF(BM12&lt;Active!BM12,1111,0)</f>
        <v>0</v>
      </c>
      <c r="BN81" s="38">
        <f>+IF(BN12&lt;Active!BN12,1111,0)</f>
        <v>0</v>
      </c>
      <c r="BO81" s="38">
        <f>+IF(BO12&lt;Active!BO12,1111,0)</f>
        <v>0</v>
      </c>
      <c r="BP81" s="38">
        <f>+IF(BP12&lt;Active!BP12,1111,0)</f>
        <v>0</v>
      </c>
      <c r="BQ81" s="6">
        <v>67</v>
      </c>
    </row>
    <row r="82" spans="1:69" x14ac:dyDescent="0.3">
      <c r="A82" s="6">
        <v>38</v>
      </c>
      <c r="B82" s="38">
        <f>+IF(B13&lt;Active!B13,1111,0)</f>
        <v>0</v>
      </c>
      <c r="C82" s="38">
        <f>+IF(C13&lt;Active!C13,1111,0)</f>
        <v>0</v>
      </c>
      <c r="D82" s="38">
        <f>+IF(D13&lt;Active!D13,1111,0)</f>
        <v>0</v>
      </c>
      <c r="E82" s="38">
        <f>+IF(E13&lt;Active!E13,1111,0)</f>
        <v>0</v>
      </c>
      <c r="F82" s="38">
        <f>+IF(F13&lt;Active!F13,1111,0)</f>
        <v>0</v>
      </c>
      <c r="G82" s="38">
        <f>+IF(G13&lt;Active!G13,1111,0)</f>
        <v>0</v>
      </c>
      <c r="H82" s="38">
        <f>+IF(H13&lt;Active!H13,1111,0)</f>
        <v>0</v>
      </c>
      <c r="I82" s="38">
        <f>+IF(I13&lt;Active!I13,1111,0)</f>
        <v>0</v>
      </c>
      <c r="J82" s="38">
        <f>+IF(J13&lt;Active!J13,1111,0)</f>
        <v>0</v>
      </c>
      <c r="K82" s="38">
        <f>+IF(K13&lt;Active!K13,1111,0)</f>
        <v>0</v>
      </c>
      <c r="L82" s="38">
        <f>+IF(L13&lt;Active!L13,1111,0)</f>
        <v>0</v>
      </c>
      <c r="M82" s="38">
        <f>+IF(M13&lt;Active!M13,1111,0)</f>
        <v>0</v>
      </c>
      <c r="N82" s="38">
        <f>+IF(N13&lt;Active!N13,1111,0)</f>
        <v>0</v>
      </c>
      <c r="O82" s="38">
        <f>+IF(O13&lt;Active!O13,1111,0)</f>
        <v>0</v>
      </c>
      <c r="P82" s="38">
        <f>+IF(P13&lt;Active!P13,1111,0)</f>
        <v>0</v>
      </c>
      <c r="Q82" s="38">
        <f>+IF(Q13&lt;Active!Q13,1111,0)</f>
        <v>0</v>
      </c>
      <c r="R82" s="38">
        <f>+IF(R13&lt;Active!R13,1111,0)</f>
        <v>0</v>
      </c>
      <c r="S82" s="38">
        <f>+IF(S13&lt;Active!S13,1111,0)</f>
        <v>0</v>
      </c>
      <c r="T82" s="38">
        <f>+IF(T13&lt;Active!T13,1111,0)</f>
        <v>0</v>
      </c>
      <c r="U82" s="38">
        <f>+IF(U13&lt;Active!U13,1111,0)</f>
        <v>0</v>
      </c>
      <c r="V82" s="38">
        <f>+IF(V13&lt;Active!V13,1111,0)</f>
        <v>0</v>
      </c>
      <c r="W82" s="38">
        <f>+IF(W13&lt;Active!W13,1111,0)</f>
        <v>0</v>
      </c>
      <c r="X82" s="38">
        <f>+IF(X13&lt;Active!X13,1111,0)</f>
        <v>0</v>
      </c>
      <c r="Y82" s="38">
        <f>+IF(Y13&lt;Active!Y13,1111,0)</f>
        <v>0</v>
      </c>
      <c r="Z82" s="38">
        <f>+IF(Z13&lt;Active!Z13,1111,0)</f>
        <v>0</v>
      </c>
      <c r="AA82" s="38">
        <f>+IF(AA13&lt;Active!AA13,1111,0)</f>
        <v>0</v>
      </c>
      <c r="AB82" s="38">
        <f>+IF(AB13&lt;Active!AB13,1111,0)</f>
        <v>0</v>
      </c>
      <c r="AC82" s="38">
        <f>+IF(AC13&lt;Active!AC13,1111,0)</f>
        <v>0</v>
      </c>
      <c r="AD82" s="38">
        <f>+IF(AD13&lt;Active!AD13,1111,0)</f>
        <v>0</v>
      </c>
      <c r="AE82" s="38">
        <f>+IF(AE13&lt;Active!AE13,1111,0)</f>
        <v>0</v>
      </c>
      <c r="AF82" s="38">
        <f>+IF(AF13&lt;Active!AF13,1111,0)</f>
        <v>0</v>
      </c>
      <c r="AG82" s="6">
        <v>68</v>
      </c>
      <c r="AK82" s="6">
        <v>38</v>
      </c>
      <c r="AL82" s="38">
        <f>+IF(AL13&lt;Active!AL13,1111,0)</f>
        <v>0</v>
      </c>
      <c r="AM82" s="38">
        <f>+IF(AM13&lt;Active!AM13,1111,0)</f>
        <v>0</v>
      </c>
      <c r="AN82" s="38">
        <f>+IF(AN13&lt;Active!AN13,1111,0)</f>
        <v>0</v>
      </c>
      <c r="AO82" s="38">
        <f>+IF(AO13&lt;Active!AO13,1111,0)</f>
        <v>0</v>
      </c>
      <c r="AP82" s="38">
        <f>+IF(AP13&lt;Active!AP13,1111,0)</f>
        <v>0</v>
      </c>
      <c r="AQ82" s="38">
        <f>+IF(AQ13&lt;Active!AQ13,1111,0)</f>
        <v>0</v>
      </c>
      <c r="AR82" s="38">
        <f>+IF(AR13&lt;Active!AR13,1111,0)</f>
        <v>0</v>
      </c>
      <c r="AS82" s="38">
        <f>+IF(AS13&lt;Active!AS13,1111,0)</f>
        <v>0</v>
      </c>
      <c r="AT82" s="38">
        <f>+IF(AT13&lt;Active!AT13,1111,0)</f>
        <v>0</v>
      </c>
      <c r="AU82" s="38">
        <f>+IF(AU13&lt;Active!AU13,1111,0)</f>
        <v>0</v>
      </c>
      <c r="AV82" s="38">
        <f>+IF(AV13&lt;Active!AV13,1111,0)</f>
        <v>0</v>
      </c>
      <c r="AW82" s="38">
        <f>+IF(AW13&lt;Active!AW13,1111,0)</f>
        <v>0</v>
      </c>
      <c r="AX82" s="38">
        <f>+IF(AX13&lt;Active!AX13,1111,0)</f>
        <v>0</v>
      </c>
      <c r="AY82" s="38">
        <f>+IF(AY13&lt;Active!AY13,1111,0)</f>
        <v>0</v>
      </c>
      <c r="AZ82" s="38">
        <f>+IF(AZ13&lt;Active!AZ13,1111,0)</f>
        <v>0</v>
      </c>
      <c r="BA82" s="38">
        <f>+IF(BA13&lt;Active!BA13,1111,0)</f>
        <v>0</v>
      </c>
      <c r="BB82" s="38">
        <f>+IF(BB13&lt;Active!BB13,1111,0)</f>
        <v>0</v>
      </c>
      <c r="BC82" s="38">
        <f>+IF(BC13&lt;Active!BC13,1111,0)</f>
        <v>0</v>
      </c>
      <c r="BD82" s="38">
        <f>+IF(BD13&lt;Active!BD13,1111,0)</f>
        <v>0</v>
      </c>
      <c r="BE82" s="38">
        <f>+IF(BE13&lt;Active!BE13,1111,0)</f>
        <v>0</v>
      </c>
      <c r="BF82" s="38">
        <f>+IF(BF13&lt;Active!BF13,1111,0)</f>
        <v>0</v>
      </c>
      <c r="BG82" s="38">
        <f>+IF(BG13&lt;Active!BG13,1111,0)</f>
        <v>0</v>
      </c>
      <c r="BH82" s="38">
        <f>+IF(BH13&lt;Active!BH13,1111,0)</f>
        <v>0</v>
      </c>
      <c r="BI82" s="38">
        <f>+IF(BI13&lt;Active!BI13,1111,0)</f>
        <v>0</v>
      </c>
      <c r="BJ82" s="38">
        <f>+IF(BJ13&lt;Active!BJ13,1111,0)</f>
        <v>0</v>
      </c>
      <c r="BK82" s="38">
        <f>+IF(BK13&lt;Active!BK13,1111,0)</f>
        <v>0</v>
      </c>
      <c r="BL82" s="38">
        <f>+IF(BL13&lt;Active!BL13,1111,0)</f>
        <v>0</v>
      </c>
      <c r="BM82" s="38">
        <f>+IF(BM13&lt;Active!BM13,1111,0)</f>
        <v>0</v>
      </c>
      <c r="BN82" s="38">
        <f>+IF(BN13&lt;Active!BN13,1111,0)</f>
        <v>0</v>
      </c>
      <c r="BO82" s="38">
        <f>+IF(BO13&lt;Active!BO13,1111,0)</f>
        <v>0</v>
      </c>
      <c r="BP82" s="38">
        <f>+IF(BP13&lt;Active!BP13,1111,0)</f>
        <v>0</v>
      </c>
      <c r="BQ82" s="6">
        <v>68</v>
      </c>
    </row>
    <row r="83" spans="1:69" x14ac:dyDescent="0.3">
      <c r="A83" s="11">
        <v>39</v>
      </c>
      <c r="B83" s="38">
        <f>+IF(B14&lt;Active!B14,1111,0)</f>
        <v>0</v>
      </c>
      <c r="C83" s="38">
        <f>+IF(C14&lt;Active!C14,1111,0)</f>
        <v>0</v>
      </c>
      <c r="D83" s="38">
        <f>+IF(D14&lt;Active!D14,1111,0)</f>
        <v>0</v>
      </c>
      <c r="E83" s="38">
        <f>+IF(E14&lt;Active!E14,1111,0)</f>
        <v>0</v>
      </c>
      <c r="F83" s="38">
        <f>+IF(F14&lt;Active!F14,1111,0)</f>
        <v>0</v>
      </c>
      <c r="G83" s="38">
        <f>+IF(G14&lt;Active!G14,1111,0)</f>
        <v>0</v>
      </c>
      <c r="H83" s="38">
        <f>+IF(H14&lt;Active!H14,1111,0)</f>
        <v>0</v>
      </c>
      <c r="I83" s="38">
        <f>+IF(I14&lt;Active!I14,1111,0)</f>
        <v>0</v>
      </c>
      <c r="J83" s="38">
        <f>+IF(J14&lt;Active!J14,1111,0)</f>
        <v>0</v>
      </c>
      <c r="K83" s="38">
        <f>+IF(K14&lt;Active!K14,1111,0)</f>
        <v>0</v>
      </c>
      <c r="L83" s="38">
        <f>+IF(L14&lt;Active!L14,1111,0)</f>
        <v>0</v>
      </c>
      <c r="M83" s="38">
        <f>+IF(M14&lt;Active!M14,1111,0)</f>
        <v>0</v>
      </c>
      <c r="N83" s="38">
        <f>+IF(N14&lt;Active!N14,1111,0)</f>
        <v>0</v>
      </c>
      <c r="O83" s="38">
        <f>+IF(O14&lt;Active!O14,1111,0)</f>
        <v>0</v>
      </c>
      <c r="P83" s="38">
        <f>+IF(P14&lt;Active!P14,1111,0)</f>
        <v>0</v>
      </c>
      <c r="Q83" s="38">
        <f>+IF(Q14&lt;Active!Q14,1111,0)</f>
        <v>0</v>
      </c>
      <c r="R83" s="38">
        <f>+IF(R14&lt;Active!R14,1111,0)</f>
        <v>0</v>
      </c>
      <c r="S83" s="38">
        <f>+IF(S14&lt;Active!S14,1111,0)</f>
        <v>0</v>
      </c>
      <c r="T83" s="38">
        <f>+IF(T14&lt;Active!T14,1111,0)</f>
        <v>0</v>
      </c>
      <c r="U83" s="38">
        <f>+IF(U14&lt;Active!U14,1111,0)</f>
        <v>0</v>
      </c>
      <c r="V83" s="38">
        <f>+IF(V14&lt;Active!V14,1111,0)</f>
        <v>0</v>
      </c>
      <c r="W83" s="38">
        <f>+IF(W14&lt;Active!W14,1111,0)</f>
        <v>0</v>
      </c>
      <c r="X83" s="38">
        <f>+IF(X14&lt;Active!X14,1111,0)</f>
        <v>0</v>
      </c>
      <c r="Y83" s="38">
        <f>+IF(Y14&lt;Active!Y14,1111,0)</f>
        <v>0</v>
      </c>
      <c r="Z83" s="38">
        <f>+IF(Z14&lt;Active!Z14,1111,0)</f>
        <v>0</v>
      </c>
      <c r="AA83" s="38">
        <f>+IF(AA14&lt;Active!AA14,1111,0)</f>
        <v>0</v>
      </c>
      <c r="AB83" s="38">
        <f>+IF(AB14&lt;Active!AB14,1111,0)</f>
        <v>0</v>
      </c>
      <c r="AC83" s="38">
        <f>+IF(AC14&lt;Active!AC14,1111,0)</f>
        <v>0</v>
      </c>
      <c r="AD83" s="38">
        <f>+IF(AD14&lt;Active!AD14,1111,0)</f>
        <v>0</v>
      </c>
      <c r="AE83" s="38">
        <f>+IF(AE14&lt;Active!AE14,1111,0)</f>
        <v>0</v>
      </c>
      <c r="AF83" s="38">
        <f>+IF(AF14&lt;Active!AF14,1111,0)</f>
        <v>0</v>
      </c>
      <c r="AG83" s="11">
        <v>69</v>
      </c>
      <c r="AK83" s="11">
        <v>39</v>
      </c>
      <c r="AL83" s="38">
        <f>+IF(AL14&lt;Active!AL14,1111,0)</f>
        <v>0</v>
      </c>
      <c r="AM83" s="38">
        <f>+IF(AM14&lt;Active!AM14,1111,0)</f>
        <v>0</v>
      </c>
      <c r="AN83" s="38">
        <f>+IF(AN14&lt;Active!AN14,1111,0)</f>
        <v>0</v>
      </c>
      <c r="AO83" s="38">
        <f>+IF(AO14&lt;Active!AO14,1111,0)</f>
        <v>0</v>
      </c>
      <c r="AP83" s="38">
        <f>+IF(AP14&lt;Active!AP14,1111,0)</f>
        <v>0</v>
      </c>
      <c r="AQ83" s="38">
        <f>+IF(AQ14&lt;Active!AQ14,1111,0)</f>
        <v>0</v>
      </c>
      <c r="AR83" s="38">
        <f>+IF(AR14&lt;Active!AR14,1111,0)</f>
        <v>0</v>
      </c>
      <c r="AS83" s="38">
        <f>+IF(AS14&lt;Active!AS14,1111,0)</f>
        <v>0</v>
      </c>
      <c r="AT83" s="38">
        <f>+IF(AT14&lt;Active!AT14,1111,0)</f>
        <v>0</v>
      </c>
      <c r="AU83" s="38">
        <f>+IF(AU14&lt;Active!AU14,1111,0)</f>
        <v>0</v>
      </c>
      <c r="AV83" s="38">
        <f>+IF(AV14&lt;Active!AV14,1111,0)</f>
        <v>0</v>
      </c>
      <c r="AW83" s="38">
        <f>+IF(AW14&lt;Active!AW14,1111,0)</f>
        <v>0</v>
      </c>
      <c r="AX83" s="38">
        <f>+IF(AX14&lt;Active!AX14,1111,0)</f>
        <v>0</v>
      </c>
      <c r="AY83" s="38">
        <f>+IF(AY14&lt;Active!AY14,1111,0)</f>
        <v>0</v>
      </c>
      <c r="AZ83" s="38">
        <f>+IF(AZ14&lt;Active!AZ14,1111,0)</f>
        <v>0</v>
      </c>
      <c r="BA83" s="38">
        <f>+IF(BA14&lt;Active!BA14,1111,0)</f>
        <v>0</v>
      </c>
      <c r="BB83" s="38">
        <f>+IF(BB14&lt;Active!BB14,1111,0)</f>
        <v>0</v>
      </c>
      <c r="BC83" s="38">
        <f>+IF(BC14&lt;Active!BC14,1111,0)</f>
        <v>0</v>
      </c>
      <c r="BD83" s="38">
        <f>+IF(BD14&lt;Active!BD14,1111,0)</f>
        <v>0</v>
      </c>
      <c r="BE83" s="38">
        <f>+IF(BE14&lt;Active!BE14,1111,0)</f>
        <v>0</v>
      </c>
      <c r="BF83" s="38">
        <f>+IF(BF14&lt;Active!BF14,1111,0)</f>
        <v>0</v>
      </c>
      <c r="BG83" s="38">
        <f>+IF(BG14&lt;Active!BG14,1111,0)</f>
        <v>0</v>
      </c>
      <c r="BH83" s="38">
        <f>+IF(BH14&lt;Active!BH14,1111,0)</f>
        <v>0</v>
      </c>
      <c r="BI83" s="38">
        <f>+IF(BI14&lt;Active!BI14,1111,0)</f>
        <v>0</v>
      </c>
      <c r="BJ83" s="38">
        <f>+IF(BJ14&lt;Active!BJ14,1111,0)</f>
        <v>0</v>
      </c>
      <c r="BK83" s="38">
        <f>+IF(BK14&lt;Active!BK14,1111,0)</f>
        <v>0</v>
      </c>
      <c r="BL83" s="38">
        <f>+IF(BL14&lt;Active!BL14,1111,0)</f>
        <v>0</v>
      </c>
      <c r="BM83" s="38">
        <f>+IF(BM14&lt;Active!BM14,1111,0)</f>
        <v>0</v>
      </c>
      <c r="BN83" s="38">
        <f>+IF(BN14&lt;Active!BN14,1111,0)</f>
        <v>0</v>
      </c>
      <c r="BO83" s="38">
        <f>+IF(BO14&lt;Active!BO14,1111,0)</f>
        <v>0</v>
      </c>
      <c r="BP83" s="38">
        <f>+IF(BP14&lt;Active!BP14,1111,0)</f>
        <v>0</v>
      </c>
      <c r="BQ83" s="11">
        <v>69</v>
      </c>
    </row>
    <row r="84" spans="1:69" x14ac:dyDescent="0.3">
      <c r="A84" s="6">
        <v>40</v>
      </c>
      <c r="B84" s="38">
        <f>+IF(B15&lt;Active!B15,1111,0)</f>
        <v>0</v>
      </c>
      <c r="C84" s="38">
        <f>+IF(C15&lt;Active!C15,1111,0)</f>
        <v>0</v>
      </c>
      <c r="D84" s="38">
        <f>+IF(D15&lt;Active!D15,1111,0)</f>
        <v>0</v>
      </c>
      <c r="E84" s="38">
        <f>+IF(E15&lt;Active!E15,1111,0)</f>
        <v>0</v>
      </c>
      <c r="F84" s="38">
        <f>+IF(F15&lt;Active!F15,1111,0)</f>
        <v>0</v>
      </c>
      <c r="G84" s="38">
        <f>+IF(G15&lt;Active!G15,1111,0)</f>
        <v>0</v>
      </c>
      <c r="H84" s="38">
        <f>+IF(H15&lt;Active!H15,1111,0)</f>
        <v>0</v>
      </c>
      <c r="I84" s="38">
        <f>+IF(I15&lt;Active!I15,1111,0)</f>
        <v>0</v>
      </c>
      <c r="J84" s="38">
        <f>+IF(J15&lt;Active!J15,1111,0)</f>
        <v>0</v>
      </c>
      <c r="K84" s="38">
        <f>+IF(K15&lt;Active!K15,1111,0)</f>
        <v>0</v>
      </c>
      <c r="L84" s="38">
        <f>+IF(L15&lt;Active!L15,1111,0)</f>
        <v>0</v>
      </c>
      <c r="M84" s="38">
        <f>+IF(M15&lt;Active!M15,1111,0)</f>
        <v>0</v>
      </c>
      <c r="N84" s="38">
        <f>+IF(N15&lt;Active!N15,1111,0)</f>
        <v>0</v>
      </c>
      <c r="O84" s="38">
        <f>+IF(O15&lt;Active!O15,1111,0)</f>
        <v>0</v>
      </c>
      <c r="P84" s="38">
        <f>+IF(P15&lt;Active!P15,1111,0)</f>
        <v>0</v>
      </c>
      <c r="Q84" s="38">
        <f>+IF(Q15&lt;Active!Q15,1111,0)</f>
        <v>0</v>
      </c>
      <c r="R84" s="38">
        <f>+IF(R15&lt;Active!R15,1111,0)</f>
        <v>0</v>
      </c>
      <c r="S84" s="38">
        <f>+IF(S15&lt;Active!S15,1111,0)</f>
        <v>0</v>
      </c>
      <c r="T84" s="38">
        <f>+IF(T15&lt;Active!T15,1111,0)</f>
        <v>0</v>
      </c>
      <c r="U84" s="38">
        <f>+IF(U15&lt;Active!U15,1111,0)</f>
        <v>0</v>
      </c>
      <c r="V84" s="38">
        <f>+IF(V15&lt;Active!V15,1111,0)</f>
        <v>0</v>
      </c>
      <c r="W84" s="38">
        <f>+IF(W15&lt;Active!W15,1111,0)</f>
        <v>0</v>
      </c>
      <c r="X84" s="38">
        <f>+IF(X15&lt;Active!X15,1111,0)</f>
        <v>0</v>
      </c>
      <c r="Y84" s="38">
        <f>+IF(Y15&lt;Active!Y15,1111,0)</f>
        <v>0</v>
      </c>
      <c r="Z84" s="38">
        <f>+IF(Z15&lt;Active!Z15,1111,0)</f>
        <v>0</v>
      </c>
      <c r="AA84" s="38">
        <f>+IF(AA15&lt;Active!AA15,1111,0)</f>
        <v>0</v>
      </c>
      <c r="AB84" s="38">
        <f>+IF(AB15&lt;Active!AB15,1111,0)</f>
        <v>0</v>
      </c>
      <c r="AC84" s="38">
        <f>+IF(AC15&lt;Active!AC15,1111,0)</f>
        <v>0</v>
      </c>
      <c r="AD84" s="38">
        <f>+IF(AD15&lt;Active!AD15,1111,0)</f>
        <v>0</v>
      </c>
      <c r="AE84" s="38">
        <f>+IF(AE15&lt;Active!AE15,1111,0)</f>
        <v>0</v>
      </c>
      <c r="AF84" s="38">
        <f>+IF(AF15&lt;Active!AF15,1111,0)</f>
        <v>0</v>
      </c>
      <c r="AG84" s="6">
        <v>70</v>
      </c>
      <c r="AK84" s="6">
        <v>40</v>
      </c>
      <c r="AL84" s="38">
        <f>+IF(AL15&lt;Active!AL15,1111,0)</f>
        <v>0</v>
      </c>
      <c r="AM84" s="38">
        <f>+IF(AM15&lt;Active!AM15,1111,0)</f>
        <v>0</v>
      </c>
      <c r="AN84" s="38">
        <f>+IF(AN15&lt;Active!AN15,1111,0)</f>
        <v>0</v>
      </c>
      <c r="AO84" s="38">
        <f>+IF(AO15&lt;Active!AO15,1111,0)</f>
        <v>0</v>
      </c>
      <c r="AP84" s="38">
        <f>+IF(AP15&lt;Active!AP15,1111,0)</f>
        <v>0</v>
      </c>
      <c r="AQ84" s="38">
        <f>+IF(AQ15&lt;Active!AQ15,1111,0)</f>
        <v>0</v>
      </c>
      <c r="AR84" s="38">
        <f>+IF(AR15&lt;Active!AR15,1111,0)</f>
        <v>0</v>
      </c>
      <c r="AS84" s="38">
        <f>+IF(AS15&lt;Active!AS15,1111,0)</f>
        <v>0</v>
      </c>
      <c r="AT84" s="38">
        <f>+IF(AT15&lt;Active!AT15,1111,0)</f>
        <v>0</v>
      </c>
      <c r="AU84" s="38">
        <f>+IF(AU15&lt;Active!AU15,1111,0)</f>
        <v>0</v>
      </c>
      <c r="AV84" s="38">
        <f>+IF(AV15&lt;Active!AV15,1111,0)</f>
        <v>0</v>
      </c>
      <c r="AW84" s="38">
        <f>+IF(AW15&lt;Active!AW15,1111,0)</f>
        <v>0</v>
      </c>
      <c r="AX84" s="38">
        <f>+IF(AX15&lt;Active!AX15,1111,0)</f>
        <v>0</v>
      </c>
      <c r="AY84" s="38">
        <f>+IF(AY15&lt;Active!AY15,1111,0)</f>
        <v>0</v>
      </c>
      <c r="AZ84" s="38">
        <f>+IF(AZ15&lt;Active!AZ15,1111,0)</f>
        <v>0</v>
      </c>
      <c r="BA84" s="38">
        <f>+IF(BA15&lt;Active!BA15,1111,0)</f>
        <v>0</v>
      </c>
      <c r="BB84" s="38">
        <f>+IF(BB15&lt;Active!BB15,1111,0)</f>
        <v>0</v>
      </c>
      <c r="BC84" s="38">
        <f>+IF(BC15&lt;Active!BC15,1111,0)</f>
        <v>0</v>
      </c>
      <c r="BD84" s="38">
        <f>+IF(BD15&lt;Active!BD15,1111,0)</f>
        <v>0</v>
      </c>
      <c r="BE84" s="38">
        <f>+IF(BE15&lt;Active!BE15,1111,0)</f>
        <v>0</v>
      </c>
      <c r="BF84" s="38">
        <f>+IF(BF15&lt;Active!BF15,1111,0)</f>
        <v>0</v>
      </c>
      <c r="BG84" s="38">
        <f>+IF(BG15&lt;Active!BG15,1111,0)</f>
        <v>0</v>
      </c>
      <c r="BH84" s="38">
        <f>+IF(BH15&lt;Active!BH15,1111,0)</f>
        <v>0</v>
      </c>
      <c r="BI84" s="38">
        <f>+IF(BI15&lt;Active!BI15,1111,0)</f>
        <v>0</v>
      </c>
      <c r="BJ84" s="38">
        <f>+IF(BJ15&lt;Active!BJ15,1111,0)</f>
        <v>0</v>
      </c>
      <c r="BK84" s="38">
        <f>+IF(BK15&lt;Active!BK15,1111,0)</f>
        <v>0</v>
      </c>
      <c r="BL84" s="38">
        <f>+IF(BL15&lt;Active!BL15,1111,0)</f>
        <v>0</v>
      </c>
      <c r="BM84" s="38">
        <f>+IF(BM15&lt;Active!BM15,1111,0)</f>
        <v>0</v>
      </c>
      <c r="BN84" s="38">
        <f>+IF(BN15&lt;Active!BN15,1111,0)</f>
        <v>0</v>
      </c>
      <c r="BO84" s="38">
        <f>+IF(BO15&lt;Active!BO15,1111,0)</f>
        <v>0</v>
      </c>
      <c r="BP84" s="38">
        <f>+IF(BP15&lt;Active!BP15,1111,0)</f>
        <v>0</v>
      </c>
      <c r="BQ84" s="6">
        <v>70</v>
      </c>
    </row>
    <row r="85" spans="1:69" x14ac:dyDescent="0.3">
      <c r="A85" s="6">
        <v>41</v>
      </c>
      <c r="B85" s="38">
        <f>+IF(B16&lt;Active!B16,1111,0)</f>
        <v>0</v>
      </c>
      <c r="C85" s="38">
        <f>+IF(C16&lt;Active!C16,1111,0)</f>
        <v>0</v>
      </c>
      <c r="D85" s="38">
        <f>+IF(D16&lt;Active!D16,1111,0)</f>
        <v>0</v>
      </c>
      <c r="E85" s="38">
        <f>+IF(E16&lt;Active!E16,1111,0)</f>
        <v>0</v>
      </c>
      <c r="F85" s="38">
        <f>+IF(F16&lt;Active!F16,1111,0)</f>
        <v>0</v>
      </c>
      <c r="G85" s="38">
        <f>+IF(G16&lt;Active!G16,1111,0)</f>
        <v>0</v>
      </c>
      <c r="H85" s="38">
        <f>+IF(H16&lt;Active!H16,1111,0)</f>
        <v>0</v>
      </c>
      <c r="I85" s="38">
        <f>+IF(I16&lt;Active!I16,1111,0)</f>
        <v>0</v>
      </c>
      <c r="J85" s="38">
        <f>+IF(J16&lt;Active!J16,1111,0)</f>
        <v>0</v>
      </c>
      <c r="K85" s="38">
        <f>+IF(K16&lt;Active!K16,1111,0)</f>
        <v>0</v>
      </c>
      <c r="L85" s="38">
        <f>+IF(L16&lt;Active!L16,1111,0)</f>
        <v>0</v>
      </c>
      <c r="M85" s="38">
        <f>+IF(M16&lt;Active!M16,1111,0)</f>
        <v>0</v>
      </c>
      <c r="N85" s="38">
        <f>+IF(N16&lt;Active!N16,1111,0)</f>
        <v>0</v>
      </c>
      <c r="O85" s="38">
        <f>+IF(O16&lt;Active!O16,1111,0)</f>
        <v>0</v>
      </c>
      <c r="P85" s="38">
        <f>+IF(P16&lt;Active!P16,1111,0)</f>
        <v>0</v>
      </c>
      <c r="Q85" s="38">
        <f>+IF(Q16&lt;Active!Q16,1111,0)</f>
        <v>0</v>
      </c>
      <c r="R85" s="38">
        <f>+IF(R16&lt;Active!R16,1111,0)</f>
        <v>0</v>
      </c>
      <c r="S85" s="38">
        <f>+IF(S16&lt;Active!S16,1111,0)</f>
        <v>0</v>
      </c>
      <c r="T85" s="38">
        <f>+IF(T16&lt;Active!T16,1111,0)</f>
        <v>0</v>
      </c>
      <c r="U85" s="38">
        <f>+IF(U16&lt;Active!U16,1111,0)</f>
        <v>0</v>
      </c>
      <c r="V85" s="38">
        <f>+IF(V16&lt;Active!V16,1111,0)</f>
        <v>0</v>
      </c>
      <c r="W85" s="38">
        <f>+IF(W16&lt;Active!W16,1111,0)</f>
        <v>0</v>
      </c>
      <c r="X85" s="38">
        <f>+IF(X16&lt;Active!X16,1111,0)</f>
        <v>0</v>
      </c>
      <c r="Y85" s="38">
        <f>+IF(Y16&lt;Active!Y16,1111,0)</f>
        <v>0</v>
      </c>
      <c r="Z85" s="38">
        <f>+IF(Z16&lt;Active!Z16,1111,0)</f>
        <v>0</v>
      </c>
      <c r="AA85" s="38">
        <f>+IF(AA16&lt;Active!AA16,1111,0)</f>
        <v>0</v>
      </c>
      <c r="AB85" s="38">
        <f>+IF(AB16&lt;Active!AB16,1111,0)</f>
        <v>0</v>
      </c>
      <c r="AC85" s="38">
        <f>+IF(AC16&lt;Active!AC16,1111,0)</f>
        <v>0</v>
      </c>
      <c r="AD85" s="38">
        <f>+IF(AD16&lt;Active!AD16,1111,0)</f>
        <v>0</v>
      </c>
      <c r="AE85" s="38">
        <f>+IF(AE16&lt;Active!AE16,1111,0)</f>
        <v>0</v>
      </c>
      <c r="AF85" s="38">
        <f>+IF(AF16&lt;Active!AF16,1111,0)</f>
        <v>0</v>
      </c>
      <c r="AG85" s="6">
        <v>71</v>
      </c>
      <c r="AK85" s="6">
        <v>41</v>
      </c>
      <c r="AL85" s="38">
        <f>+IF(AL16&lt;Active!AL16,1111,0)</f>
        <v>0</v>
      </c>
      <c r="AM85" s="38">
        <f>+IF(AM16&lt;Active!AM16,1111,0)</f>
        <v>0</v>
      </c>
      <c r="AN85" s="38">
        <f>+IF(AN16&lt;Active!AN16,1111,0)</f>
        <v>0</v>
      </c>
      <c r="AO85" s="38">
        <f>+IF(AO16&lt;Active!AO16,1111,0)</f>
        <v>0</v>
      </c>
      <c r="AP85" s="38">
        <f>+IF(AP16&lt;Active!AP16,1111,0)</f>
        <v>0</v>
      </c>
      <c r="AQ85" s="38">
        <f>+IF(AQ16&lt;Active!AQ16,1111,0)</f>
        <v>0</v>
      </c>
      <c r="AR85" s="38">
        <f>+IF(AR16&lt;Active!AR16,1111,0)</f>
        <v>0</v>
      </c>
      <c r="AS85" s="38">
        <f>+IF(AS16&lt;Active!AS16,1111,0)</f>
        <v>0</v>
      </c>
      <c r="AT85" s="38">
        <f>+IF(AT16&lt;Active!AT16,1111,0)</f>
        <v>0</v>
      </c>
      <c r="AU85" s="38">
        <f>+IF(AU16&lt;Active!AU16,1111,0)</f>
        <v>0</v>
      </c>
      <c r="AV85" s="38">
        <f>+IF(AV16&lt;Active!AV16,1111,0)</f>
        <v>0</v>
      </c>
      <c r="AW85" s="38">
        <f>+IF(AW16&lt;Active!AW16,1111,0)</f>
        <v>0</v>
      </c>
      <c r="AX85" s="38">
        <f>+IF(AX16&lt;Active!AX16,1111,0)</f>
        <v>0</v>
      </c>
      <c r="AY85" s="38">
        <f>+IF(AY16&lt;Active!AY16,1111,0)</f>
        <v>0</v>
      </c>
      <c r="AZ85" s="38">
        <f>+IF(AZ16&lt;Active!AZ16,1111,0)</f>
        <v>0</v>
      </c>
      <c r="BA85" s="38">
        <f>+IF(BA16&lt;Active!BA16,1111,0)</f>
        <v>0</v>
      </c>
      <c r="BB85" s="38">
        <f>+IF(BB16&lt;Active!BB16,1111,0)</f>
        <v>0</v>
      </c>
      <c r="BC85" s="38">
        <f>+IF(BC16&lt;Active!BC16,1111,0)</f>
        <v>0</v>
      </c>
      <c r="BD85" s="38">
        <f>+IF(BD16&lt;Active!BD16,1111,0)</f>
        <v>0</v>
      </c>
      <c r="BE85" s="38">
        <f>+IF(BE16&lt;Active!BE16,1111,0)</f>
        <v>0</v>
      </c>
      <c r="BF85" s="38">
        <f>+IF(BF16&lt;Active!BF16,1111,0)</f>
        <v>0</v>
      </c>
      <c r="BG85" s="38">
        <f>+IF(BG16&lt;Active!BG16,1111,0)</f>
        <v>0</v>
      </c>
      <c r="BH85" s="38">
        <f>+IF(BH16&lt;Active!BH16,1111,0)</f>
        <v>0</v>
      </c>
      <c r="BI85" s="38">
        <f>+IF(BI16&lt;Active!BI16,1111,0)</f>
        <v>0</v>
      </c>
      <c r="BJ85" s="38">
        <f>+IF(BJ16&lt;Active!BJ16,1111,0)</f>
        <v>0</v>
      </c>
      <c r="BK85" s="38">
        <f>+IF(BK16&lt;Active!BK16,1111,0)</f>
        <v>0</v>
      </c>
      <c r="BL85" s="38">
        <f>+IF(BL16&lt;Active!BL16,1111,0)</f>
        <v>0</v>
      </c>
      <c r="BM85" s="38">
        <f>+IF(BM16&lt;Active!BM16,1111,0)</f>
        <v>0</v>
      </c>
      <c r="BN85" s="38">
        <f>+IF(BN16&lt;Active!BN16,1111,0)</f>
        <v>0</v>
      </c>
      <c r="BO85" s="38">
        <f>+IF(BO16&lt;Active!BO16,1111,0)</f>
        <v>0</v>
      </c>
      <c r="BP85" s="38">
        <f>+IF(BP16&lt;Active!BP16,1111,0)</f>
        <v>0</v>
      </c>
      <c r="BQ85" s="6">
        <v>71</v>
      </c>
    </row>
    <row r="86" spans="1:69" x14ac:dyDescent="0.3">
      <c r="A86" s="6">
        <v>42</v>
      </c>
      <c r="B86" s="38">
        <f>+IF(B17&lt;Active!B17,1111,0)</f>
        <v>0</v>
      </c>
      <c r="C86" s="38">
        <f>+IF(C17&lt;Active!C17,1111,0)</f>
        <v>0</v>
      </c>
      <c r="D86" s="38">
        <f>+IF(D17&lt;Active!D17,1111,0)</f>
        <v>0</v>
      </c>
      <c r="E86" s="38">
        <f>+IF(E17&lt;Active!E17,1111,0)</f>
        <v>0</v>
      </c>
      <c r="F86" s="38">
        <f>+IF(F17&lt;Active!F17,1111,0)</f>
        <v>0</v>
      </c>
      <c r="G86" s="38">
        <f>+IF(G17&lt;Active!G17,1111,0)</f>
        <v>0</v>
      </c>
      <c r="H86" s="38">
        <f>+IF(H17&lt;Active!H17,1111,0)</f>
        <v>0</v>
      </c>
      <c r="I86" s="38">
        <f>+IF(I17&lt;Active!I17,1111,0)</f>
        <v>0</v>
      </c>
      <c r="J86" s="38">
        <f>+IF(J17&lt;Active!J17,1111,0)</f>
        <v>0</v>
      </c>
      <c r="K86" s="38">
        <f>+IF(K17&lt;Active!K17,1111,0)</f>
        <v>0</v>
      </c>
      <c r="L86" s="38">
        <f>+IF(L17&lt;Active!L17,1111,0)</f>
        <v>0</v>
      </c>
      <c r="M86" s="38">
        <f>+IF(M17&lt;Active!M17,1111,0)</f>
        <v>0</v>
      </c>
      <c r="N86" s="38">
        <f>+IF(N17&lt;Active!N17,1111,0)</f>
        <v>0</v>
      </c>
      <c r="O86" s="38">
        <f>+IF(O17&lt;Active!O17,1111,0)</f>
        <v>0</v>
      </c>
      <c r="P86" s="38">
        <f>+IF(P17&lt;Active!P17,1111,0)</f>
        <v>0</v>
      </c>
      <c r="Q86" s="38">
        <f>+IF(Q17&lt;Active!Q17,1111,0)</f>
        <v>0</v>
      </c>
      <c r="R86" s="38">
        <f>+IF(R17&lt;Active!R17,1111,0)</f>
        <v>0</v>
      </c>
      <c r="S86" s="38">
        <f>+IF(S17&lt;Active!S17,1111,0)</f>
        <v>0</v>
      </c>
      <c r="T86" s="38">
        <f>+IF(T17&lt;Active!T17,1111,0)</f>
        <v>0</v>
      </c>
      <c r="U86" s="38">
        <f>+IF(U17&lt;Active!U17,1111,0)</f>
        <v>0</v>
      </c>
      <c r="V86" s="38">
        <f>+IF(V17&lt;Active!V17,1111,0)</f>
        <v>0</v>
      </c>
      <c r="W86" s="38">
        <f>+IF(W17&lt;Active!W17,1111,0)</f>
        <v>0</v>
      </c>
      <c r="X86" s="38">
        <f>+IF(X17&lt;Active!X17,1111,0)</f>
        <v>0</v>
      </c>
      <c r="Y86" s="38">
        <f>+IF(Y17&lt;Active!Y17,1111,0)</f>
        <v>0</v>
      </c>
      <c r="Z86" s="38">
        <f>+IF(Z17&lt;Active!Z17,1111,0)</f>
        <v>0</v>
      </c>
      <c r="AA86" s="38">
        <f>+IF(AA17&lt;Active!AA17,1111,0)</f>
        <v>0</v>
      </c>
      <c r="AB86" s="38">
        <f>+IF(AB17&lt;Active!AB17,1111,0)</f>
        <v>0</v>
      </c>
      <c r="AC86" s="38">
        <f>+IF(AC17&lt;Active!AC17,1111,0)</f>
        <v>0</v>
      </c>
      <c r="AD86" s="38">
        <f>+IF(AD17&lt;Active!AD17,1111,0)</f>
        <v>0</v>
      </c>
      <c r="AE86" s="38">
        <f>+IF(AE17&lt;Active!AE17,1111,0)</f>
        <v>0</v>
      </c>
      <c r="AF86" s="38">
        <f>+IF(AF17&lt;Active!AF17,1111,0)</f>
        <v>0</v>
      </c>
      <c r="AG86" s="6">
        <v>72</v>
      </c>
      <c r="AK86" s="6">
        <v>42</v>
      </c>
      <c r="AL86" s="38">
        <f>+IF(AL17&lt;Active!AL17,1111,0)</f>
        <v>0</v>
      </c>
      <c r="AM86" s="38">
        <f>+IF(AM17&lt;Active!AM17,1111,0)</f>
        <v>0</v>
      </c>
      <c r="AN86" s="38">
        <f>+IF(AN17&lt;Active!AN17,1111,0)</f>
        <v>0</v>
      </c>
      <c r="AO86" s="38">
        <f>+IF(AO17&lt;Active!AO17,1111,0)</f>
        <v>0</v>
      </c>
      <c r="AP86" s="38">
        <f>+IF(AP17&lt;Active!AP17,1111,0)</f>
        <v>0</v>
      </c>
      <c r="AQ86" s="38">
        <f>+IF(AQ17&lt;Active!AQ17,1111,0)</f>
        <v>0</v>
      </c>
      <c r="AR86" s="38">
        <f>+IF(AR17&lt;Active!AR17,1111,0)</f>
        <v>0</v>
      </c>
      <c r="AS86" s="38">
        <f>+IF(AS17&lt;Active!AS17,1111,0)</f>
        <v>0</v>
      </c>
      <c r="AT86" s="38">
        <f>+IF(AT17&lt;Active!AT17,1111,0)</f>
        <v>0</v>
      </c>
      <c r="AU86" s="38">
        <f>+IF(AU17&lt;Active!AU17,1111,0)</f>
        <v>0</v>
      </c>
      <c r="AV86" s="38">
        <f>+IF(AV17&lt;Active!AV17,1111,0)</f>
        <v>0</v>
      </c>
      <c r="AW86" s="38">
        <f>+IF(AW17&lt;Active!AW17,1111,0)</f>
        <v>0</v>
      </c>
      <c r="AX86" s="38">
        <f>+IF(AX17&lt;Active!AX17,1111,0)</f>
        <v>0</v>
      </c>
      <c r="AY86" s="38">
        <f>+IF(AY17&lt;Active!AY17,1111,0)</f>
        <v>0</v>
      </c>
      <c r="AZ86" s="38">
        <f>+IF(AZ17&lt;Active!AZ17,1111,0)</f>
        <v>0</v>
      </c>
      <c r="BA86" s="38">
        <f>+IF(BA17&lt;Active!BA17,1111,0)</f>
        <v>0</v>
      </c>
      <c r="BB86" s="38">
        <f>+IF(BB17&lt;Active!BB17,1111,0)</f>
        <v>0</v>
      </c>
      <c r="BC86" s="38">
        <f>+IF(BC17&lt;Active!BC17,1111,0)</f>
        <v>0</v>
      </c>
      <c r="BD86" s="38">
        <f>+IF(BD17&lt;Active!BD17,1111,0)</f>
        <v>0</v>
      </c>
      <c r="BE86" s="38">
        <f>+IF(BE17&lt;Active!BE17,1111,0)</f>
        <v>0</v>
      </c>
      <c r="BF86" s="38">
        <f>+IF(BF17&lt;Active!BF17,1111,0)</f>
        <v>0</v>
      </c>
      <c r="BG86" s="38">
        <f>+IF(BG17&lt;Active!BG17,1111,0)</f>
        <v>0</v>
      </c>
      <c r="BH86" s="38">
        <f>+IF(BH17&lt;Active!BH17,1111,0)</f>
        <v>0</v>
      </c>
      <c r="BI86" s="38">
        <f>+IF(BI17&lt;Active!BI17,1111,0)</f>
        <v>0</v>
      </c>
      <c r="BJ86" s="38">
        <f>+IF(BJ17&lt;Active!BJ17,1111,0)</f>
        <v>0</v>
      </c>
      <c r="BK86" s="38">
        <f>+IF(BK17&lt;Active!BK17,1111,0)</f>
        <v>0</v>
      </c>
      <c r="BL86" s="38">
        <f>+IF(BL17&lt;Active!BL17,1111,0)</f>
        <v>0</v>
      </c>
      <c r="BM86" s="38">
        <f>+IF(BM17&lt;Active!BM17,1111,0)</f>
        <v>0</v>
      </c>
      <c r="BN86" s="38">
        <f>+IF(BN17&lt;Active!BN17,1111,0)</f>
        <v>0</v>
      </c>
      <c r="BO86" s="38">
        <f>+IF(BO17&lt;Active!BO17,1111,0)</f>
        <v>0</v>
      </c>
      <c r="BP86" s="38">
        <f>+IF(BP17&lt;Active!BP17,1111,0)</f>
        <v>0</v>
      </c>
      <c r="BQ86" s="6">
        <v>72</v>
      </c>
    </row>
    <row r="87" spans="1:69" x14ac:dyDescent="0.3">
      <c r="A87" s="6">
        <v>43</v>
      </c>
      <c r="B87" s="38">
        <f>+IF(B18&lt;Active!B18,1111,0)</f>
        <v>0</v>
      </c>
      <c r="C87" s="38">
        <f>+IF(C18&lt;Active!C18,1111,0)</f>
        <v>0</v>
      </c>
      <c r="D87" s="38">
        <f>+IF(D18&lt;Active!D18,1111,0)</f>
        <v>0</v>
      </c>
      <c r="E87" s="38">
        <f>+IF(E18&lt;Active!E18,1111,0)</f>
        <v>0</v>
      </c>
      <c r="F87" s="38">
        <f>+IF(F18&lt;Active!F18,1111,0)</f>
        <v>0</v>
      </c>
      <c r="G87" s="38">
        <f>+IF(G18&lt;Active!G18,1111,0)</f>
        <v>0</v>
      </c>
      <c r="H87" s="38">
        <f>+IF(H18&lt;Active!H18,1111,0)</f>
        <v>0</v>
      </c>
      <c r="I87" s="38">
        <f>+IF(I18&lt;Active!I18,1111,0)</f>
        <v>0</v>
      </c>
      <c r="J87" s="38">
        <f>+IF(J18&lt;Active!J18,1111,0)</f>
        <v>0</v>
      </c>
      <c r="K87" s="38">
        <f>+IF(K18&lt;Active!K18,1111,0)</f>
        <v>0</v>
      </c>
      <c r="L87" s="38">
        <f>+IF(L18&lt;Active!L18,1111,0)</f>
        <v>0</v>
      </c>
      <c r="M87" s="38">
        <f>+IF(M18&lt;Active!M18,1111,0)</f>
        <v>0</v>
      </c>
      <c r="N87" s="38">
        <f>+IF(N18&lt;Active!N18,1111,0)</f>
        <v>0</v>
      </c>
      <c r="O87" s="38">
        <f>+IF(O18&lt;Active!O18,1111,0)</f>
        <v>0</v>
      </c>
      <c r="P87" s="38">
        <f>+IF(P18&lt;Active!P18,1111,0)</f>
        <v>0</v>
      </c>
      <c r="Q87" s="38">
        <f>+IF(Q18&lt;Active!Q18,1111,0)</f>
        <v>0</v>
      </c>
      <c r="R87" s="38">
        <f>+IF(R18&lt;Active!R18,1111,0)</f>
        <v>0</v>
      </c>
      <c r="S87" s="38">
        <f>+IF(S18&lt;Active!S18,1111,0)</f>
        <v>0</v>
      </c>
      <c r="T87" s="38">
        <f>+IF(T18&lt;Active!T18,1111,0)</f>
        <v>0</v>
      </c>
      <c r="U87" s="38">
        <f>+IF(U18&lt;Active!U18,1111,0)</f>
        <v>0</v>
      </c>
      <c r="V87" s="38">
        <f>+IF(V18&lt;Active!V18,1111,0)</f>
        <v>0</v>
      </c>
      <c r="W87" s="38">
        <f>+IF(W18&lt;Active!W18,1111,0)</f>
        <v>0</v>
      </c>
      <c r="X87" s="38">
        <f>+IF(X18&lt;Active!X18,1111,0)</f>
        <v>0</v>
      </c>
      <c r="Y87" s="38">
        <f>+IF(Y18&lt;Active!Y18,1111,0)</f>
        <v>0</v>
      </c>
      <c r="Z87" s="38">
        <f>+IF(Z18&lt;Active!Z18,1111,0)</f>
        <v>0</v>
      </c>
      <c r="AA87" s="38">
        <f>+IF(AA18&lt;Active!AA18,1111,0)</f>
        <v>0</v>
      </c>
      <c r="AB87" s="38">
        <f>+IF(AB18&lt;Active!AB18,1111,0)</f>
        <v>0</v>
      </c>
      <c r="AC87" s="38">
        <f>+IF(AC18&lt;Active!AC18,1111,0)</f>
        <v>0</v>
      </c>
      <c r="AD87" s="38">
        <f>+IF(AD18&lt;Active!AD18,1111,0)</f>
        <v>0</v>
      </c>
      <c r="AE87" s="38">
        <f>+IF(AE18&lt;Active!AE18,1111,0)</f>
        <v>0</v>
      </c>
      <c r="AF87" s="38">
        <f>+IF(AF18&lt;Active!AF18,1111,0)</f>
        <v>0</v>
      </c>
      <c r="AG87" s="6">
        <v>73</v>
      </c>
      <c r="AK87" s="6">
        <v>43</v>
      </c>
      <c r="AL87" s="38">
        <f>+IF(AL18&lt;Active!AL18,1111,0)</f>
        <v>0</v>
      </c>
      <c r="AM87" s="38">
        <f>+IF(AM18&lt;Active!AM18,1111,0)</f>
        <v>0</v>
      </c>
      <c r="AN87" s="38">
        <f>+IF(AN18&lt;Active!AN18,1111,0)</f>
        <v>0</v>
      </c>
      <c r="AO87" s="38">
        <f>+IF(AO18&lt;Active!AO18,1111,0)</f>
        <v>0</v>
      </c>
      <c r="AP87" s="38">
        <f>+IF(AP18&lt;Active!AP18,1111,0)</f>
        <v>0</v>
      </c>
      <c r="AQ87" s="38">
        <f>+IF(AQ18&lt;Active!AQ18,1111,0)</f>
        <v>0</v>
      </c>
      <c r="AR87" s="38">
        <f>+IF(AR18&lt;Active!AR18,1111,0)</f>
        <v>0</v>
      </c>
      <c r="AS87" s="38">
        <f>+IF(AS18&lt;Active!AS18,1111,0)</f>
        <v>0</v>
      </c>
      <c r="AT87" s="38">
        <f>+IF(AT18&lt;Active!AT18,1111,0)</f>
        <v>0</v>
      </c>
      <c r="AU87" s="38">
        <f>+IF(AU18&lt;Active!AU18,1111,0)</f>
        <v>0</v>
      </c>
      <c r="AV87" s="38">
        <f>+IF(AV18&lt;Active!AV18,1111,0)</f>
        <v>0</v>
      </c>
      <c r="AW87" s="38">
        <f>+IF(AW18&lt;Active!AW18,1111,0)</f>
        <v>0</v>
      </c>
      <c r="AX87" s="38">
        <f>+IF(AX18&lt;Active!AX18,1111,0)</f>
        <v>0</v>
      </c>
      <c r="AY87" s="38">
        <f>+IF(AY18&lt;Active!AY18,1111,0)</f>
        <v>0</v>
      </c>
      <c r="AZ87" s="38">
        <f>+IF(AZ18&lt;Active!AZ18,1111,0)</f>
        <v>0</v>
      </c>
      <c r="BA87" s="38">
        <f>+IF(BA18&lt;Active!BA18,1111,0)</f>
        <v>0</v>
      </c>
      <c r="BB87" s="38">
        <f>+IF(BB18&lt;Active!BB18,1111,0)</f>
        <v>0</v>
      </c>
      <c r="BC87" s="38">
        <f>+IF(BC18&lt;Active!BC18,1111,0)</f>
        <v>0</v>
      </c>
      <c r="BD87" s="38">
        <f>+IF(BD18&lt;Active!BD18,1111,0)</f>
        <v>0</v>
      </c>
      <c r="BE87" s="38">
        <f>+IF(BE18&lt;Active!BE18,1111,0)</f>
        <v>0</v>
      </c>
      <c r="BF87" s="38">
        <f>+IF(BF18&lt;Active!BF18,1111,0)</f>
        <v>0</v>
      </c>
      <c r="BG87" s="38">
        <f>+IF(BG18&lt;Active!BG18,1111,0)</f>
        <v>0</v>
      </c>
      <c r="BH87" s="38">
        <f>+IF(BH18&lt;Active!BH18,1111,0)</f>
        <v>0</v>
      </c>
      <c r="BI87" s="38">
        <f>+IF(BI18&lt;Active!BI18,1111,0)</f>
        <v>0</v>
      </c>
      <c r="BJ87" s="38">
        <f>+IF(BJ18&lt;Active!BJ18,1111,0)</f>
        <v>0</v>
      </c>
      <c r="BK87" s="38">
        <f>+IF(BK18&lt;Active!BK18,1111,0)</f>
        <v>0</v>
      </c>
      <c r="BL87" s="38">
        <f>+IF(BL18&lt;Active!BL18,1111,0)</f>
        <v>0</v>
      </c>
      <c r="BM87" s="38">
        <f>+IF(BM18&lt;Active!BM18,1111,0)</f>
        <v>0</v>
      </c>
      <c r="BN87" s="38">
        <f>+IF(BN18&lt;Active!BN18,1111,0)</f>
        <v>0</v>
      </c>
      <c r="BO87" s="38">
        <f>+IF(BO18&lt;Active!BO18,1111,0)</f>
        <v>0</v>
      </c>
      <c r="BP87" s="38">
        <f>+IF(BP18&lt;Active!BP18,1111,0)</f>
        <v>0</v>
      </c>
      <c r="BQ87" s="6">
        <v>73</v>
      </c>
    </row>
    <row r="88" spans="1:69" x14ac:dyDescent="0.3">
      <c r="A88" s="11">
        <v>44</v>
      </c>
      <c r="B88" s="38">
        <f>+IF(B19&lt;Active!B19,1111,0)</f>
        <v>0</v>
      </c>
      <c r="C88" s="38">
        <f>+IF(C19&lt;Active!C19,1111,0)</f>
        <v>0</v>
      </c>
      <c r="D88" s="38">
        <f>+IF(D19&lt;Active!D19,1111,0)</f>
        <v>0</v>
      </c>
      <c r="E88" s="38">
        <f>+IF(E19&lt;Active!E19,1111,0)</f>
        <v>0</v>
      </c>
      <c r="F88" s="38">
        <f>+IF(F19&lt;Active!F19,1111,0)</f>
        <v>0</v>
      </c>
      <c r="G88" s="38">
        <f>+IF(G19&lt;Active!G19,1111,0)</f>
        <v>0</v>
      </c>
      <c r="H88" s="38">
        <f>+IF(H19&lt;Active!H19,1111,0)</f>
        <v>0</v>
      </c>
      <c r="I88" s="38">
        <f>+IF(I19&lt;Active!I19,1111,0)</f>
        <v>0</v>
      </c>
      <c r="J88" s="38">
        <f>+IF(J19&lt;Active!J19,1111,0)</f>
        <v>0</v>
      </c>
      <c r="K88" s="38">
        <f>+IF(K19&lt;Active!K19,1111,0)</f>
        <v>0</v>
      </c>
      <c r="L88" s="38">
        <f>+IF(L19&lt;Active!L19,1111,0)</f>
        <v>0</v>
      </c>
      <c r="M88" s="38">
        <f>+IF(M19&lt;Active!M19,1111,0)</f>
        <v>0</v>
      </c>
      <c r="N88" s="38">
        <f>+IF(N19&lt;Active!N19,1111,0)</f>
        <v>0</v>
      </c>
      <c r="O88" s="38">
        <f>+IF(O19&lt;Active!O19,1111,0)</f>
        <v>0</v>
      </c>
      <c r="P88" s="38">
        <f>+IF(P19&lt;Active!P19,1111,0)</f>
        <v>0</v>
      </c>
      <c r="Q88" s="38">
        <f>+IF(Q19&lt;Active!Q19,1111,0)</f>
        <v>0</v>
      </c>
      <c r="R88" s="38">
        <f>+IF(R19&lt;Active!R19,1111,0)</f>
        <v>0</v>
      </c>
      <c r="S88" s="38">
        <f>+IF(S19&lt;Active!S19,1111,0)</f>
        <v>0</v>
      </c>
      <c r="T88" s="38">
        <f>+IF(T19&lt;Active!T19,1111,0)</f>
        <v>0</v>
      </c>
      <c r="U88" s="38">
        <f>+IF(U19&lt;Active!U19,1111,0)</f>
        <v>0</v>
      </c>
      <c r="V88" s="38">
        <f>+IF(V19&lt;Active!V19,1111,0)</f>
        <v>0</v>
      </c>
      <c r="W88" s="38">
        <f>+IF(W19&lt;Active!W19,1111,0)</f>
        <v>0</v>
      </c>
      <c r="X88" s="38">
        <f>+IF(X19&lt;Active!X19,1111,0)</f>
        <v>0</v>
      </c>
      <c r="Y88" s="38">
        <f>+IF(Y19&lt;Active!Y19,1111,0)</f>
        <v>0</v>
      </c>
      <c r="Z88" s="38">
        <f>+IF(Z19&lt;Active!Z19,1111,0)</f>
        <v>0</v>
      </c>
      <c r="AA88" s="38">
        <f>+IF(AA19&lt;Active!AA19,1111,0)</f>
        <v>0</v>
      </c>
      <c r="AB88" s="38">
        <f>+IF(AB19&lt;Active!AB19,1111,0)</f>
        <v>0</v>
      </c>
      <c r="AC88" s="38">
        <f>+IF(AC19&lt;Active!AC19,1111,0)</f>
        <v>0</v>
      </c>
      <c r="AD88" s="38">
        <f>+IF(AD19&lt;Active!AD19,1111,0)</f>
        <v>0</v>
      </c>
      <c r="AE88" s="38">
        <f>+IF(AE19&lt;Active!AE19,1111,0)</f>
        <v>0</v>
      </c>
      <c r="AF88" s="38">
        <f>+IF(AF19&lt;Active!AF19,1111,0)</f>
        <v>0</v>
      </c>
      <c r="AG88" s="11">
        <v>74</v>
      </c>
      <c r="AK88" s="11">
        <v>44</v>
      </c>
      <c r="AL88" s="38">
        <f>+IF(AL19&lt;Active!AL19,1111,0)</f>
        <v>0</v>
      </c>
      <c r="AM88" s="38">
        <f>+IF(AM19&lt;Active!AM19,1111,0)</f>
        <v>0</v>
      </c>
      <c r="AN88" s="38">
        <f>+IF(AN19&lt;Active!AN19,1111,0)</f>
        <v>0</v>
      </c>
      <c r="AO88" s="38">
        <f>+IF(AO19&lt;Active!AO19,1111,0)</f>
        <v>0</v>
      </c>
      <c r="AP88" s="38">
        <f>+IF(AP19&lt;Active!AP19,1111,0)</f>
        <v>0</v>
      </c>
      <c r="AQ88" s="38">
        <f>+IF(AQ19&lt;Active!AQ19,1111,0)</f>
        <v>0</v>
      </c>
      <c r="AR88" s="38">
        <f>+IF(AR19&lt;Active!AR19,1111,0)</f>
        <v>0</v>
      </c>
      <c r="AS88" s="38">
        <f>+IF(AS19&lt;Active!AS19,1111,0)</f>
        <v>0</v>
      </c>
      <c r="AT88" s="38">
        <f>+IF(AT19&lt;Active!AT19,1111,0)</f>
        <v>0</v>
      </c>
      <c r="AU88" s="38">
        <f>+IF(AU19&lt;Active!AU19,1111,0)</f>
        <v>0</v>
      </c>
      <c r="AV88" s="38">
        <f>+IF(AV19&lt;Active!AV19,1111,0)</f>
        <v>0</v>
      </c>
      <c r="AW88" s="38">
        <f>+IF(AW19&lt;Active!AW19,1111,0)</f>
        <v>0</v>
      </c>
      <c r="AX88" s="38">
        <f>+IF(AX19&lt;Active!AX19,1111,0)</f>
        <v>0</v>
      </c>
      <c r="AY88" s="38">
        <f>+IF(AY19&lt;Active!AY19,1111,0)</f>
        <v>0</v>
      </c>
      <c r="AZ88" s="38">
        <f>+IF(AZ19&lt;Active!AZ19,1111,0)</f>
        <v>0</v>
      </c>
      <c r="BA88" s="38">
        <f>+IF(BA19&lt;Active!BA19,1111,0)</f>
        <v>0</v>
      </c>
      <c r="BB88" s="38">
        <f>+IF(BB19&lt;Active!BB19,1111,0)</f>
        <v>0</v>
      </c>
      <c r="BC88" s="38">
        <f>+IF(BC19&lt;Active!BC19,1111,0)</f>
        <v>0</v>
      </c>
      <c r="BD88" s="38">
        <f>+IF(BD19&lt;Active!BD19,1111,0)</f>
        <v>0</v>
      </c>
      <c r="BE88" s="38">
        <f>+IF(BE19&lt;Active!BE19,1111,0)</f>
        <v>0</v>
      </c>
      <c r="BF88" s="38">
        <f>+IF(BF19&lt;Active!BF19,1111,0)</f>
        <v>0</v>
      </c>
      <c r="BG88" s="38">
        <f>+IF(BG19&lt;Active!BG19,1111,0)</f>
        <v>0</v>
      </c>
      <c r="BH88" s="38">
        <f>+IF(BH19&lt;Active!BH19,1111,0)</f>
        <v>0</v>
      </c>
      <c r="BI88" s="38">
        <f>+IF(BI19&lt;Active!BI19,1111,0)</f>
        <v>0</v>
      </c>
      <c r="BJ88" s="38">
        <f>+IF(BJ19&lt;Active!BJ19,1111,0)</f>
        <v>0</v>
      </c>
      <c r="BK88" s="38">
        <f>+IF(BK19&lt;Active!BK19,1111,0)</f>
        <v>0</v>
      </c>
      <c r="BL88" s="38">
        <f>+IF(BL19&lt;Active!BL19,1111,0)</f>
        <v>0</v>
      </c>
      <c r="BM88" s="38">
        <f>+IF(BM19&lt;Active!BM19,1111,0)</f>
        <v>0</v>
      </c>
      <c r="BN88" s="38">
        <f>+IF(BN19&lt;Active!BN19,1111,0)</f>
        <v>0</v>
      </c>
      <c r="BO88" s="38">
        <f>+IF(BO19&lt;Active!BO19,1111,0)</f>
        <v>0</v>
      </c>
      <c r="BP88" s="38">
        <f>+IF(BP19&lt;Active!BP19,1111,0)</f>
        <v>0</v>
      </c>
      <c r="BQ88" s="11">
        <v>74</v>
      </c>
    </row>
    <row r="89" spans="1:69" x14ac:dyDescent="0.3">
      <c r="A89" s="6">
        <v>45</v>
      </c>
      <c r="B89" s="38">
        <f>+IF(B20&lt;Active!B20,1111,0)</f>
        <v>0</v>
      </c>
      <c r="C89" s="38">
        <f>+IF(C20&lt;Active!C20,1111,0)</f>
        <v>0</v>
      </c>
      <c r="D89" s="38">
        <f>+IF(D20&lt;Active!D20,1111,0)</f>
        <v>0</v>
      </c>
      <c r="E89" s="38">
        <f>+IF(E20&lt;Active!E20,1111,0)</f>
        <v>0</v>
      </c>
      <c r="F89" s="38">
        <f>+IF(F20&lt;Active!F20,1111,0)</f>
        <v>0</v>
      </c>
      <c r="G89" s="38">
        <f>+IF(G20&lt;Active!G20,1111,0)</f>
        <v>0</v>
      </c>
      <c r="H89" s="38">
        <f>+IF(H20&lt;Active!H20,1111,0)</f>
        <v>0</v>
      </c>
      <c r="I89" s="38">
        <f>+IF(I20&lt;Active!I20,1111,0)</f>
        <v>0</v>
      </c>
      <c r="J89" s="38">
        <f>+IF(J20&lt;Active!J20,1111,0)</f>
        <v>0</v>
      </c>
      <c r="K89" s="38">
        <f>+IF(K20&lt;Active!K20,1111,0)</f>
        <v>0</v>
      </c>
      <c r="L89" s="38">
        <f>+IF(L20&lt;Active!L20,1111,0)</f>
        <v>0</v>
      </c>
      <c r="M89" s="38">
        <f>+IF(M20&lt;Active!M20,1111,0)</f>
        <v>0</v>
      </c>
      <c r="N89" s="38">
        <f>+IF(N20&lt;Active!N20,1111,0)</f>
        <v>0</v>
      </c>
      <c r="O89" s="38">
        <f>+IF(O20&lt;Active!O20,1111,0)</f>
        <v>0</v>
      </c>
      <c r="P89" s="38">
        <f>+IF(P20&lt;Active!P20,1111,0)</f>
        <v>0</v>
      </c>
      <c r="Q89" s="38">
        <f>+IF(Q20&lt;Active!Q20,1111,0)</f>
        <v>0</v>
      </c>
      <c r="R89" s="38">
        <f>+IF(R20&lt;Active!R20,1111,0)</f>
        <v>0</v>
      </c>
      <c r="S89" s="38">
        <f>+IF(S20&lt;Active!S20,1111,0)</f>
        <v>0</v>
      </c>
      <c r="T89" s="38">
        <f>+IF(T20&lt;Active!T20,1111,0)</f>
        <v>0</v>
      </c>
      <c r="U89" s="38">
        <f>+IF(U20&lt;Active!U20,1111,0)</f>
        <v>0</v>
      </c>
      <c r="V89" s="38">
        <f>+IF(V20&lt;Active!V20,1111,0)</f>
        <v>0</v>
      </c>
      <c r="W89" s="38">
        <f>+IF(W20&lt;Active!W20,1111,0)</f>
        <v>0</v>
      </c>
      <c r="X89" s="38">
        <f>+IF(X20&lt;Active!X20,1111,0)</f>
        <v>0</v>
      </c>
      <c r="Y89" s="38">
        <f>+IF(Y20&lt;Active!Y20,1111,0)</f>
        <v>0</v>
      </c>
      <c r="Z89" s="38">
        <f>+IF(Z20&lt;Active!Z20,1111,0)</f>
        <v>0</v>
      </c>
      <c r="AA89" s="38">
        <f>+IF(AA20&lt;Active!AA20,1111,0)</f>
        <v>0</v>
      </c>
      <c r="AB89" s="38">
        <f>+IF(AB20&lt;Active!AB20,1111,0)</f>
        <v>0</v>
      </c>
      <c r="AC89" s="38">
        <f>+IF(AC20&lt;Active!AC20,1111,0)</f>
        <v>0</v>
      </c>
      <c r="AD89" s="38">
        <f>+IF(AD20&lt;Active!AD20,1111,0)</f>
        <v>0</v>
      </c>
      <c r="AE89" s="38">
        <f>+IF(AE20&lt;Active!AE20,1111,0)</f>
        <v>0</v>
      </c>
      <c r="AF89" s="38">
        <f>+IF(AF20&lt;Active!AF20,1111,0)</f>
        <v>0</v>
      </c>
      <c r="AG89" s="6">
        <v>75</v>
      </c>
      <c r="AK89" s="6">
        <v>45</v>
      </c>
      <c r="AL89" s="38">
        <f>+IF(AL20&lt;Active!AL20,1111,0)</f>
        <v>0</v>
      </c>
      <c r="AM89" s="38">
        <f>+IF(AM20&lt;Active!AM20,1111,0)</f>
        <v>0</v>
      </c>
      <c r="AN89" s="38">
        <f>+IF(AN20&lt;Active!AN20,1111,0)</f>
        <v>0</v>
      </c>
      <c r="AO89" s="38">
        <f>+IF(AO20&lt;Active!AO20,1111,0)</f>
        <v>0</v>
      </c>
      <c r="AP89" s="38">
        <f>+IF(AP20&lt;Active!AP20,1111,0)</f>
        <v>0</v>
      </c>
      <c r="AQ89" s="38">
        <f>+IF(AQ20&lt;Active!AQ20,1111,0)</f>
        <v>0</v>
      </c>
      <c r="AR89" s="38">
        <f>+IF(AR20&lt;Active!AR20,1111,0)</f>
        <v>0</v>
      </c>
      <c r="AS89" s="38">
        <f>+IF(AS20&lt;Active!AS20,1111,0)</f>
        <v>0</v>
      </c>
      <c r="AT89" s="38">
        <f>+IF(AT20&lt;Active!AT20,1111,0)</f>
        <v>0</v>
      </c>
      <c r="AU89" s="38">
        <f>+IF(AU20&lt;Active!AU20,1111,0)</f>
        <v>0</v>
      </c>
      <c r="AV89" s="38">
        <f>+IF(AV20&lt;Active!AV20,1111,0)</f>
        <v>0</v>
      </c>
      <c r="AW89" s="38">
        <f>+IF(AW20&lt;Active!AW20,1111,0)</f>
        <v>0</v>
      </c>
      <c r="AX89" s="38">
        <f>+IF(AX20&lt;Active!AX20,1111,0)</f>
        <v>0</v>
      </c>
      <c r="AY89" s="38">
        <f>+IF(AY20&lt;Active!AY20,1111,0)</f>
        <v>0</v>
      </c>
      <c r="AZ89" s="38">
        <f>+IF(AZ20&lt;Active!AZ20,1111,0)</f>
        <v>0</v>
      </c>
      <c r="BA89" s="38">
        <f>+IF(BA20&lt;Active!BA20,1111,0)</f>
        <v>0</v>
      </c>
      <c r="BB89" s="38">
        <f>+IF(BB20&lt;Active!BB20,1111,0)</f>
        <v>0</v>
      </c>
      <c r="BC89" s="38">
        <f>+IF(BC20&lt;Active!BC20,1111,0)</f>
        <v>0</v>
      </c>
      <c r="BD89" s="38">
        <f>+IF(BD20&lt;Active!BD20,1111,0)</f>
        <v>0</v>
      </c>
      <c r="BE89" s="38">
        <f>+IF(BE20&lt;Active!BE20,1111,0)</f>
        <v>0</v>
      </c>
      <c r="BF89" s="38">
        <f>+IF(BF20&lt;Active!BF20,1111,0)</f>
        <v>0</v>
      </c>
      <c r="BG89" s="38">
        <f>+IF(BG20&lt;Active!BG20,1111,0)</f>
        <v>0</v>
      </c>
      <c r="BH89" s="38">
        <f>+IF(BH20&lt;Active!BH20,1111,0)</f>
        <v>0</v>
      </c>
      <c r="BI89" s="38">
        <f>+IF(BI20&lt;Active!BI20,1111,0)</f>
        <v>0</v>
      </c>
      <c r="BJ89" s="38">
        <f>+IF(BJ20&lt;Active!BJ20,1111,0)</f>
        <v>0</v>
      </c>
      <c r="BK89" s="38">
        <f>+IF(BK20&lt;Active!BK20,1111,0)</f>
        <v>0</v>
      </c>
      <c r="BL89" s="38">
        <f>+IF(BL20&lt;Active!BL20,1111,0)</f>
        <v>0</v>
      </c>
      <c r="BM89" s="38">
        <f>+IF(BM20&lt;Active!BM20,1111,0)</f>
        <v>0</v>
      </c>
      <c r="BN89" s="38">
        <f>+IF(BN20&lt;Active!BN20,1111,0)</f>
        <v>0</v>
      </c>
      <c r="BO89" s="38">
        <f>+IF(BO20&lt;Active!BO20,1111,0)</f>
        <v>0</v>
      </c>
      <c r="BP89" s="38">
        <f>+IF(BP20&lt;Active!BP20,1111,0)</f>
        <v>0</v>
      </c>
      <c r="BQ89" s="6">
        <v>75</v>
      </c>
    </row>
    <row r="90" spans="1:69" x14ac:dyDescent="0.3">
      <c r="A90" s="6">
        <v>46</v>
      </c>
      <c r="B90" s="38">
        <f>+IF(B21&lt;Active!B21,1111,0)</f>
        <v>0</v>
      </c>
      <c r="C90" s="38">
        <f>+IF(C21&lt;Active!C21,1111,0)</f>
        <v>0</v>
      </c>
      <c r="D90" s="38">
        <f>+IF(D21&lt;Active!D21,1111,0)</f>
        <v>0</v>
      </c>
      <c r="E90" s="38">
        <f>+IF(E21&lt;Active!E21,1111,0)</f>
        <v>0</v>
      </c>
      <c r="F90" s="38">
        <f>+IF(F21&lt;Active!F21,1111,0)</f>
        <v>0</v>
      </c>
      <c r="G90" s="38">
        <f>+IF(G21&lt;Active!G21,1111,0)</f>
        <v>0</v>
      </c>
      <c r="H90" s="38">
        <f>+IF(H21&lt;Active!H21,1111,0)</f>
        <v>0</v>
      </c>
      <c r="I90" s="38">
        <f>+IF(I21&lt;Active!I21,1111,0)</f>
        <v>0</v>
      </c>
      <c r="J90" s="38">
        <f>+IF(J21&lt;Active!J21,1111,0)</f>
        <v>0</v>
      </c>
      <c r="K90" s="38">
        <f>+IF(K21&lt;Active!K21,1111,0)</f>
        <v>0</v>
      </c>
      <c r="L90" s="38">
        <f>+IF(L21&lt;Active!L21,1111,0)</f>
        <v>0</v>
      </c>
      <c r="M90" s="38">
        <f>+IF(M21&lt;Active!M21,1111,0)</f>
        <v>0</v>
      </c>
      <c r="N90" s="38">
        <f>+IF(N21&lt;Active!N21,1111,0)</f>
        <v>0</v>
      </c>
      <c r="O90" s="38">
        <f>+IF(O21&lt;Active!O21,1111,0)</f>
        <v>0</v>
      </c>
      <c r="P90" s="38">
        <f>+IF(P21&lt;Active!P21,1111,0)</f>
        <v>0</v>
      </c>
      <c r="Q90" s="38">
        <f>+IF(Q21&lt;Active!Q21,1111,0)</f>
        <v>0</v>
      </c>
      <c r="R90" s="38">
        <f>+IF(R21&lt;Active!R21,1111,0)</f>
        <v>0</v>
      </c>
      <c r="S90" s="38">
        <f>+IF(S21&lt;Active!S21,1111,0)</f>
        <v>0</v>
      </c>
      <c r="T90" s="38">
        <f>+IF(T21&lt;Active!T21,1111,0)</f>
        <v>0</v>
      </c>
      <c r="U90" s="38">
        <f>+IF(U21&lt;Active!U21,1111,0)</f>
        <v>0</v>
      </c>
      <c r="V90" s="38">
        <f>+IF(V21&lt;Active!V21,1111,0)</f>
        <v>0</v>
      </c>
      <c r="W90" s="38">
        <f>+IF(W21&lt;Active!W21,1111,0)</f>
        <v>0</v>
      </c>
      <c r="X90" s="38">
        <f>+IF(X21&lt;Active!X21,1111,0)</f>
        <v>0</v>
      </c>
      <c r="Y90" s="38">
        <f>+IF(Y21&lt;Active!Y21,1111,0)</f>
        <v>0</v>
      </c>
      <c r="Z90" s="38">
        <f>+IF(Z21&lt;Active!Z21,1111,0)</f>
        <v>0</v>
      </c>
      <c r="AA90" s="38">
        <f>+IF(AA21&lt;Active!AA21,1111,0)</f>
        <v>0</v>
      </c>
      <c r="AB90" s="38">
        <f>+IF(AB21&lt;Active!AB21,1111,0)</f>
        <v>0</v>
      </c>
      <c r="AC90" s="38">
        <f>+IF(AC21&lt;Active!AC21,1111,0)</f>
        <v>0</v>
      </c>
      <c r="AD90" s="38">
        <f>+IF(AD21&lt;Active!AD21,1111,0)</f>
        <v>0</v>
      </c>
      <c r="AE90" s="38">
        <f>+IF(AE21&lt;Active!AE21,1111,0)</f>
        <v>0</v>
      </c>
      <c r="AF90" s="38">
        <f>+IF(AF21&lt;Active!AF21,1111,0)</f>
        <v>0</v>
      </c>
      <c r="AG90" s="6">
        <v>76</v>
      </c>
      <c r="AK90" s="6">
        <v>46</v>
      </c>
      <c r="AL90" s="38">
        <f>+IF(AL21&lt;Active!AL21,1111,0)</f>
        <v>0</v>
      </c>
      <c r="AM90" s="38">
        <f>+IF(AM21&lt;Active!AM21,1111,0)</f>
        <v>0</v>
      </c>
      <c r="AN90" s="38">
        <f>+IF(AN21&lt;Active!AN21,1111,0)</f>
        <v>0</v>
      </c>
      <c r="AO90" s="38">
        <f>+IF(AO21&lt;Active!AO21,1111,0)</f>
        <v>0</v>
      </c>
      <c r="AP90" s="38">
        <f>+IF(AP21&lt;Active!AP21,1111,0)</f>
        <v>0</v>
      </c>
      <c r="AQ90" s="38">
        <f>+IF(AQ21&lt;Active!AQ21,1111,0)</f>
        <v>0</v>
      </c>
      <c r="AR90" s="38">
        <f>+IF(AR21&lt;Active!AR21,1111,0)</f>
        <v>0</v>
      </c>
      <c r="AS90" s="38">
        <f>+IF(AS21&lt;Active!AS21,1111,0)</f>
        <v>0</v>
      </c>
      <c r="AT90" s="38">
        <f>+IF(AT21&lt;Active!AT21,1111,0)</f>
        <v>0</v>
      </c>
      <c r="AU90" s="38">
        <f>+IF(AU21&lt;Active!AU21,1111,0)</f>
        <v>0</v>
      </c>
      <c r="AV90" s="38">
        <f>+IF(AV21&lt;Active!AV21,1111,0)</f>
        <v>0</v>
      </c>
      <c r="AW90" s="38">
        <f>+IF(AW21&lt;Active!AW21,1111,0)</f>
        <v>0</v>
      </c>
      <c r="AX90" s="38">
        <f>+IF(AX21&lt;Active!AX21,1111,0)</f>
        <v>0</v>
      </c>
      <c r="AY90" s="38">
        <f>+IF(AY21&lt;Active!AY21,1111,0)</f>
        <v>0</v>
      </c>
      <c r="AZ90" s="38">
        <f>+IF(AZ21&lt;Active!AZ21,1111,0)</f>
        <v>0</v>
      </c>
      <c r="BA90" s="38">
        <f>+IF(BA21&lt;Active!BA21,1111,0)</f>
        <v>0</v>
      </c>
      <c r="BB90" s="38">
        <f>+IF(BB21&lt;Active!BB21,1111,0)</f>
        <v>0</v>
      </c>
      <c r="BC90" s="38">
        <f>+IF(BC21&lt;Active!BC21,1111,0)</f>
        <v>0</v>
      </c>
      <c r="BD90" s="38">
        <f>+IF(BD21&lt;Active!BD21,1111,0)</f>
        <v>0</v>
      </c>
      <c r="BE90" s="38">
        <f>+IF(BE21&lt;Active!BE21,1111,0)</f>
        <v>0</v>
      </c>
      <c r="BF90" s="38">
        <f>+IF(BF21&lt;Active!BF21,1111,0)</f>
        <v>0</v>
      </c>
      <c r="BG90" s="38">
        <f>+IF(BG21&lt;Active!BG21,1111,0)</f>
        <v>0</v>
      </c>
      <c r="BH90" s="38">
        <f>+IF(BH21&lt;Active!BH21,1111,0)</f>
        <v>0</v>
      </c>
      <c r="BI90" s="38">
        <f>+IF(BI21&lt;Active!BI21,1111,0)</f>
        <v>0</v>
      </c>
      <c r="BJ90" s="38">
        <f>+IF(BJ21&lt;Active!BJ21,1111,0)</f>
        <v>0</v>
      </c>
      <c r="BK90" s="38">
        <f>+IF(BK21&lt;Active!BK21,1111,0)</f>
        <v>0</v>
      </c>
      <c r="BL90" s="38">
        <f>+IF(BL21&lt;Active!BL21,1111,0)</f>
        <v>0</v>
      </c>
      <c r="BM90" s="38">
        <f>+IF(BM21&lt;Active!BM21,1111,0)</f>
        <v>0</v>
      </c>
      <c r="BN90" s="38">
        <f>+IF(BN21&lt;Active!BN21,1111,0)</f>
        <v>0</v>
      </c>
      <c r="BO90" s="38">
        <f>+IF(BO21&lt;Active!BO21,1111,0)</f>
        <v>0</v>
      </c>
      <c r="BP90" s="38">
        <f>+IF(BP21&lt;Active!BP21,1111,0)</f>
        <v>0</v>
      </c>
      <c r="BQ90" s="6">
        <v>76</v>
      </c>
    </row>
    <row r="91" spans="1:69" x14ac:dyDescent="0.3">
      <c r="A91" s="6">
        <v>47</v>
      </c>
      <c r="B91" s="38">
        <f>+IF(B22&lt;Active!B22,1111,0)</f>
        <v>0</v>
      </c>
      <c r="C91" s="38">
        <f>+IF(C22&lt;Active!C22,1111,0)</f>
        <v>0</v>
      </c>
      <c r="D91" s="38">
        <f>+IF(D22&lt;Active!D22,1111,0)</f>
        <v>0</v>
      </c>
      <c r="E91" s="38">
        <f>+IF(E22&lt;Active!E22,1111,0)</f>
        <v>0</v>
      </c>
      <c r="F91" s="38">
        <f>+IF(F22&lt;Active!F22,1111,0)</f>
        <v>0</v>
      </c>
      <c r="G91" s="38">
        <f>+IF(G22&lt;Active!G22,1111,0)</f>
        <v>0</v>
      </c>
      <c r="H91" s="38">
        <f>+IF(H22&lt;Active!H22,1111,0)</f>
        <v>0</v>
      </c>
      <c r="I91" s="38">
        <f>+IF(I22&lt;Active!I22,1111,0)</f>
        <v>0</v>
      </c>
      <c r="J91" s="38">
        <f>+IF(J22&lt;Active!J22,1111,0)</f>
        <v>0</v>
      </c>
      <c r="K91" s="38">
        <f>+IF(K22&lt;Active!K22,1111,0)</f>
        <v>0</v>
      </c>
      <c r="L91" s="38">
        <f>+IF(L22&lt;Active!L22,1111,0)</f>
        <v>0</v>
      </c>
      <c r="M91" s="38">
        <f>+IF(M22&lt;Active!M22,1111,0)</f>
        <v>0</v>
      </c>
      <c r="N91" s="38">
        <f>+IF(N22&lt;Active!N22,1111,0)</f>
        <v>0</v>
      </c>
      <c r="O91" s="38">
        <f>+IF(O22&lt;Active!O22,1111,0)</f>
        <v>0</v>
      </c>
      <c r="P91" s="38">
        <f>+IF(P22&lt;Active!P22,1111,0)</f>
        <v>0</v>
      </c>
      <c r="Q91" s="38">
        <f>+IF(Q22&lt;Active!Q22,1111,0)</f>
        <v>0</v>
      </c>
      <c r="R91" s="38">
        <f>+IF(R22&lt;Active!R22,1111,0)</f>
        <v>0</v>
      </c>
      <c r="S91" s="38">
        <f>+IF(S22&lt;Active!S22,1111,0)</f>
        <v>0</v>
      </c>
      <c r="T91" s="38">
        <f>+IF(T22&lt;Active!T22,1111,0)</f>
        <v>0</v>
      </c>
      <c r="U91" s="38">
        <f>+IF(U22&lt;Active!U22,1111,0)</f>
        <v>0</v>
      </c>
      <c r="V91" s="38">
        <f>+IF(V22&lt;Active!V22,1111,0)</f>
        <v>0</v>
      </c>
      <c r="W91" s="38">
        <f>+IF(W22&lt;Active!W22,1111,0)</f>
        <v>0</v>
      </c>
      <c r="X91" s="38">
        <f>+IF(X22&lt;Active!X22,1111,0)</f>
        <v>0</v>
      </c>
      <c r="Y91" s="38">
        <f>+IF(Y22&lt;Active!Y22,1111,0)</f>
        <v>0</v>
      </c>
      <c r="Z91" s="38">
        <f>+IF(Z22&lt;Active!Z22,1111,0)</f>
        <v>0</v>
      </c>
      <c r="AA91" s="38">
        <f>+IF(AA22&lt;Active!AA22,1111,0)</f>
        <v>0</v>
      </c>
      <c r="AB91" s="38">
        <f>+IF(AB22&lt;Active!AB22,1111,0)</f>
        <v>0</v>
      </c>
      <c r="AC91" s="38">
        <f>+IF(AC22&lt;Active!AC22,1111,0)</f>
        <v>0</v>
      </c>
      <c r="AD91" s="38">
        <f>+IF(AD22&lt;Active!AD22,1111,0)</f>
        <v>0</v>
      </c>
      <c r="AE91" s="38">
        <f>+IF(AE22&lt;Active!AE22,1111,0)</f>
        <v>0</v>
      </c>
      <c r="AF91" s="38">
        <f>+IF(AF22&lt;Active!AF22,1111,0)</f>
        <v>0</v>
      </c>
      <c r="AG91" s="6">
        <v>77</v>
      </c>
      <c r="AK91" s="6">
        <v>47</v>
      </c>
      <c r="AL91" s="38">
        <f>+IF(AL22&lt;Active!AL22,1111,0)</f>
        <v>0</v>
      </c>
      <c r="AM91" s="38">
        <f>+IF(AM22&lt;Active!AM22,1111,0)</f>
        <v>0</v>
      </c>
      <c r="AN91" s="38">
        <f>+IF(AN22&lt;Active!AN22,1111,0)</f>
        <v>0</v>
      </c>
      <c r="AO91" s="38">
        <f>+IF(AO22&lt;Active!AO22,1111,0)</f>
        <v>0</v>
      </c>
      <c r="AP91" s="38">
        <f>+IF(AP22&lt;Active!AP22,1111,0)</f>
        <v>0</v>
      </c>
      <c r="AQ91" s="38">
        <f>+IF(AQ22&lt;Active!AQ22,1111,0)</f>
        <v>0</v>
      </c>
      <c r="AR91" s="38">
        <f>+IF(AR22&lt;Active!AR22,1111,0)</f>
        <v>0</v>
      </c>
      <c r="AS91" s="38">
        <f>+IF(AS22&lt;Active!AS22,1111,0)</f>
        <v>0</v>
      </c>
      <c r="AT91" s="38">
        <f>+IF(AT22&lt;Active!AT22,1111,0)</f>
        <v>0</v>
      </c>
      <c r="AU91" s="38">
        <f>+IF(AU22&lt;Active!AU22,1111,0)</f>
        <v>0</v>
      </c>
      <c r="AV91" s="38">
        <f>+IF(AV22&lt;Active!AV22,1111,0)</f>
        <v>0</v>
      </c>
      <c r="AW91" s="38">
        <f>+IF(AW22&lt;Active!AW22,1111,0)</f>
        <v>0</v>
      </c>
      <c r="AX91" s="38">
        <f>+IF(AX22&lt;Active!AX22,1111,0)</f>
        <v>0</v>
      </c>
      <c r="AY91" s="38">
        <f>+IF(AY22&lt;Active!AY22,1111,0)</f>
        <v>0</v>
      </c>
      <c r="AZ91" s="38">
        <f>+IF(AZ22&lt;Active!AZ22,1111,0)</f>
        <v>0</v>
      </c>
      <c r="BA91" s="38">
        <f>+IF(BA22&lt;Active!BA22,1111,0)</f>
        <v>0</v>
      </c>
      <c r="BB91" s="38">
        <f>+IF(BB22&lt;Active!BB22,1111,0)</f>
        <v>0</v>
      </c>
      <c r="BC91" s="38">
        <f>+IF(BC22&lt;Active!BC22,1111,0)</f>
        <v>0</v>
      </c>
      <c r="BD91" s="38">
        <f>+IF(BD22&lt;Active!BD22,1111,0)</f>
        <v>0</v>
      </c>
      <c r="BE91" s="38">
        <f>+IF(BE22&lt;Active!BE22,1111,0)</f>
        <v>0</v>
      </c>
      <c r="BF91" s="38">
        <f>+IF(BF22&lt;Active!BF22,1111,0)</f>
        <v>0</v>
      </c>
      <c r="BG91" s="38">
        <f>+IF(BG22&lt;Active!BG22,1111,0)</f>
        <v>0</v>
      </c>
      <c r="BH91" s="38">
        <f>+IF(BH22&lt;Active!BH22,1111,0)</f>
        <v>0</v>
      </c>
      <c r="BI91" s="38">
        <f>+IF(BI22&lt;Active!BI22,1111,0)</f>
        <v>0</v>
      </c>
      <c r="BJ91" s="38">
        <f>+IF(BJ22&lt;Active!BJ22,1111,0)</f>
        <v>0</v>
      </c>
      <c r="BK91" s="38">
        <f>+IF(BK22&lt;Active!BK22,1111,0)</f>
        <v>0</v>
      </c>
      <c r="BL91" s="38">
        <f>+IF(BL22&lt;Active!BL22,1111,0)</f>
        <v>0</v>
      </c>
      <c r="BM91" s="38">
        <f>+IF(BM22&lt;Active!BM22,1111,0)</f>
        <v>0</v>
      </c>
      <c r="BN91" s="38">
        <f>+IF(BN22&lt;Active!BN22,1111,0)</f>
        <v>0</v>
      </c>
      <c r="BO91" s="38">
        <f>+IF(BO22&lt;Active!BO22,1111,0)</f>
        <v>0</v>
      </c>
      <c r="BP91" s="38">
        <f>+IF(BP22&lt;Active!BP22,1111,0)</f>
        <v>0</v>
      </c>
      <c r="BQ91" s="6">
        <v>77</v>
      </c>
    </row>
    <row r="92" spans="1:69" x14ac:dyDescent="0.3">
      <c r="A92" s="6">
        <v>48</v>
      </c>
      <c r="B92" s="38">
        <f>+IF(B23&lt;Active!B23,1111,0)</f>
        <v>0</v>
      </c>
      <c r="C92" s="38">
        <f>+IF(C23&lt;Active!C23,1111,0)</f>
        <v>0</v>
      </c>
      <c r="D92" s="38">
        <f>+IF(D23&lt;Active!D23,1111,0)</f>
        <v>0</v>
      </c>
      <c r="E92" s="38">
        <f>+IF(E23&lt;Active!E23,1111,0)</f>
        <v>0</v>
      </c>
      <c r="F92" s="38">
        <f>+IF(F23&lt;Active!F23,1111,0)</f>
        <v>0</v>
      </c>
      <c r="G92" s="38">
        <f>+IF(G23&lt;Active!G23,1111,0)</f>
        <v>0</v>
      </c>
      <c r="H92" s="38">
        <f>+IF(H23&lt;Active!H23,1111,0)</f>
        <v>0</v>
      </c>
      <c r="I92" s="38">
        <f>+IF(I23&lt;Active!I23,1111,0)</f>
        <v>0</v>
      </c>
      <c r="J92" s="38">
        <f>+IF(J23&lt;Active!J23,1111,0)</f>
        <v>0</v>
      </c>
      <c r="K92" s="38">
        <f>+IF(K23&lt;Active!K23,1111,0)</f>
        <v>0</v>
      </c>
      <c r="L92" s="38">
        <f>+IF(L23&lt;Active!L23,1111,0)</f>
        <v>0</v>
      </c>
      <c r="M92" s="38">
        <f>+IF(M23&lt;Active!M23,1111,0)</f>
        <v>0</v>
      </c>
      <c r="N92" s="38">
        <f>+IF(N23&lt;Active!N23,1111,0)</f>
        <v>0</v>
      </c>
      <c r="O92" s="38">
        <f>+IF(O23&lt;Active!O23,1111,0)</f>
        <v>0</v>
      </c>
      <c r="P92" s="38">
        <f>+IF(P23&lt;Active!P23,1111,0)</f>
        <v>0</v>
      </c>
      <c r="Q92" s="38">
        <f>+IF(Q23&lt;Active!Q23,1111,0)</f>
        <v>0</v>
      </c>
      <c r="R92" s="38">
        <f>+IF(R23&lt;Active!R23,1111,0)</f>
        <v>0</v>
      </c>
      <c r="S92" s="38">
        <f>+IF(S23&lt;Active!S23,1111,0)</f>
        <v>0</v>
      </c>
      <c r="T92" s="38">
        <f>+IF(T23&lt;Active!T23,1111,0)</f>
        <v>0</v>
      </c>
      <c r="U92" s="38">
        <f>+IF(U23&lt;Active!U23,1111,0)</f>
        <v>0</v>
      </c>
      <c r="V92" s="38">
        <f>+IF(V23&lt;Active!V23,1111,0)</f>
        <v>0</v>
      </c>
      <c r="W92" s="38">
        <f>+IF(W23&lt;Active!W23,1111,0)</f>
        <v>0</v>
      </c>
      <c r="X92" s="38">
        <f>+IF(X23&lt;Active!X23,1111,0)</f>
        <v>0</v>
      </c>
      <c r="Y92" s="38">
        <f>+IF(Y23&lt;Active!Y23,1111,0)</f>
        <v>0</v>
      </c>
      <c r="Z92" s="38">
        <f>+IF(Z23&lt;Active!Z23,1111,0)</f>
        <v>0</v>
      </c>
      <c r="AA92" s="38">
        <f>+IF(AA23&lt;Active!AA23,1111,0)</f>
        <v>0</v>
      </c>
      <c r="AB92" s="38">
        <f>+IF(AB23&lt;Active!AB23,1111,0)</f>
        <v>0</v>
      </c>
      <c r="AC92" s="38">
        <f>+IF(AC23&lt;Active!AC23,1111,0)</f>
        <v>0</v>
      </c>
      <c r="AD92" s="38">
        <f>+IF(AD23&lt;Active!AD23,1111,0)</f>
        <v>0</v>
      </c>
      <c r="AE92" s="38">
        <f>+IF(AE23&lt;Active!AE23,1111,0)</f>
        <v>0</v>
      </c>
      <c r="AF92" s="38">
        <f>+IF(AF23&lt;Active!AF23,1111,0)</f>
        <v>0</v>
      </c>
      <c r="AG92" s="6">
        <v>78</v>
      </c>
      <c r="AK92" s="6">
        <v>48</v>
      </c>
      <c r="AL92" s="38">
        <f>+IF(AL23&lt;Active!AL23,1111,0)</f>
        <v>0</v>
      </c>
      <c r="AM92" s="38">
        <f>+IF(AM23&lt;Active!AM23,1111,0)</f>
        <v>0</v>
      </c>
      <c r="AN92" s="38">
        <f>+IF(AN23&lt;Active!AN23,1111,0)</f>
        <v>0</v>
      </c>
      <c r="AO92" s="38">
        <f>+IF(AO23&lt;Active!AO23,1111,0)</f>
        <v>0</v>
      </c>
      <c r="AP92" s="38">
        <f>+IF(AP23&lt;Active!AP23,1111,0)</f>
        <v>0</v>
      </c>
      <c r="AQ92" s="38">
        <f>+IF(AQ23&lt;Active!AQ23,1111,0)</f>
        <v>0</v>
      </c>
      <c r="AR92" s="38">
        <f>+IF(AR23&lt;Active!AR23,1111,0)</f>
        <v>0</v>
      </c>
      <c r="AS92" s="38">
        <f>+IF(AS23&lt;Active!AS23,1111,0)</f>
        <v>0</v>
      </c>
      <c r="AT92" s="38">
        <f>+IF(AT23&lt;Active!AT23,1111,0)</f>
        <v>0</v>
      </c>
      <c r="AU92" s="38">
        <f>+IF(AU23&lt;Active!AU23,1111,0)</f>
        <v>0</v>
      </c>
      <c r="AV92" s="38">
        <f>+IF(AV23&lt;Active!AV23,1111,0)</f>
        <v>0</v>
      </c>
      <c r="AW92" s="38">
        <f>+IF(AW23&lt;Active!AW23,1111,0)</f>
        <v>0</v>
      </c>
      <c r="AX92" s="38">
        <f>+IF(AX23&lt;Active!AX23,1111,0)</f>
        <v>0</v>
      </c>
      <c r="AY92" s="38">
        <f>+IF(AY23&lt;Active!AY23,1111,0)</f>
        <v>0</v>
      </c>
      <c r="AZ92" s="38">
        <f>+IF(AZ23&lt;Active!AZ23,1111,0)</f>
        <v>0</v>
      </c>
      <c r="BA92" s="38">
        <f>+IF(BA23&lt;Active!BA23,1111,0)</f>
        <v>0</v>
      </c>
      <c r="BB92" s="38">
        <f>+IF(BB23&lt;Active!BB23,1111,0)</f>
        <v>0</v>
      </c>
      <c r="BC92" s="38">
        <f>+IF(BC23&lt;Active!BC23,1111,0)</f>
        <v>0</v>
      </c>
      <c r="BD92" s="38">
        <f>+IF(BD23&lt;Active!BD23,1111,0)</f>
        <v>0</v>
      </c>
      <c r="BE92" s="38">
        <f>+IF(BE23&lt;Active!BE23,1111,0)</f>
        <v>0</v>
      </c>
      <c r="BF92" s="38">
        <f>+IF(BF23&lt;Active!BF23,1111,0)</f>
        <v>0</v>
      </c>
      <c r="BG92" s="38">
        <f>+IF(BG23&lt;Active!BG23,1111,0)</f>
        <v>0</v>
      </c>
      <c r="BH92" s="38">
        <f>+IF(BH23&lt;Active!BH23,1111,0)</f>
        <v>0</v>
      </c>
      <c r="BI92" s="38">
        <f>+IF(BI23&lt;Active!BI23,1111,0)</f>
        <v>0</v>
      </c>
      <c r="BJ92" s="38">
        <f>+IF(BJ23&lt;Active!BJ23,1111,0)</f>
        <v>0</v>
      </c>
      <c r="BK92" s="38">
        <f>+IF(BK23&lt;Active!BK23,1111,0)</f>
        <v>0</v>
      </c>
      <c r="BL92" s="38">
        <f>+IF(BL23&lt;Active!BL23,1111,0)</f>
        <v>0</v>
      </c>
      <c r="BM92" s="38">
        <f>+IF(BM23&lt;Active!BM23,1111,0)</f>
        <v>0</v>
      </c>
      <c r="BN92" s="38">
        <f>+IF(BN23&lt;Active!BN23,1111,0)</f>
        <v>0</v>
      </c>
      <c r="BO92" s="38">
        <f>+IF(BO23&lt;Active!BO23,1111,0)</f>
        <v>0</v>
      </c>
      <c r="BP92" s="38">
        <f>+IF(BP23&lt;Active!BP23,1111,0)</f>
        <v>0</v>
      </c>
      <c r="BQ92" s="6">
        <v>78</v>
      </c>
    </row>
    <row r="93" spans="1:69" x14ac:dyDescent="0.3">
      <c r="A93" s="11">
        <v>49</v>
      </c>
      <c r="B93" s="38">
        <f>+IF(B24&lt;Active!B24,1111,0)</f>
        <v>0</v>
      </c>
      <c r="C93" s="38">
        <f>+IF(C24&lt;Active!C24,1111,0)</f>
        <v>0</v>
      </c>
      <c r="D93" s="38">
        <f>+IF(D24&lt;Active!D24,1111,0)</f>
        <v>0</v>
      </c>
      <c r="E93" s="38">
        <f>+IF(E24&lt;Active!E24,1111,0)</f>
        <v>0</v>
      </c>
      <c r="F93" s="38">
        <f>+IF(F24&lt;Active!F24,1111,0)</f>
        <v>0</v>
      </c>
      <c r="G93" s="38">
        <f>+IF(G24&lt;Active!G24,1111,0)</f>
        <v>0</v>
      </c>
      <c r="H93" s="38">
        <f>+IF(H24&lt;Active!H24,1111,0)</f>
        <v>0</v>
      </c>
      <c r="I93" s="38">
        <f>+IF(I24&lt;Active!I24,1111,0)</f>
        <v>0</v>
      </c>
      <c r="J93" s="38">
        <f>+IF(J24&lt;Active!J24,1111,0)</f>
        <v>0</v>
      </c>
      <c r="K93" s="38">
        <f>+IF(K24&lt;Active!K24,1111,0)</f>
        <v>0</v>
      </c>
      <c r="L93" s="38">
        <f>+IF(L24&lt;Active!L24,1111,0)</f>
        <v>0</v>
      </c>
      <c r="M93" s="38">
        <f>+IF(M24&lt;Active!M24,1111,0)</f>
        <v>0</v>
      </c>
      <c r="N93" s="38">
        <f>+IF(N24&lt;Active!N24,1111,0)</f>
        <v>0</v>
      </c>
      <c r="O93" s="38">
        <f>+IF(O24&lt;Active!O24,1111,0)</f>
        <v>0</v>
      </c>
      <c r="P93" s="38">
        <f>+IF(P24&lt;Active!P24,1111,0)</f>
        <v>0</v>
      </c>
      <c r="Q93" s="38">
        <f>+IF(Q24&lt;Active!Q24,1111,0)</f>
        <v>0</v>
      </c>
      <c r="R93" s="38">
        <f>+IF(R24&lt;Active!R24,1111,0)</f>
        <v>0</v>
      </c>
      <c r="S93" s="38">
        <f>+IF(S24&lt;Active!S24,1111,0)</f>
        <v>0</v>
      </c>
      <c r="T93" s="38">
        <f>+IF(T24&lt;Active!T24,1111,0)</f>
        <v>0</v>
      </c>
      <c r="U93" s="38">
        <f>+IF(U24&lt;Active!U24,1111,0)</f>
        <v>0</v>
      </c>
      <c r="V93" s="38">
        <f>+IF(V24&lt;Active!V24,1111,0)</f>
        <v>0</v>
      </c>
      <c r="W93" s="38">
        <f>+IF(W24&lt;Active!W24,1111,0)</f>
        <v>0</v>
      </c>
      <c r="X93" s="38">
        <f>+IF(X24&lt;Active!X24,1111,0)</f>
        <v>0</v>
      </c>
      <c r="Y93" s="38">
        <f>+IF(Y24&lt;Active!Y24,1111,0)</f>
        <v>0</v>
      </c>
      <c r="Z93" s="38">
        <f>+IF(Z24&lt;Active!Z24,1111,0)</f>
        <v>0</v>
      </c>
      <c r="AA93" s="38">
        <f>+IF(AA24&lt;Active!AA24,1111,0)</f>
        <v>0</v>
      </c>
      <c r="AB93" s="38">
        <f>+IF(AB24&lt;Active!AB24,1111,0)</f>
        <v>0</v>
      </c>
      <c r="AC93" s="38">
        <f>+IF(AC24&lt;Active!AC24,1111,0)</f>
        <v>0</v>
      </c>
      <c r="AD93" s="38">
        <f>+IF(AD24&lt;Active!AD24,1111,0)</f>
        <v>0</v>
      </c>
      <c r="AE93" s="38">
        <f>+IF(AE24&lt;Active!AE24,1111,0)</f>
        <v>0</v>
      </c>
      <c r="AF93" s="38">
        <f>+IF(AF24&lt;Active!AF24,1111,0)</f>
        <v>0</v>
      </c>
      <c r="AG93" s="11">
        <v>79</v>
      </c>
      <c r="AK93" s="11">
        <v>49</v>
      </c>
      <c r="AL93" s="38">
        <f>+IF(AL24&lt;Active!AL24,1111,0)</f>
        <v>0</v>
      </c>
      <c r="AM93" s="38">
        <f>+IF(AM24&lt;Active!AM24,1111,0)</f>
        <v>0</v>
      </c>
      <c r="AN93" s="38">
        <f>+IF(AN24&lt;Active!AN24,1111,0)</f>
        <v>0</v>
      </c>
      <c r="AO93" s="38">
        <f>+IF(AO24&lt;Active!AO24,1111,0)</f>
        <v>0</v>
      </c>
      <c r="AP93" s="38">
        <f>+IF(AP24&lt;Active!AP24,1111,0)</f>
        <v>0</v>
      </c>
      <c r="AQ93" s="38">
        <f>+IF(AQ24&lt;Active!AQ24,1111,0)</f>
        <v>0</v>
      </c>
      <c r="AR93" s="38">
        <f>+IF(AR24&lt;Active!AR24,1111,0)</f>
        <v>0</v>
      </c>
      <c r="AS93" s="38">
        <f>+IF(AS24&lt;Active!AS24,1111,0)</f>
        <v>0</v>
      </c>
      <c r="AT93" s="38">
        <f>+IF(AT24&lt;Active!AT24,1111,0)</f>
        <v>0</v>
      </c>
      <c r="AU93" s="38">
        <f>+IF(AU24&lt;Active!AU24,1111,0)</f>
        <v>0</v>
      </c>
      <c r="AV93" s="38">
        <f>+IF(AV24&lt;Active!AV24,1111,0)</f>
        <v>0</v>
      </c>
      <c r="AW93" s="38">
        <f>+IF(AW24&lt;Active!AW24,1111,0)</f>
        <v>0</v>
      </c>
      <c r="AX93" s="38">
        <f>+IF(AX24&lt;Active!AX24,1111,0)</f>
        <v>0</v>
      </c>
      <c r="AY93" s="38">
        <f>+IF(AY24&lt;Active!AY24,1111,0)</f>
        <v>0</v>
      </c>
      <c r="AZ93" s="38">
        <f>+IF(AZ24&lt;Active!AZ24,1111,0)</f>
        <v>0</v>
      </c>
      <c r="BA93" s="38">
        <f>+IF(BA24&lt;Active!BA24,1111,0)</f>
        <v>0</v>
      </c>
      <c r="BB93" s="38">
        <f>+IF(BB24&lt;Active!BB24,1111,0)</f>
        <v>0</v>
      </c>
      <c r="BC93" s="38">
        <f>+IF(BC24&lt;Active!BC24,1111,0)</f>
        <v>0</v>
      </c>
      <c r="BD93" s="38">
        <f>+IF(BD24&lt;Active!BD24,1111,0)</f>
        <v>0</v>
      </c>
      <c r="BE93" s="38">
        <f>+IF(BE24&lt;Active!BE24,1111,0)</f>
        <v>0</v>
      </c>
      <c r="BF93" s="38">
        <f>+IF(BF24&lt;Active!BF24,1111,0)</f>
        <v>0</v>
      </c>
      <c r="BG93" s="38">
        <f>+IF(BG24&lt;Active!BG24,1111,0)</f>
        <v>0</v>
      </c>
      <c r="BH93" s="38">
        <f>+IF(BH24&lt;Active!BH24,1111,0)</f>
        <v>0</v>
      </c>
      <c r="BI93" s="38">
        <f>+IF(BI24&lt;Active!BI24,1111,0)</f>
        <v>0</v>
      </c>
      <c r="BJ93" s="38">
        <f>+IF(BJ24&lt;Active!BJ24,1111,0)</f>
        <v>0</v>
      </c>
      <c r="BK93" s="38">
        <f>+IF(BK24&lt;Active!BK24,1111,0)</f>
        <v>0</v>
      </c>
      <c r="BL93" s="38">
        <f>+IF(BL24&lt;Active!BL24,1111,0)</f>
        <v>0</v>
      </c>
      <c r="BM93" s="38">
        <f>+IF(BM24&lt;Active!BM24,1111,0)</f>
        <v>0</v>
      </c>
      <c r="BN93" s="38">
        <f>+IF(BN24&lt;Active!BN24,1111,0)</f>
        <v>0</v>
      </c>
      <c r="BO93" s="38">
        <f>+IF(BO24&lt;Active!BO24,1111,0)</f>
        <v>0</v>
      </c>
      <c r="BP93" s="38">
        <f>+IF(BP24&lt;Active!BP24,1111,0)</f>
        <v>0</v>
      </c>
      <c r="BQ93" s="11">
        <v>79</v>
      </c>
    </row>
    <row r="94" spans="1:69" x14ac:dyDescent="0.3">
      <c r="A94" s="6">
        <v>50</v>
      </c>
      <c r="B94" s="38">
        <f>+IF(B25&lt;Active!B25,1111,0)</f>
        <v>0</v>
      </c>
      <c r="C94" s="38">
        <f>+IF(C25&lt;Active!C25,1111,0)</f>
        <v>0</v>
      </c>
      <c r="D94" s="38">
        <f>+IF(D25&lt;Active!D25,1111,0)</f>
        <v>0</v>
      </c>
      <c r="E94" s="38">
        <f>+IF(E25&lt;Active!E25,1111,0)</f>
        <v>0</v>
      </c>
      <c r="F94" s="38">
        <f>+IF(F25&lt;Active!F25,1111,0)</f>
        <v>0</v>
      </c>
      <c r="G94" s="38">
        <f>+IF(G25&lt;Active!G25,1111,0)</f>
        <v>0</v>
      </c>
      <c r="H94" s="38">
        <f>+IF(H25&lt;Active!H25,1111,0)</f>
        <v>0</v>
      </c>
      <c r="I94" s="38">
        <f>+IF(I25&lt;Active!I25,1111,0)</f>
        <v>0</v>
      </c>
      <c r="J94" s="38">
        <f>+IF(J25&lt;Active!J25,1111,0)</f>
        <v>0</v>
      </c>
      <c r="K94" s="38">
        <f>+IF(K25&lt;Active!K25,1111,0)</f>
        <v>0</v>
      </c>
      <c r="L94" s="38">
        <f>+IF(L25&lt;Active!L25,1111,0)</f>
        <v>0</v>
      </c>
      <c r="M94" s="38">
        <f>+IF(M25&lt;Active!M25,1111,0)</f>
        <v>0</v>
      </c>
      <c r="N94" s="38">
        <f>+IF(N25&lt;Active!N25,1111,0)</f>
        <v>0</v>
      </c>
      <c r="O94" s="38">
        <f>+IF(O25&lt;Active!O25,1111,0)</f>
        <v>0</v>
      </c>
      <c r="P94" s="38">
        <f>+IF(P25&lt;Active!P25,1111,0)</f>
        <v>0</v>
      </c>
      <c r="Q94" s="38">
        <f>+IF(Q25&lt;Active!Q25,1111,0)</f>
        <v>0</v>
      </c>
      <c r="R94" s="38">
        <f>+IF(R25&lt;Active!R25,1111,0)</f>
        <v>0</v>
      </c>
      <c r="S94" s="38">
        <f>+IF(S25&lt;Active!S25,1111,0)</f>
        <v>0</v>
      </c>
      <c r="T94" s="38">
        <f>+IF(T25&lt;Active!T25,1111,0)</f>
        <v>0</v>
      </c>
      <c r="U94" s="38">
        <f>+IF(U25&lt;Active!U25,1111,0)</f>
        <v>0</v>
      </c>
      <c r="V94" s="38">
        <f>+IF(V25&lt;Active!V25,1111,0)</f>
        <v>0</v>
      </c>
      <c r="W94" s="38">
        <f>+IF(W25&lt;Active!W25,1111,0)</f>
        <v>0</v>
      </c>
      <c r="X94" s="38">
        <f>+IF(X25&lt;Active!X25,1111,0)</f>
        <v>0</v>
      </c>
      <c r="Y94" s="38">
        <f>+IF(Y25&lt;Active!Y25,1111,0)</f>
        <v>0</v>
      </c>
      <c r="Z94" s="38">
        <f>+IF(Z25&lt;Active!Z25,1111,0)</f>
        <v>0</v>
      </c>
      <c r="AA94" s="38">
        <f>+IF(AA25&lt;Active!AA25,1111,0)</f>
        <v>0</v>
      </c>
      <c r="AB94" s="38">
        <f>+IF(AB25&lt;Active!AB25,1111,0)</f>
        <v>0</v>
      </c>
      <c r="AC94" s="38">
        <f>+IF(AC25&lt;Active!AC25,1111,0)</f>
        <v>0</v>
      </c>
      <c r="AD94" s="38">
        <f>+IF(AD25&lt;Active!AD25,1111,0)</f>
        <v>0</v>
      </c>
      <c r="AE94" s="38">
        <f>+IF(AE25&lt;Active!AE25,1111,0)</f>
        <v>0</v>
      </c>
      <c r="AF94" s="38">
        <f>+IF(AF25&lt;Active!AF25,1111,0)</f>
        <v>0</v>
      </c>
      <c r="AG94" s="6">
        <v>80</v>
      </c>
      <c r="AK94" s="6">
        <v>50</v>
      </c>
      <c r="AL94" s="38">
        <f>+IF(AL25&lt;Active!AL25,1111,0)</f>
        <v>0</v>
      </c>
      <c r="AM94" s="38">
        <f>+IF(AM25&lt;Active!AM25,1111,0)</f>
        <v>0</v>
      </c>
      <c r="AN94" s="38">
        <f>+IF(AN25&lt;Active!AN25,1111,0)</f>
        <v>0</v>
      </c>
      <c r="AO94" s="38">
        <f>+IF(AO25&lt;Active!AO25,1111,0)</f>
        <v>0</v>
      </c>
      <c r="AP94" s="38">
        <f>+IF(AP25&lt;Active!AP25,1111,0)</f>
        <v>0</v>
      </c>
      <c r="AQ94" s="38">
        <f>+IF(AQ25&lt;Active!AQ25,1111,0)</f>
        <v>0</v>
      </c>
      <c r="AR94" s="38">
        <f>+IF(AR25&lt;Active!AR25,1111,0)</f>
        <v>0</v>
      </c>
      <c r="AS94" s="38">
        <f>+IF(AS25&lt;Active!AS25,1111,0)</f>
        <v>0</v>
      </c>
      <c r="AT94" s="38">
        <f>+IF(AT25&lt;Active!AT25,1111,0)</f>
        <v>0</v>
      </c>
      <c r="AU94" s="38">
        <f>+IF(AU25&lt;Active!AU25,1111,0)</f>
        <v>0</v>
      </c>
      <c r="AV94" s="38">
        <f>+IF(AV25&lt;Active!AV25,1111,0)</f>
        <v>0</v>
      </c>
      <c r="AW94" s="38">
        <f>+IF(AW25&lt;Active!AW25,1111,0)</f>
        <v>0</v>
      </c>
      <c r="AX94" s="38">
        <f>+IF(AX25&lt;Active!AX25,1111,0)</f>
        <v>0</v>
      </c>
      <c r="AY94" s="38">
        <f>+IF(AY25&lt;Active!AY25,1111,0)</f>
        <v>0</v>
      </c>
      <c r="AZ94" s="38">
        <f>+IF(AZ25&lt;Active!AZ25,1111,0)</f>
        <v>0</v>
      </c>
      <c r="BA94" s="38">
        <f>+IF(BA25&lt;Active!BA25,1111,0)</f>
        <v>0</v>
      </c>
      <c r="BB94" s="38">
        <f>+IF(BB25&lt;Active!BB25,1111,0)</f>
        <v>0</v>
      </c>
      <c r="BC94" s="38">
        <f>+IF(BC25&lt;Active!BC25,1111,0)</f>
        <v>0</v>
      </c>
      <c r="BD94" s="38">
        <f>+IF(BD25&lt;Active!BD25,1111,0)</f>
        <v>0</v>
      </c>
      <c r="BE94" s="38">
        <f>+IF(BE25&lt;Active!BE25,1111,0)</f>
        <v>0</v>
      </c>
      <c r="BF94" s="38">
        <f>+IF(BF25&lt;Active!BF25,1111,0)</f>
        <v>0</v>
      </c>
      <c r="BG94" s="38">
        <f>+IF(BG25&lt;Active!BG25,1111,0)</f>
        <v>0</v>
      </c>
      <c r="BH94" s="38">
        <f>+IF(BH25&lt;Active!BH25,1111,0)</f>
        <v>0</v>
      </c>
      <c r="BI94" s="38">
        <f>+IF(BI25&lt;Active!BI25,1111,0)</f>
        <v>0</v>
      </c>
      <c r="BJ94" s="38">
        <f>+IF(BJ25&lt;Active!BJ25,1111,0)</f>
        <v>0</v>
      </c>
      <c r="BK94" s="38">
        <f>+IF(BK25&lt;Active!BK25,1111,0)</f>
        <v>0</v>
      </c>
      <c r="BL94" s="38">
        <f>+IF(BL25&lt;Active!BL25,1111,0)</f>
        <v>0</v>
      </c>
      <c r="BM94" s="38">
        <f>+IF(BM25&lt;Active!BM25,1111,0)</f>
        <v>0</v>
      </c>
      <c r="BN94" s="38">
        <f>+IF(BN25&lt;Active!BN25,1111,0)</f>
        <v>0</v>
      </c>
      <c r="BO94" s="38">
        <f>+IF(BO25&lt;Active!BO25,1111,0)</f>
        <v>0</v>
      </c>
      <c r="BP94" s="38">
        <f>+IF(BP25&lt;Active!BP25,1111,0)</f>
        <v>0</v>
      </c>
      <c r="BQ94" s="6">
        <v>80</v>
      </c>
    </row>
    <row r="95" spans="1:69" x14ac:dyDescent="0.3">
      <c r="A95" s="6">
        <v>51</v>
      </c>
      <c r="B95" s="38">
        <f>+IF(B26&lt;Active!B26,1111,0)</f>
        <v>0</v>
      </c>
      <c r="C95" s="38">
        <f>+IF(C26&lt;Active!C26,1111,0)</f>
        <v>0</v>
      </c>
      <c r="D95" s="38">
        <f>+IF(D26&lt;Active!D26,1111,0)</f>
        <v>0</v>
      </c>
      <c r="E95" s="38">
        <f>+IF(E26&lt;Active!E26,1111,0)</f>
        <v>0</v>
      </c>
      <c r="F95" s="38">
        <f>+IF(F26&lt;Active!F26,1111,0)</f>
        <v>0</v>
      </c>
      <c r="G95" s="38">
        <f>+IF(G26&lt;Active!G26,1111,0)</f>
        <v>0</v>
      </c>
      <c r="H95" s="38">
        <f>+IF(H26&lt;Active!H26,1111,0)</f>
        <v>0</v>
      </c>
      <c r="I95" s="38">
        <f>+IF(I26&lt;Active!I26,1111,0)</f>
        <v>0</v>
      </c>
      <c r="J95" s="38">
        <f>+IF(J26&lt;Active!J26,1111,0)</f>
        <v>0</v>
      </c>
      <c r="K95" s="38">
        <f>+IF(K26&lt;Active!K26,1111,0)</f>
        <v>0</v>
      </c>
      <c r="L95" s="38">
        <f>+IF(L26&lt;Active!L26,1111,0)</f>
        <v>0</v>
      </c>
      <c r="M95" s="38">
        <f>+IF(M26&lt;Active!M26,1111,0)</f>
        <v>0</v>
      </c>
      <c r="N95" s="38">
        <f>+IF(N26&lt;Active!N26,1111,0)</f>
        <v>0</v>
      </c>
      <c r="O95" s="38">
        <f>+IF(O26&lt;Active!O26,1111,0)</f>
        <v>0</v>
      </c>
      <c r="P95" s="38">
        <f>+IF(P26&lt;Active!P26,1111,0)</f>
        <v>0</v>
      </c>
      <c r="Q95" s="38">
        <f>+IF(Q26&lt;Active!Q26,1111,0)</f>
        <v>0</v>
      </c>
      <c r="R95" s="38">
        <f>+IF(R26&lt;Active!R26,1111,0)</f>
        <v>0</v>
      </c>
      <c r="S95" s="38">
        <f>+IF(S26&lt;Active!S26,1111,0)</f>
        <v>0</v>
      </c>
      <c r="T95" s="38">
        <f>+IF(T26&lt;Active!T26,1111,0)</f>
        <v>0</v>
      </c>
      <c r="U95" s="38">
        <f>+IF(U26&lt;Active!U26,1111,0)</f>
        <v>0</v>
      </c>
      <c r="V95" s="38">
        <f>+IF(V26&lt;Active!V26,1111,0)</f>
        <v>0</v>
      </c>
      <c r="W95" s="38">
        <f>+IF(W26&lt;Active!W26,1111,0)</f>
        <v>0</v>
      </c>
      <c r="X95" s="38">
        <f>+IF(X26&lt;Active!X26,1111,0)</f>
        <v>0</v>
      </c>
      <c r="Y95" s="38">
        <f>+IF(Y26&lt;Active!Y26,1111,0)</f>
        <v>0</v>
      </c>
      <c r="Z95" s="38">
        <f>+IF(Z26&lt;Active!Z26,1111,0)</f>
        <v>0</v>
      </c>
      <c r="AA95" s="38">
        <f>+IF(AA26&lt;Active!AA26,1111,0)</f>
        <v>0</v>
      </c>
      <c r="AB95" s="38">
        <f>+IF(AB26&lt;Active!AB26,1111,0)</f>
        <v>0</v>
      </c>
      <c r="AC95" s="38">
        <f>+IF(AC26&lt;Active!AC26,1111,0)</f>
        <v>0</v>
      </c>
      <c r="AD95" s="38">
        <f>+IF(AD26&lt;Active!AD26,1111,0)</f>
        <v>0</v>
      </c>
      <c r="AE95" s="38">
        <f>+IF(AE26&lt;Active!AE26,1111,0)</f>
        <v>0</v>
      </c>
      <c r="AF95" s="38">
        <f>+IF(AF26&lt;Active!AF26,1111,0)</f>
        <v>0</v>
      </c>
      <c r="AG95" s="6">
        <v>81</v>
      </c>
      <c r="AK95" s="6">
        <v>51</v>
      </c>
      <c r="AL95" s="38">
        <f>+IF(AL26&lt;Active!AL26,1111,0)</f>
        <v>0</v>
      </c>
      <c r="AM95" s="38">
        <f>+IF(AM26&lt;Active!AM26,1111,0)</f>
        <v>0</v>
      </c>
      <c r="AN95" s="38">
        <f>+IF(AN26&lt;Active!AN26,1111,0)</f>
        <v>0</v>
      </c>
      <c r="AO95" s="38">
        <f>+IF(AO26&lt;Active!AO26,1111,0)</f>
        <v>0</v>
      </c>
      <c r="AP95" s="38">
        <f>+IF(AP26&lt;Active!AP26,1111,0)</f>
        <v>0</v>
      </c>
      <c r="AQ95" s="38">
        <f>+IF(AQ26&lt;Active!AQ26,1111,0)</f>
        <v>0</v>
      </c>
      <c r="AR95" s="38">
        <f>+IF(AR26&lt;Active!AR26,1111,0)</f>
        <v>0</v>
      </c>
      <c r="AS95" s="38">
        <f>+IF(AS26&lt;Active!AS26,1111,0)</f>
        <v>0</v>
      </c>
      <c r="AT95" s="38">
        <f>+IF(AT26&lt;Active!AT26,1111,0)</f>
        <v>0</v>
      </c>
      <c r="AU95" s="38">
        <f>+IF(AU26&lt;Active!AU26,1111,0)</f>
        <v>0</v>
      </c>
      <c r="AV95" s="38">
        <f>+IF(AV26&lt;Active!AV26,1111,0)</f>
        <v>0</v>
      </c>
      <c r="AW95" s="38">
        <f>+IF(AW26&lt;Active!AW26,1111,0)</f>
        <v>0</v>
      </c>
      <c r="AX95" s="38">
        <f>+IF(AX26&lt;Active!AX26,1111,0)</f>
        <v>0</v>
      </c>
      <c r="AY95" s="38">
        <f>+IF(AY26&lt;Active!AY26,1111,0)</f>
        <v>0</v>
      </c>
      <c r="AZ95" s="38">
        <f>+IF(AZ26&lt;Active!AZ26,1111,0)</f>
        <v>0</v>
      </c>
      <c r="BA95" s="38">
        <f>+IF(BA26&lt;Active!BA26,1111,0)</f>
        <v>0</v>
      </c>
      <c r="BB95" s="38">
        <f>+IF(BB26&lt;Active!BB26,1111,0)</f>
        <v>0</v>
      </c>
      <c r="BC95" s="38">
        <f>+IF(BC26&lt;Active!BC26,1111,0)</f>
        <v>0</v>
      </c>
      <c r="BD95" s="38">
        <f>+IF(BD26&lt;Active!BD26,1111,0)</f>
        <v>0</v>
      </c>
      <c r="BE95" s="38">
        <f>+IF(BE26&lt;Active!BE26,1111,0)</f>
        <v>0</v>
      </c>
      <c r="BF95" s="38">
        <f>+IF(BF26&lt;Active!BF26,1111,0)</f>
        <v>0</v>
      </c>
      <c r="BG95" s="38">
        <f>+IF(BG26&lt;Active!BG26,1111,0)</f>
        <v>0</v>
      </c>
      <c r="BH95" s="38">
        <f>+IF(BH26&lt;Active!BH26,1111,0)</f>
        <v>0</v>
      </c>
      <c r="BI95" s="38">
        <f>+IF(BI26&lt;Active!BI26,1111,0)</f>
        <v>0</v>
      </c>
      <c r="BJ95" s="38">
        <f>+IF(BJ26&lt;Active!BJ26,1111,0)</f>
        <v>0</v>
      </c>
      <c r="BK95" s="38">
        <f>+IF(BK26&lt;Active!BK26,1111,0)</f>
        <v>0</v>
      </c>
      <c r="BL95" s="38">
        <f>+IF(BL26&lt;Active!BL26,1111,0)</f>
        <v>0</v>
      </c>
      <c r="BM95" s="38">
        <f>+IF(BM26&lt;Active!BM26,1111,0)</f>
        <v>0</v>
      </c>
      <c r="BN95" s="38">
        <f>+IF(BN26&lt;Active!BN26,1111,0)</f>
        <v>0</v>
      </c>
      <c r="BO95" s="38">
        <f>+IF(BO26&lt;Active!BO26,1111,0)</f>
        <v>0</v>
      </c>
      <c r="BP95" s="38">
        <f>+IF(BP26&lt;Active!BP26,1111,0)</f>
        <v>0</v>
      </c>
      <c r="BQ95" s="6">
        <v>81</v>
      </c>
    </row>
    <row r="96" spans="1:69" x14ac:dyDescent="0.3">
      <c r="A96" s="6">
        <v>52</v>
      </c>
      <c r="B96" s="38">
        <f>+IF(B27&lt;Active!B27,1111,0)</f>
        <v>0</v>
      </c>
      <c r="C96" s="38">
        <f>+IF(C27&lt;Active!C27,1111,0)</f>
        <v>0</v>
      </c>
      <c r="D96" s="38">
        <f>+IF(D27&lt;Active!D27,1111,0)</f>
        <v>0</v>
      </c>
      <c r="E96" s="38">
        <f>+IF(E27&lt;Active!E27,1111,0)</f>
        <v>0</v>
      </c>
      <c r="F96" s="38">
        <f>+IF(F27&lt;Active!F27,1111,0)</f>
        <v>0</v>
      </c>
      <c r="G96" s="38">
        <f>+IF(G27&lt;Active!G27,1111,0)</f>
        <v>0</v>
      </c>
      <c r="H96" s="38">
        <f>+IF(H27&lt;Active!H27,1111,0)</f>
        <v>0</v>
      </c>
      <c r="I96" s="38">
        <f>+IF(I27&lt;Active!I27,1111,0)</f>
        <v>0</v>
      </c>
      <c r="J96" s="38">
        <f>+IF(J27&lt;Active!J27,1111,0)</f>
        <v>0</v>
      </c>
      <c r="K96" s="38">
        <f>+IF(K27&lt;Active!K27,1111,0)</f>
        <v>0</v>
      </c>
      <c r="L96" s="38">
        <f>+IF(L27&lt;Active!L27,1111,0)</f>
        <v>0</v>
      </c>
      <c r="M96" s="38">
        <f>+IF(M27&lt;Active!M27,1111,0)</f>
        <v>0</v>
      </c>
      <c r="N96" s="38">
        <f>+IF(N27&lt;Active!N27,1111,0)</f>
        <v>0</v>
      </c>
      <c r="O96" s="38">
        <f>+IF(O27&lt;Active!O27,1111,0)</f>
        <v>0</v>
      </c>
      <c r="P96" s="38">
        <f>+IF(P27&lt;Active!P27,1111,0)</f>
        <v>0</v>
      </c>
      <c r="Q96" s="38">
        <f>+IF(Q27&lt;Active!Q27,1111,0)</f>
        <v>0</v>
      </c>
      <c r="R96" s="38">
        <f>+IF(R27&lt;Active!R27,1111,0)</f>
        <v>0</v>
      </c>
      <c r="S96" s="38">
        <f>+IF(S27&lt;Active!S27,1111,0)</f>
        <v>0</v>
      </c>
      <c r="T96" s="38">
        <f>+IF(T27&lt;Active!T27,1111,0)</f>
        <v>0</v>
      </c>
      <c r="U96" s="38">
        <f>+IF(U27&lt;Active!U27,1111,0)</f>
        <v>0</v>
      </c>
      <c r="V96" s="38">
        <f>+IF(V27&lt;Active!V27,1111,0)</f>
        <v>0</v>
      </c>
      <c r="W96" s="38">
        <f>+IF(W27&lt;Active!W27,1111,0)</f>
        <v>0</v>
      </c>
      <c r="X96" s="38">
        <f>+IF(X27&lt;Active!X27,1111,0)</f>
        <v>0</v>
      </c>
      <c r="Y96" s="38">
        <f>+IF(Y27&lt;Active!Y27,1111,0)</f>
        <v>0</v>
      </c>
      <c r="Z96" s="38">
        <f>+IF(Z27&lt;Active!Z27,1111,0)</f>
        <v>0</v>
      </c>
      <c r="AA96" s="38">
        <f>+IF(AA27&lt;Active!AA27,1111,0)</f>
        <v>0</v>
      </c>
      <c r="AB96" s="38">
        <f>+IF(AB27&lt;Active!AB27,1111,0)</f>
        <v>0</v>
      </c>
      <c r="AC96" s="38">
        <f>+IF(AC27&lt;Active!AC27,1111,0)</f>
        <v>0</v>
      </c>
      <c r="AD96" s="38">
        <f>+IF(AD27&lt;Active!AD27,1111,0)</f>
        <v>0</v>
      </c>
      <c r="AE96" s="38">
        <f>+IF(AE27&lt;Active!AE27,1111,0)</f>
        <v>0</v>
      </c>
      <c r="AF96" s="38">
        <f>+IF(AF27&lt;Active!AF27,1111,0)</f>
        <v>0</v>
      </c>
      <c r="AG96" s="6">
        <v>82</v>
      </c>
      <c r="AK96" s="6">
        <v>52</v>
      </c>
      <c r="AL96" s="38">
        <f>+IF(AL27&lt;Active!AL27,1111,0)</f>
        <v>0</v>
      </c>
      <c r="AM96" s="38">
        <f>+IF(AM27&lt;Active!AM27,1111,0)</f>
        <v>0</v>
      </c>
      <c r="AN96" s="38">
        <f>+IF(AN27&lt;Active!AN27,1111,0)</f>
        <v>0</v>
      </c>
      <c r="AO96" s="38">
        <f>+IF(AO27&lt;Active!AO27,1111,0)</f>
        <v>0</v>
      </c>
      <c r="AP96" s="38">
        <f>+IF(AP27&lt;Active!AP27,1111,0)</f>
        <v>0</v>
      </c>
      <c r="AQ96" s="38">
        <f>+IF(AQ27&lt;Active!AQ27,1111,0)</f>
        <v>0</v>
      </c>
      <c r="AR96" s="38">
        <f>+IF(AR27&lt;Active!AR27,1111,0)</f>
        <v>0</v>
      </c>
      <c r="AS96" s="38">
        <f>+IF(AS27&lt;Active!AS27,1111,0)</f>
        <v>0</v>
      </c>
      <c r="AT96" s="38">
        <f>+IF(AT27&lt;Active!AT27,1111,0)</f>
        <v>0</v>
      </c>
      <c r="AU96" s="38">
        <f>+IF(AU27&lt;Active!AU27,1111,0)</f>
        <v>0</v>
      </c>
      <c r="AV96" s="38">
        <f>+IF(AV27&lt;Active!AV27,1111,0)</f>
        <v>0</v>
      </c>
      <c r="AW96" s="38">
        <f>+IF(AW27&lt;Active!AW27,1111,0)</f>
        <v>0</v>
      </c>
      <c r="AX96" s="38">
        <f>+IF(AX27&lt;Active!AX27,1111,0)</f>
        <v>0</v>
      </c>
      <c r="AY96" s="38">
        <f>+IF(AY27&lt;Active!AY27,1111,0)</f>
        <v>0</v>
      </c>
      <c r="AZ96" s="38">
        <f>+IF(AZ27&lt;Active!AZ27,1111,0)</f>
        <v>0</v>
      </c>
      <c r="BA96" s="38">
        <f>+IF(BA27&lt;Active!BA27,1111,0)</f>
        <v>0</v>
      </c>
      <c r="BB96" s="38">
        <f>+IF(BB27&lt;Active!BB27,1111,0)</f>
        <v>0</v>
      </c>
      <c r="BC96" s="38">
        <f>+IF(BC27&lt;Active!BC27,1111,0)</f>
        <v>0</v>
      </c>
      <c r="BD96" s="38">
        <f>+IF(BD27&lt;Active!BD27,1111,0)</f>
        <v>0</v>
      </c>
      <c r="BE96" s="38">
        <f>+IF(BE27&lt;Active!BE27,1111,0)</f>
        <v>0</v>
      </c>
      <c r="BF96" s="38">
        <f>+IF(BF27&lt;Active!BF27,1111,0)</f>
        <v>0</v>
      </c>
      <c r="BG96" s="38">
        <f>+IF(BG27&lt;Active!BG27,1111,0)</f>
        <v>0</v>
      </c>
      <c r="BH96" s="38">
        <f>+IF(BH27&lt;Active!BH27,1111,0)</f>
        <v>0</v>
      </c>
      <c r="BI96" s="38">
        <f>+IF(BI27&lt;Active!BI27,1111,0)</f>
        <v>0</v>
      </c>
      <c r="BJ96" s="38">
        <f>+IF(BJ27&lt;Active!BJ27,1111,0)</f>
        <v>0</v>
      </c>
      <c r="BK96" s="38">
        <f>+IF(BK27&lt;Active!BK27,1111,0)</f>
        <v>0</v>
      </c>
      <c r="BL96" s="38">
        <f>+IF(BL27&lt;Active!BL27,1111,0)</f>
        <v>0</v>
      </c>
      <c r="BM96" s="38">
        <f>+IF(BM27&lt;Active!BM27,1111,0)</f>
        <v>0</v>
      </c>
      <c r="BN96" s="38">
        <f>+IF(BN27&lt;Active!BN27,1111,0)</f>
        <v>0</v>
      </c>
      <c r="BO96" s="38">
        <f>+IF(BO27&lt;Active!BO27,1111,0)</f>
        <v>0</v>
      </c>
      <c r="BP96" s="38">
        <f>+IF(BP27&lt;Active!BP27,1111,0)</f>
        <v>0</v>
      </c>
      <c r="BQ96" s="6">
        <v>82</v>
      </c>
    </row>
    <row r="97" spans="1:69" x14ac:dyDescent="0.3">
      <c r="A97" s="6">
        <v>53</v>
      </c>
      <c r="B97" s="38">
        <f>+IF(B28&lt;Active!B28,1111,0)</f>
        <v>0</v>
      </c>
      <c r="C97" s="38">
        <f>+IF(C28&lt;Active!C28,1111,0)</f>
        <v>0</v>
      </c>
      <c r="D97" s="38">
        <f>+IF(D28&lt;Active!D28,1111,0)</f>
        <v>0</v>
      </c>
      <c r="E97" s="38">
        <f>+IF(E28&lt;Active!E28,1111,0)</f>
        <v>0</v>
      </c>
      <c r="F97" s="38">
        <f>+IF(F28&lt;Active!F28,1111,0)</f>
        <v>0</v>
      </c>
      <c r="G97" s="38">
        <f>+IF(G28&lt;Active!G28,1111,0)</f>
        <v>0</v>
      </c>
      <c r="H97" s="38">
        <f>+IF(H28&lt;Active!H28,1111,0)</f>
        <v>0</v>
      </c>
      <c r="I97" s="38">
        <f>+IF(I28&lt;Active!I28,1111,0)</f>
        <v>0</v>
      </c>
      <c r="J97" s="38">
        <f>+IF(J28&lt;Active!J28,1111,0)</f>
        <v>0</v>
      </c>
      <c r="K97" s="38">
        <f>+IF(K28&lt;Active!K28,1111,0)</f>
        <v>0</v>
      </c>
      <c r="L97" s="38">
        <f>+IF(L28&lt;Active!L28,1111,0)</f>
        <v>0</v>
      </c>
      <c r="M97" s="38">
        <f>+IF(M28&lt;Active!M28,1111,0)</f>
        <v>0</v>
      </c>
      <c r="N97" s="38">
        <f>+IF(N28&lt;Active!N28,1111,0)</f>
        <v>0</v>
      </c>
      <c r="O97" s="38">
        <f>+IF(O28&lt;Active!O28,1111,0)</f>
        <v>0</v>
      </c>
      <c r="P97" s="38">
        <f>+IF(P28&lt;Active!P28,1111,0)</f>
        <v>0</v>
      </c>
      <c r="Q97" s="38">
        <f>+IF(Q28&lt;Active!Q28,1111,0)</f>
        <v>0</v>
      </c>
      <c r="R97" s="38">
        <f>+IF(R28&lt;Active!R28,1111,0)</f>
        <v>0</v>
      </c>
      <c r="S97" s="38">
        <f>+IF(S28&lt;Active!S28,1111,0)</f>
        <v>0</v>
      </c>
      <c r="T97" s="38">
        <f>+IF(T28&lt;Active!T28,1111,0)</f>
        <v>0</v>
      </c>
      <c r="U97" s="38">
        <f>+IF(U28&lt;Active!U28,1111,0)</f>
        <v>0</v>
      </c>
      <c r="V97" s="38">
        <f>+IF(V28&lt;Active!V28,1111,0)</f>
        <v>0</v>
      </c>
      <c r="W97" s="38">
        <f>+IF(W28&lt;Active!W28,1111,0)</f>
        <v>0</v>
      </c>
      <c r="X97" s="38">
        <f>+IF(X28&lt;Active!X28,1111,0)</f>
        <v>0</v>
      </c>
      <c r="Y97" s="38">
        <f>+IF(Y28&lt;Active!Y28,1111,0)</f>
        <v>0</v>
      </c>
      <c r="Z97" s="38">
        <f>+IF(Z28&lt;Active!Z28,1111,0)</f>
        <v>0</v>
      </c>
      <c r="AA97" s="38">
        <f>+IF(AA28&lt;Active!AA28,1111,0)</f>
        <v>0</v>
      </c>
      <c r="AB97" s="38">
        <f>+IF(AB28&lt;Active!AB28,1111,0)</f>
        <v>0</v>
      </c>
      <c r="AC97" s="38">
        <f>+IF(AC28&lt;Active!AC28,1111,0)</f>
        <v>0</v>
      </c>
      <c r="AD97" s="38">
        <f>+IF(AD28&lt;Active!AD28,1111,0)</f>
        <v>0</v>
      </c>
      <c r="AE97" s="38">
        <f>+IF(AE28&lt;Active!AE28,1111,0)</f>
        <v>0</v>
      </c>
      <c r="AF97" s="38">
        <f>+IF(AF28&lt;Active!AF28,1111,0)</f>
        <v>0</v>
      </c>
      <c r="AG97" s="6">
        <v>83</v>
      </c>
      <c r="AK97" s="6">
        <v>53</v>
      </c>
      <c r="AL97" s="38">
        <f>+IF(AL28&lt;Active!AL28,1111,0)</f>
        <v>0</v>
      </c>
      <c r="AM97" s="38">
        <f>+IF(AM28&lt;Active!AM28,1111,0)</f>
        <v>0</v>
      </c>
      <c r="AN97" s="38">
        <f>+IF(AN28&lt;Active!AN28,1111,0)</f>
        <v>0</v>
      </c>
      <c r="AO97" s="38">
        <f>+IF(AO28&lt;Active!AO28,1111,0)</f>
        <v>0</v>
      </c>
      <c r="AP97" s="38">
        <f>+IF(AP28&lt;Active!AP28,1111,0)</f>
        <v>0</v>
      </c>
      <c r="AQ97" s="38">
        <f>+IF(AQ28&lt;Active!AQ28,1111,0)</f>
        <v>0</v>
      </c>
      <c r="AR97" s="38">
        <f>+IF(AR28&lt;Active!AR28,1111,0)</f>
        <v>0</v>
      </c>
      <c r="AS97" s="38">
        <f>+IF(AS28&lt;Active!AS28,1111,0)</f>
        <v>0</v>
      </c>
      <c r="AT97" s="38">
        <f>+IF(AT28&lt;Active!AT28,1111,0)</f>
        <v>0</v>
      </c>
      <c r="AU97" s="38">
        <f>+IF(AU28&lt;Active!AU28,1111,0)</f>
        <v>0</v>
      </c>
      <c r="AV97" s="38">
        <f>+IF(AV28&lt;Active!AV28,1111,0)</f>
        <v>0</v>
      </c>
      <c r="AW97" s="38">
        <f>+IF(AW28&lt;Active!AW28,1111,0)</f>
        <v>0</v>
      </c>
      <c r="AX97" s="38">
        <f>+IF(AX28&lt;Active!AX28,1111,0)</f>
        <v>0</v>
      </c>
      <c r="AY97" s="38">
        <f>+IF(AY28&lt;Active!AY28,1111,0)</f>
        <v>0</v>
      </c>
      <c r="AZ97" s="38">
        <f>+IF(AZ28&lt;Active!AZ28,1111,0)</f>
        <v>0</v>
      </c>
      <c r="BA97" s="38">
        <f>+IF(BA28&lt;Active!BA28,1111,0)</f>
        <v>0</v>
      </c>
      <c r="BB97" s="38">
        <f>+IF(BB28&lt;Active!BB28,1111,0)</f>
        <v>0</v>
      </c>
      <c r="BC97" s="38">
        <f>+IF(BC28&lt;Active!BC28,1111,0)</f>
        <v>0</v>
      </c>
      <c r="BD97" s="38">
        <f>+IF(BD28&lt;Active!BD28,1111,0)</f>
        <v>0</v>
      </c>
      <c r="BE97" s="38">
        <f>+IF(BE28&lt;Active!BE28,1111,0)</f>
        <v>0</v>
      </c>
      <c r="BF97" s="38">
        <f>+IF(BF28&lt;Active!BF28,1111,0)</f>
        <v>0</v>
      </c>
      <c r="BG97" s="38">
        <f>+IF(BG28&lt;Active!BG28,1111,0)</f>
        <v>0</v>
      </c>
      <c r="BH97" s="38">
        <f>+IF(BH28&lt;Active!BH28,1111,0)</f>
        <v>0</v>
      </c>
      <c r="BI97" s="38">
        <f>+IF(BI28&lt;Active!BI28,1111,0)</f>
        <v>0</v>
      </c>
      <c r="BJ97" s="38">
        <f>+IF(BJ28&lt;Active!BJ28,1111,0)</f>
        <v>0</v>
      </c>
      <c r="BK97" s="38">
        <f>+IF(BK28&lt;Active!BK28,1111,0)</f>
        <v>0</v>
      </c>
      <c r="BL97" s="38">
        <f>+IF(BL28&lt;Active!BL28,1111,0)</f>
        <v>0</v>
      </c>
      <c r="BM97" s="38">
        <f>+IF(BM28&lt;Active!BM28,1111,0)</f>
        <v>0</v>
      </c>
      <c r="BN97" s="38">
        <f>+IF(BN28&lt;Active!BN28,1111,0)</f>
        <v>0</v>
      </c>
      <c r="BO97" s="38">
        <f>+IF(BO28&lt;Active!BO28,1111,0)</f>
        <v>0</v>
      </c>
      <c r="BP97" s="38">
        <f>+IF(BP28&lt;Active!BP28,1111,0)</f>
        <v>0</v>
      </c>
      <c r="BQ97" s="6">
        <v>83</v>
      </c>
    </row>
    <row r="98" spans="1:69" x14ac:dyDescent="0.3">
      <c r="A98" s="11">
        <v>54</v>
      </c>
      <c r="B98" s="38">
        <f>+IF(B29&lt;Active!B29,1111,0)</f>
        <v>0</v>
      </c>
      <c r="C98" s="38">
        <f>+IF(C29&lt;Active!C29,1111,0)</f>
        <v>0</v>
      </c>
      <c r="D98" s="38">
        <f>+IF(D29&lt;Active!D29,1111,0)</f>
        <v>0</v>
      </c>
      <c r="E98" s="38">
        <f>+IF(E29&lt;Active!E29,1111,0)</f>
        <v>0</v>
      </c>
      <c r="F98" s="38">
        <f>+IF(F29&lt;Active!F29,1111,0)</f>
        <v>0</v>
      </c>
      <c r="G98" s="38">
        <f>+IF(G29&lt;Active!G29,1111,0)</f>
        <v>0</v>
      </c>
      <c r="H98" s="38">
        <f>+IF(H29&lt;Active!H29,1111,0)</f>
        <v>0</v>
      </c>
      <c r="I98" s="38">
        <f>+IF(I29&lt;Active!I29,1111,0)</f>
        <v>0</v>
      </c>
      <c r="J98" s="38">
        <f>+IF(J29&lt;Active!J29,1111,0)</f>
        <v>0</v>
      </c>
      <c r="K98" s="38">
        <f>+IF(K29&lt;Active!K29,1111,0)</f>
        <v>0</v>
      </c>
      <c r="L98" s="38">
        <f>+IF(L29&lt;Active!L29,1111,0)</f>
        <v>0</v>
      </c>
      <c r="M98" s="38">
        <f>+IF(M29&lt;Active!M29,1111,0)</f>
        <v>0</v>
      </c>
      <c r="N98" s="38">
        <f>+IF(N29&lt;Active!N29,1111,0)</f>
        <v>0</v>
      </c>
      <c r="O98" s="38">
        <f>+IF(O29&lt;Active!O29,1111,0)</f>
        <v>0</v>
      </c>
      <c r="P98" s="38">
        <f>+IF(P29&lt;Active!P29,1111,0)</f>
        <v>0</v>
      </c>
      <c r="Q98" s="38">
        <f>+IF(Q29&lt;Active!Q29,1111,0)</f>
        <v>0</v>
      </c>
      <c r="R98" s="38">
        <f>+IF(R29&lt;Active!R29,1111,0)</f>
        <v>0</v>
      </c>
      <c r="S98" s="38">
        <f>+IF(S29&lt;Active!S29,1111,0)</f>
        <v>0</v>
      </c>
      <c r="T98" s="38">
        <f>+IF(T29&lt;Active!T29,1111,0)</f>
        <v>0</v>
      </c>
      <c r="U98" s="38">
        <f>+IF(U29&lt;Active!U29,1111,0)</f>
        <v>0</v>
      </c>
      <c r="V98" s="38">
        <f>+IF(V29&lt;Active!V29,1111,0)</f>
        <v>0</v>
      </c>
      <c r="W98" s="38">
        <f>+IF(W29&lt;Active!W29,1111,0)</f>
        <v>0</v>
      </c>
      <c r="X98" s="38">
        <f>+IF(X29&lt;Active!X29,1111,0)</f>
        <v>0</v>
      </c>
      <c r="Y98" s="38">
        <f>+IF(Y29&lt;Active!Y29,1111,0)</f>
        <v>0</v>
      </c>
      <c r="Z98" s="38">
        <f>+IF(Z29&lt;Active!Z29,1111,0)</f>
        <v>0</v>
      </c>
      <c r="AA98" s="38">
        <f>+IF(AA29&lt;Active!AA29,1111,0)</f>
        <v>0</v>
      </c>
      <c r="AB98" s="38">
        <f>+IF(AB29&lt;Active!AB29,1111,0)</f>
        <v>0</v>
      </c>
      <c r="AC98" s="38">
        <f>+IF(AC29&lt;Active!AC29,1111,0)</f>
        <v>0</v>
      </c>
      <c r="AD98" s="38">
        <f>+IF(AD29&lt;Active!AD29,1111,0)</f>
        <v>0</v>
      </c>
      <c r="AE98" s="38">
        <f>+IF(AE29&lt;Active!AE29,1111,0)</f>
        <v>0</v>
      </c>
      <c r="AF98" s="38">
        <f>+IF(AF29&lt;Active!AF29,1111,0)</f>
        <v>0</v>
      </c>
      <c r="AG98" s="11">
        <v>84</v>
      </c>
      <c r="AK98" s="11">
        <v>54</v>
      </c>
      <c r="AL98" s="38">
        <f>+IF(AL29&lt;Active!AL29,1111,0)</f>
        <v>0</v>
      </c>
      <c r="AM98" s="38">
        <f>+IF(AM29&lt;Active!AM29,1111,0)</f>
        <v>0</v>
      </c>
      <c r="AN98" s="38">
        <f>+IF(AN29&lt;Active!AN29,1111,0)</f>
        <v>0</v>
      </c>
      <c r="AO98" s="38">
        <f>+IF(AO29&lt;Active!AO29,1111,0)</f>
        <v>0</v>
      </c>
      <c r="AP98" s="38">
        <f>+IF(AP29&lt;Active!AP29,1111,0)</f>
        <v>0</v>
      </c>
      <c r="AQ98" s="38">
        <f>+IF(AQ29&lt;Active!AQ29,1111,0)</f>
        <v>0</v>
      </c>
      <c r="AR98" s="38">
        <f>+IF(AR29&lt;Active!AR29,1111,0)</f>
        <v>0</v>
      </c>
      <c r="AS98" s="38">
        <f>+IF(AS29&lt;Active!AS29,1111,0)</f>
        <v>0</v>
      </c>
      <c r="AT98" s="38">
        <f>+IF(AT29&lt;Active!AT29,1111,0)</f>
        <v>0</v>
      </c>
      <c r="AU98" s="38">
        <f>+IF(AU29&lt;Active!AU29,1111,0)</f>
        <v>0</v>
      </c>
      <c r="AV98" s="38">
        <f>+IF(AV29&lt;Active!AV29,1111,0)</f>
        <v>0</v>
      </c>
      <c r="AW98" s="38">
        <f>+IF(AW29&lt;Active!AW29,1111,0)</f>
        <v>0</v>
      </c>
      <c r="AX98" s="38">
        <f>+IF(AX29&lt;Active!AX29,1111,0)</f>
        <v>0</v>
      </c>
      <c r="AY98" s="38">
        <f>+IF(AY29&lt;Active!AY29,1111,0)</f>
        <v>0</v>
      </c>
      <c r="AZ98" s="38">
        <f>+IF(AZ29&lt;Active!AZ29,1111,0)</f>
        <v>0</v>
      </c>
      <c r="BA98" s="38">
        <f>+IF(BA29&lt;Active!BA29,1111,0)</f>
        <v>0</v>
      </c>
      <c r="BB98" s="38">
        <f>+IF(BB29&lt;Active!BB29,1111,0)</f>
        <v>0</v>
      </c>
      <c r="BC98" s="38">
        <f>+IF(BC29&lt;Active!BC29,1111,0)</f>
        <v>0</v>
      </c>
      <c r="BD98" s="38">
        <f>+IF(BD29&lt;Active!BD29,1111,0)</f>
        <v>0</v>
      </c>
      <c r="BE98" s="38">
        <f>+IF(BE29&lt;Active!BE29,1111,0)</f>
        <v>0</v>
      </c>
      <c r="BF98" s="38">
        <f>+IF(BF29&lt;Active!BF29,1111,0)</f>
        <v>0</v>
      </c>
      <c r="BG98" s="38">
        <f>+IF(BG29&lt;Active!BG29,1111,0)</f>
        <v>0</v>
      </c>
      <c r="BH98" s="38">
        <f>+IF(BH29&lt;Active!BH29,1111,0)</f>
        <v>0</v>
      </c>
      <c r="BI98" s="38">
        <f>+IF(BI29&lt;Active!BI29,1111,0)</f>
        <v>0</v>
      </c>
      <c r="BJ98" s="38">
        <f>+IF(BJ29&lt;Active!BJ29,1111,0)</f>
        <v>0</v>
      </c>
      <c r="BK98" s="38">
        <f>+IF(BK29&lt;Active!BK29,1111,0)</f>
        <v>0</v>
      </c>
      <c r="BL98" s="38">
        <f>+IF(BL29&lt;Active!BL29,1111,0)</f>
        <v>0</v>
      </c>
      <c r="BM98" s="38">
        <f>+IF(BM29&lt;Active!BM29,1111,0)</f>
        <v>0</v>
      </c>
      <c r="BN98" s="38">
        <f>+IF(BN29&lt;Active!BN29,1111,0)</f>
        <v>0</v>
      </c>
      <c r="BO98" s="38">
        <f>+IF(BO29&lt;Active!BO29,1111,0)</f>
        <v>0</v>
      </c>
      <c r="BP98" s="38">
        <f>+IF(BP29&lt;Active!BP29,1111,0)</f>
        <v>0</v>
      </c>
      <c r="BQ98" s="11">
        <v>84</v>
      </c>
    </row>
    <row r="99" spans="1:69" x14ac:dyDescent="0.3">
      <c r="A99" s="6">
        <v>55</v>
      </c>
      <c r="B99" s="38">
        <f>+IF(B30&lt;Active!B30,1111,0)</f>
        <v>0</v>
      </c>
      <c r="C99" s="38">
        <f>+IF(C30&lt;Active!C30,1111,0)</f>
        <v>0</v>
      </c>
      <c r="D99" s="38">
        <f>+IF(D30&lt;Active!D30,1111,0)</f>
        <v>0</v>
      </c>
      <c r="E99" s="38">
        <f>+IF(E30&lt;Active!E30,1111,0)</f>
        <v>0</v>
      </c>
      <c r="F99" s="38">
        <f>+IF(F30&lt;Active!F30,1111,0)</f>
        <v>0</v>
      </c>
      <c r="G99" s="38">
        <f>+IF(G30&lt;Active!G30,1111,0)</f>
        <v>0</v>
      </c>
      <c r="H99" s="38">
        <f>+IF(H30&lt;Active!H30,1111,0)</f>
        <v>0</v>
      </c>
      <c r="I99" s="38">
        <f>+IF(I30&lt;Active!I30,1111,0)</f>
        <v>0</v>
      </c>
      <c r="J99" s="38">
        <f>+IF(J30&lt;Active!J30,1111,0)</f>
        <v>0</v>
      </c>
      <c r="K99" s="38">
        <f>+IF(K30&lt;Active!K30,1111,0)</f>
        <v>0</v>
      </c>
      <c r="L99" s="38">
        <f>+IF(L30&lt;Active!L30,1111,0)</f>
        <v>0</v>
      </c>
      <c r="M99" s="38">
        <f>+IF(M30&lt;Active!M30,1111,0)</f>
        <v>0</v>
      </c>
      <c r="N99" s="38">
        <f>+IF(N30&lt;Active!N30,1111,0)</f>
        <v>0</v>
      </c>
      <c r="O99" s="38">
        <f>+IF(O30&lt;Active!O30,1111,0)</f>
        <v>0</v>
      </c>
      <c r="P99" s="38">
        <f>+IF(P30&lt;Active!P30,1111,0)</f>
        <v>0</v>
      </c>
      <c r="Q99" s="38">
        <f>+IF(Q30&lt;Active!Q30,1111,0)</f>
        <v>0</v>
      </c>
      <c r="R99" s="38">
        <f>+IF(R30&lt;Active!R30,1111,0)</f>
        <v>0</v>
      </c>
      <c r="S99" s="38">
        <f>+IF(S30&lt;Active!S30,1111,0)</f>
        <v>0</v>
      </c>
      <c r="T99" s="38">
        <f>+IF(T30&lt;Active!T30,1111,0)</f>
        <v>0</v>
      </c>
      <c r="U99" s="38">
        <f>+IF(U30&lt;Active!U30,1111,0)</f>
        <v>0</v>
      </c>
      <c r="V99" s="38">
        <f>+IF(V30&lt;Active!V30,1111,0)</f>
        <v>0</v>
      </c>
      <c r="W99" s="38">
        <f>+IF(W30&lt;Active!W30,1111,0)</f>
        <v>0</v>
      </c>
      <c r="X99" s="38">
        <f>+IF(X30&lt;Active!X30,1111,0)</f>
        <v>0</v>
      </c>
      <c r="Y99" s="38">
        <f>+IF(Y30&lt;Active!Y30,1111,0)</f>
        <v>0</v>
      </c>
      <c r="Z99" s="38">
        <f>+IF(Z30&lt;Active!Z30,1111,0)</f>
        <v>0</v>
      </c>
      <c r="AA99" s="38">
        <f>+IF(AA30&lt;Active!AA30,1111,0)</f>
        <v>0</v>
      </c>
      <c r="AB99" s="38">
        <f>+IF(AB30&lt;Active!AB30,1111,0)</f>
        <v>0</v>
      </c>
      <c r="AC99" s="38">
        <f>+IF(AC30&lt;Active!AC30,1111,0)</f>
        <v>0</v>
      </c>
      <c r="AD99" s="38">
        <f>+IF(AD30&lt;Active!AD30,1111,0)</f>
        <v>0</v>
      </c>
      <c r="AE99" s="38">
        <f>+IF(AE30&lt;Active!AE30,1111,0)</f>
        <v>0</v>
      </c>
      <c r="AF99" s="38">
        <f>+IF(AF30&lt;Active!AF30,1111,0)</f>
        <v>0</v>
      </c>
      <c r="AG99" s="6">
        <v>85</v>
      </c>
      <c r="AK99" s="6">
        <v>55</v>
      </c>
      <c r="AL99" s="38">
        <f>+IF(AL30&lt;Active!AL30,1111,0)</f>
        <v>0</v>
      </c>
      <c r="AM99" s="38">
        <f>+IF(AM30&lt;Active!AM30,1111,0)</f>
        <v>0</v>
      </c>
      <c r="AN99" s="38">
        <f>+IF(AN30&lt;Active!AN30,1111,0)</f>
        <v>0</v>
      </c>
      <c r="AO99" s="38">
        <f>+IF(AO30&lt;Active!AO30,1111,0)</f>
        <v>0</v>
      </c>
      <c r="AP99" s="38">
        <f>+IF(AP30&lt;Active!AP30,1111,0)</f>
        <v>0</v>
      </c>
      <c r="AQ99" s="38">
        <f>+IF(AQ30&lt;Active!AQ30,1111,0)</f>
        <v>0</v>
      </c>
      <c r="AR99" s="38">
        <f>+IF(AR30&lt;Active!AR30,1111,0)</f>
        <v>0</v>
      </c>
      <c r="AS99" s="38">
        <f>+IF(AS30&lt;Active!AS30,1111,0)</f>
        <v>0</v>
      </c>
      <c r="AT99" s="38">
        <f>+IF(AT30&lt;Active!AT30,1111,0)</f>
        <v>0</v>
      </c>
      <c r="AU99" s="38">
        <f>+IF(AU30&lt;Active!AU30,1111,0)</f>
        <v>0</v>
      </c>
      <c r="AV99" s="38">
        <f>+IF(AV30&lt;Active!AV30,1111,0)</f>
        <v>0</v>
      </c>
      <c r="AW99" s="38">
        <f>+IF(AW30&lt;Active!AW30,1111,0)</f>
        <v>0</v>
      </c>
      <c r="AX99" s="38">
        <f>+IF(AX30&lt;Active!AX30,1111,0)</f>
        <v>0</v>
      </c>
      <c r="AY99" s="38">
        <f>+IF(AY30&lt;Active!AY30,1111,0)</f>
        <v>0</v>
      </c>
      <c r="AZ99" s="38">
        <f>+IF(AZ30&lt;Active!AZ30,1111,0)</f>
        <v>0</v>
      </c>
      <c r="BA99" s="38">
        <f>+IF(BA30&lt;Active!BA30,1111,0)</f>
        <v>0</v>
      </c>
      <c r="BB99" s="38">
        <f>+IF(BB30&lt;Active!BB30,1111,0)</f>
        <v>0</v>
      </c>
      <c r="BC99" s="38">
        <f>+IF(BC30&lt;Active!BC30,1111,0)</f>
        <v>0</v>
      </c>
      <c r="BD99" s="38">
        <f>+IF(BD30&lt;Active!BD30,1111,0)</f>
        <v>0</v>
      </c>
      <c r="BE99" s="38">
        <f>+IF(BE30&lt;Active!BE30,1111,0)</f>
        <v>0</v>
      </c>
      <c r="BF99" s="38">
        <f>+IF(BF30&lt;Active!BF30,1111,0)</f>
        <v>0</v>
      </c>
      <c r="BG99" s="38">
        <f>+IF(BG30&lt;Active!BG30,1111,0)</f>
        <v>0</v>
      </c>
      <c r="BH99" s="38">
        <f>+IF(BH30&lt;Active!BH30,1111,0)</f>
        <v>0</v>
      </c>
      <c r="BI99" s="38">
        <f>+IF(BI30&lt;Active!BI30,1111,0)</f>
        <v>0</v>
      </c>
      <c r="BJ99" s="38">
        <f>+IF(BJ30&lt;Active!BJ30,1111,0)</f>
        <v>0</v>
      </c>
      <c r="BK99" s="38">
        <f>+IF(BK30&lt;Active!BK30,1111,0)</f>
        <v>0</v>
      </c>
      <c r="BL99" s="38">
        <f>+IF(BL30&lt;Active!BL30,1111,0)</f>
        <v>0</v>
      </c>
      <c r="BM99" s="38">
        <f>+IF(BM30&lt;Active!BM30,1111,0)</f>
        <v>0</v>
      </c>
      <c r="BN99" s="38">
        <f>+IF(BN30&lt;Active!BN30,1111,0)</f>
        <v>0</v>
      </c>
      <c r="BO99" s="38">
        <f>+IF(BO30&lt;Active!BO30,1111,0)</f>
        <v>0</v>
      </c>
      <c r="BP99" s="38">
        <f>+IF(BP30&lt;Active!BP30,1111,0)</f>
        <v>0</v>
      </c>
      <c r="BQ99" s="6">
        <v>85</v>
      </c>
    </row>
    <row r="100" spans="1:69" x14ac:dyDescent="0.3">
      <c r="A100" s="6">
        <v>56</v>
      </c>
      <c r="B100" s="38">
        <f>+IF(B31&lt;Active!B31,1111,0)</f>
        <v>0</v>
      </c>
      <c r="C100" s="38">
        <f>+IF(C31&lt;Active!C31,1111,0)</f>
        <v>0</v>
      </c>
      <c r="D100" s="38">
        <f>+IF(D31&lt;Active!D31,1111,0)</f>
        <v>0</v>
      </c>
      <c r="E100" s="38">
        <f>+IF(E31&lt;Active!E31,1111,0)</f>
        <v>0</v>
      </c>
      <c r="F100" s="38">
        <f>+IF(F31&lt;Active!F31,1111,0)</f>
        <v>0</v>
      </c>
      <c r="G100" s="38">
        <f>+IF(G31&lt;Active!G31,1111,0)</f>
        <v>0</v>
      </c>
      <c r="H100" s="38">
        <f>+IF(H31&lt;Active!H31,1111,0)</f>
        <v>0</v>
      </c>
      <c r="I100" s="38">
        <f>+IF(I31&lt;Active!I31,1111,0)</f>
        <v>0</v>
      </c>
      <c r="J100" s="38">
        <f>+IF(J31&lt;Active!J31,1111,0)</f>
        <v>0</v>
      </c>
      <c r="K100" s="38">
        <f>+IF(K31&lt;Active!K31,1111,0)</f>
        <v>0</v>
      </c>
      <c r="L100" s="38">
        <f>+IF(L31&lt;Active!L31,1111,0)</f>
        <v>0</v>
      </c>
      <c r="M100" s="38">
        <f>+IF(M31&lt;Active!M31,1111,0)</f>
        <v>0</v>
      </c>
      <c r="N100" s="38">
        <f>+IF(N31&lt;Active!N31,1111,0)</f>
        <v>0</v>
      </c>
      <c r="O100" s="38">
        <f>+IF(O31&lt;Active!O31,1111,0)</f>
        <v>0</v>
      </c>
      <c r="P100" s="38">
        <f>+IF(P31&lt;Active!P31,1111,0)</f>
        <v>0</v>
      </c>
      <c r="Q100" s="38">
        <f>+IF(Q31&lt;Active!Q31,1111,0)</f>
        <v>0</v>
      </c>
      <c r="R100" s="38">
        <f>+IF(R31&lt;Active!R31,1111,0)</f>
        <v>0</v>
      </c>
      <c r="S100" s="38">
        <f>+IF(S31&lt;Active!S31,1111,0)</f>
        <v>0</v>
      </c>
      <c r="T100" s="38">
        <f>+IF(T31&lt;Active!T31,1111,0)</f>
        <v>0</v>
      </c>
      <c r="U100" s="38">
        <f>+IF(U31&lt;Active!U31,1111,0)</f>
        <v>0</v>
      </c>
      <c r="V100" s="38">
        <f>+IF(V31&lt;Active!V31,1111,0)</f>
        <v>0</v>
      </c>
      <c r="W100" s="38">
        <f>+IF(W31&lt;Active!W31,1111,0)</f>
        <v>0</v>
      </c>
      <c r="X100" s="38">
        <f>+IF(X31&lt;Active!X31,1111,0)</f>
        <v>0</v>
      </c>
      <c r="Y100" s="38">
        <f>+IF(Y31&lt;Active!Y31,1111,0)</f>
        <v>0</v>
      </c>
      <c r="Z100" s="38">
        <f>+IF(Z31&lt;Active!Z31,1111,0)</f>
        <v>0</v>
      </c>
      <c r="AA100" s="38">
        <f>+IF(AA31&lt;Active!AA31,1111,0)</f>
        <v>0</v>
      </c>
      <c r="AB100" s="38">
        <f>+IF(AB31&lt;Active!AB31,1111,0)</f>
        <v>0</v>
      </c>
      <c r="AC100" s="38">
        <f>+IF(AC31&lt;Active!AC31,1111,0)</f>
        <v>0</v>
      </c>
      <c r="AD100" s="38">
        <f>+IF(AD31&lt;Active!AD31,1111,0)</f>
        <v>0</v>
      </c>
      <c r="AE100" s="38">
        <f>+IF(AE31&lt;Active!AE31,1111,0)</f>
        <v>0</v>
      </c>
      <c r="AF100" s="38">
        <f>+IF(AF31&lt;Active!AF31,1111,0)</f>
        <v>0</v>
      </c>
      <c r="AG100" s="6">
        <v>86</v>
      </c>
      <c r="AK100" s="6">
        <v>56</v>
      </c>
      <c r="AL100" s="38">
        <f>+IF(AL31&lt;Active!AL31,1111,0)</f>
        <v>0</v>
      </c>
      <c r="AM100" s="38">
        <f>+IF(AM31&lt;Active!AM31,1111,0)</f>
        <v>0</v>
      </c>
      <c r="AN100" s="38">
        <f>+IF(AN31&lt;Active!AN31,1111,0)</f>
        <v>0</v>
      </c>
      <c r="AO100" s="38">
        <f>+IF(AO31&lt;Active!AO31,1111,0)</f>
        <v>0</v>
      </c>
      <c r="AP100" s="38">
        <f>+IF(AP31&lt;Active!AP31,1111,0)</f>
        <v>0</v>
      </c>
      <c r="AQ100" s="38">
        <f>+IF(AQ31&lt;Active!AQ31,1111,0)</f>
        <v>0</v>
      </c>
      <c r="AR100" s="38">
        <f>+IF(AR31&lt;Active!AR31,1111,0)</f>
        <v>0</v>
      </c>
      <c r="AS100" s="38">
        <f>+IF(AS31&lt;Active!AS31,1111,0)</f>
        <v>0</v>
      </c>
      <c r="AT100" s="38">
        <f>+IF(AT31&lt;Active!AT31,1111,0)</f>
        <v>0</v>
      </c>
      <c r="AU100" s="38">
        <f>+IF(AU31&lt;Active!AU31,1111,0)</f>
        <v>0</v>
      </c>
      <c r="AV100" s="38">
        <f>+IF(AV31&lt;Active!AV31,1111,0)</f>
        <v>0</v>
      </c>
      <c r="AW100" s="38">
        <f>+IF(AW31&lt;Active!AW31,1111,0)</f>
        <v>0</v>
      </c>
      <c r="AX100" s="38">
        <f>+IF(AX31&lt;Active!AX31,1111,0)</f>
        <v>0</v>
      </c>
      <c r="AY100" s="38">
        <f>+IF(AY31&lt;Active!AY31,1111,0)</f>
        <v>0</v>
      </c>
      <c r="AZ100" s="38">
        <f>+IF(AZ31&lt;Active!AZ31,1111,0)</f>
        <v>0</v>
      </c>
      <c r="BA100" s="38">
        <f>+IF(BA31&lt;Active!BA31,1111,0)</f>
        <v>0</v>
      </c>
      <c r="BB100" s="38">
        <f>+IF(BB31&lt;Active!BB31,1111,0)</f>
        <v>0</v>
      </c>
      <c r="BC100" s="38">
        <f>+IF(BC31&lt;Active!BC31,1111,0)</f>
        <v>0</v>
      </c>
      <c r="BD100" s="38">
        <f>+IF(BD31&lt;Active!BD31,1111,0)</f>
        <v>0</v>
      </c>
      <c r="BE100" s="38">
        <f>+IF(BE31&lt;Active!BE31,1111,0)</f>
        <v>0</v>
      </c>
      <c r="BF100" s="38">
        <f>+IF(BF31&lt;Active!BF31,1111,0)</f>
        <v>0</v>
      </c>
      <c r="BG100" s="38">
        <f>+IF(BG31&lt;Active!BG31,1111,0)</f>
        <v>0</v>
      </c>
      <c r="BH100" s="38">
        <f>+IF(BH31&lt;Active!BH31,1111,0)</f>
        <v>0</v>
      </c>
      <c r="BI100" s="38">
        <f>+IF(BI31&lt;Active!BI31,1111,0)</f>
        <v>0</v>
      </c>
      <c r="BJ100" s="38">
        <f>+IF(BJ31&lt;Active!BJ31,1111,0)</f>
        <v>0</v>
      </c>
      <c r="BK100" s="38">
        <f>+IF(BK31&lt;Active!BK31,1111,0)</f>
        <v>0</v>
      </c>
      <c r="BL100" s="38">
        <f>+IF(BL31&lt;Active!BL31,1111,0)</f>
        <v>0</v>
      </c>
      <c r="BM100" s="38">
        <f>+IF(BM31&lt;Active!BM31,1111,0)</f>
        <v>0</v>
      </c>
      <c r="BN100" s="38">
        <f>+IF(BN31&lt;Active!BN31,1111,0)</f>
        <v>0</v>
      </c>
      <c r="BO100" s="38">
        <f>+IF(BO31&lt;Active!BO31,1111,0)</f>
        <v>0</v>
      </c>
      <c r="BP100" s="38">
        <f>+IF(BP31&lt;Active!BP31,1111,0)</f>
        <v>0</v>
      </c>
      <c r="BQ100" s="6">
        <v>86</v>
      </c>
    </row>
    <row r="101" spans="1:69" x14ac:dyDescent="0.3">
      <c r="A101" s="6">
        <v>57</v>
      </c>
      <c r="B101" s="38">
        <f>+IF(B32&lt;Active!B32,1111,0)</f>
        <v>0</v>
      </c>
      <c r="C101" s="38">
        <f>+IF(C32&lt;Active!C32,1111,0)</f>
        <v>0</v>
      </c>
      <c r="D101" s="38">
        <f>+IF(D32&lt;Active!D32,1111,0)</f>
        <v>0</v>
      </c>
      <c r="E101" s="38">
        <f>+IF(E32&lt;Active!E32,1111,0)</f>
        <v>0</v>
      </c>
      <c r="F101" s="38">
        <f>+IF(F32&lt;Active!F32,1111,0)</f>
        <v>0</v>
      </c>
      <c r="G101" s="38">
        <f>+IF(G32&lt;Active!G32,1111,0)</f>
        <v>0</v>
      </c>
      <c r="H101" s="38">
        <f>+IF(H32&lt;Active!H32,1111,0)</f>
        <v>0</v>
      </c>
      <c r="I101" s="38">
        <f>+IF(I32&lt;Active!I32,1111,0)</f>
        <v>0</v>
      </c>
      <c r="J101" s="38">
        <f>+IF(J32&lt;Active!J32,1111,0)</f>
        <v>0</v>
      </c>
      <c r="K101" s="38">
        <f>+IF(K32&lt;Active!K32,1111,0)</f>
        <v>0</v>
      </c>
      <c r="L101" s="38">
        <f>+IF(L32&lt;Active!L32,1111,0)</f>
        <v>0</v>
      </c>
      <c r="M101" s="38">
        <f>+IF(M32&lt;Active!M32,1111,0)</f>
        <v>0</v>
      </c>
      <c r="N101" s="38">
        <f>+IF(N32&lt;Active!N32,1111,0)</f>
        <v>0</v>
      </c>
      <c r="O101" s="38">
        <f>+IF(O32&lt;Active!O32,1111,0)</f>
        <v>0</v>
      </c>
      <c r="P101" s="38">
        <f>+IF(P32&lt;Active!P32,1111,0)</f>
        <v>0</v>
      </c>
      <c r="Q101" s="38">
        <f>+IF(Q32&lt;Active!Q32,1111,0)</f>
        <v>0</v>
      </c>
      <c r="R101" s="38">
        <f>+IF(R32&lt;Active!R32,1111,0)</f>
        <v>0</v>
      </c>
      <c r="S101" s="38">
        <f>+IF(S32&lt;Active!S32,1111,0)</f>
        <v>0</v>
      </c>
      <c r="T101" s="38">
        <f>+IF(T32&lt;Active!T32,1111,0)</f>
        <v>0</v>
      </c>
      <c r="U101" s="38">
        <f>+IF(U32&lt;Active!U32,1111,0)</f>
        <v>0</v>
      </c>
      <c r="V101" s="38">
        <f>+IF(V32&lt;Active!V32,1111,0)</f>
        <v>0</v>
      </c>
      <c r="W101" s="38">
        <f>+IF(W32&lt;Active!W32,1111,0)</f>
        <v>0</v>
      </c>
      <c r="X101" s="38">
        <f>+IF(X32&lt;Active!X32,1111,0)</f>
        <v>0</v>
      </c>
      <c r="Y101" s="38">
        <f>+IF(Y32&lt;Active!Y32,1111,0)</f>
        <v>0</v>
      </c>
      <c r="Z101" s="38">
        <f>+IF(Z32&lt;Active!Z32,1111,0)</f>
        <v>0</v>
      </c>
      <c r="AA101" s="38">
        <f>+IF(AA32&lt;Active!AA32,1111,0)</f>
        <v>0</v>
      </c>
      <c r="AB101" s="38">
        <f>+IF(AB32&lt;Active!AB32,1111,0)</f>
        <v>0</v>
      </c>
      <c r="AC101" s="38">
        <f>+IF(AC32&lt;Active!AC32,1111,0)</f>
        <v>0</v>
      </c>
      <c r="AD101" s="38">
        <f>+IF(AD32&lt;Active!AD32,1111,0)</f>
        <v>0</v>
      </c>
      <c r="AE101" s="38">
        <f>+IF(AE32&lt;Active!AE32,1111,0)</f>
        <v>0</v>
      </c>
      <c r="AF101" s="38">
        <f>+IF(AF32&lt;Active!AF32,1111,0)</f>
        <v>0</v>
      </c>
      <c r="AG101" s="6">
        <v>87</v>
      </c>
      <c r="AK101" s="6">
        <v>57</v>
      </c>
      <c r="AL101" s="38">
        <f>+IF(AL32&lt;Active!AL32,1111,0)</f>
        <v>0</v>
      </c>
      <c r="AM101" s="38">
        <f>+IF(AM32&lt;Active!AM32,1111,0)</f>
        <v>0</v>
      </c>
      <c r="AN101" s="38">
        <f>+IF(AN32&lt;Active!AN32,1111,0)</f>
        <v>0</v>
      </c>
      <c r="AO101" s="38">
        <f>+IF(AO32&lt;Active!AO32,1111,0)</f>
        <v>0</v>
      </c>
      <c r="AP101" s="38">
        <f>+IF(AP32&lt;Active!AP32,1111,0)</f>
        <v>0</v>
      </c>
      <c r="AQ101" s="38">
        <f>+IF(AQ32&lt;Active!AQ32,1111,0)</f>
        <v>0</v>
      </c>
      <c r="AR101" s="38">
        <f>+IF(AR32&lt;Active!AR32,1111,0)</f>
        <v>0</v>
      </c>
      <c r="AS101" s="38">
        <f>+IF(AS32&lt;Active!AS32,1111,0)</f>
        <v>0</v>
      </c>
      <c r="AT101" s="38">
        <f>+IF(AT32&lt;Active!AT32,1111,0)</f>
        <v>0</v>
      </c>
      <c r="AU101" s="38">
        <f>+IF(AU32&lt;Active!AU32,1111,0)</f>
        <v>0</v>
      </c>
      <c r="AV101" s="38">
        <f>+IF(AV32&lt;Active!AV32,1111,0)</f>
        <v>0</v>
      </c>
      <c r="AW101" s="38">
        <f>+IF(AW32&lt;Active!AW32,1111,0)</f>
        <v>0</v>
      </c>
      <c r="AX101" s="38">
        <f>+IF(AX32&lt;Active!AX32,1111,0)</f>
        <v>0</v>
      </c>
      <c r="AY101" s="38">
        <f>+IF(AY32&lt;Active!AY32,1111,0)</f>
        <v>0</v>
      </c>
      <c r="AZ101" s="38">
        <f>+IF(AZ32&lt;Active!AZ32,1111,0)</f>
        <v>0</v>
      </c>
      <c r="BA101" s="38">
        <f>+IF(BA32&lt;Active!BA32,1111,0)</f>
        <v>0</v>
      </c>
      <c r="BB101" s="38">
        <f>+IF(BB32&lt;Active!BB32,1111,0)</f>
        <v>0</v>
      </c>
      <c r="BC101" s="38">
        <f>+IF(BC32&lt;Active!BC32,1111,0)</f>
        <v>0</v>
      </c>
      <c r="BD101" s="38">
        <f>+IF(BD32&lt;Active!BD32,1111,0)</f>
        <v>0</v>
      </c>
      <c r="BE101" s="38">
        <f>+IF(BE32&lt;Active!BE32,1111,0)</f>
        <v>0</v>
      </c>
      <c r="BF101" s="38">
        <f>+IF(BF32&lt;Active!BF32,1111,0)</f>
        <v>0</v>
      </c>
      <c r="BG101" s="38">
        <f>+IF(BG32&lt;Active!BG32,1111,0)</f>
        <v>0</v>
      </c>
      <c r="BH101" s="38">
        <f>+IF(BH32&lt;Active!BH32,1111,0)</f>
        <v>0</v>
      </c>
      <c r="BI101" s="38">
        <f>+IF(BI32&lt;Active!BI32,1111,0)</f>
        <v>0</v>
      </c>
      <c r="BJ101" s="38">
        <f>+IF(BJ32&lt;Active!BJ32,1111,0)</f>
        <v>0</v>
      </c>
      <c r="BK101" s="38">
        <f>+IF(BK32&lt;Active!BK32,1111,0)</f>
        <v>0</v>
      </c>
      <c r="BL101" s="38">
        <f>+IF(BL32&lt;Active!BL32,1111,0)</f>
        <v>0</v>
      </c>
      <c r="BM101" s="38">
        <f>+IF(BM32&lt;Active!BM32,1111,0)</f>
        <v>0</v>
      </c>
      <c r="BN101" s="38">
        <f>+IF(BN32&lt;Active!BN32,1111,0)</f>
        <v>0</v>
      </c>
      <c r="BO101" s="38">
        <f>+IF(BO32&lt;Active!BO32,1111,0)</f>
        <v>0</v>
      </c>
      <c r="BP101" s="38">
        <f>+IF(BP32&lt;Active!BP32,1111,0)</f>
        <v>0</v>
      </c>
      <c r="BQ101" s="6">
        <v>87</v>
      </c>
    </row>
    <row r="102" spans="1:69" x14ac:dyDescent="0.3">
      <c r="A102" s="6">
        <v>58</v>
      </c>
      <c r="B102" s="38">
        <f>+IF(B33&lt;Active!B33,1111,0)</f>
        <v>0</v>
      </c>
      <c r="C102" s="38">
        <f>+IF(C33&lt;Active!C33,1111,0)</f>
        <v>0</v>
      </c>
      <c r="D102" s="38">
        <f>+IF(D33&lt;Active!D33,1111,0)</f>
        <v>0</v>
      </c>
      <c r="E102" s="38">
        <f>+IF(E33&lt;Active!E33,1111,0)</f>
        <v>0</v>
      </c>
      <c r="F102" s="38">
        <f>+IF(F33&lt;Active!F33,1111,0)</f>
        <v>0</v>
      </c>
      <c r="G102" s="38">
        <f>+IF(G33&lt;Active!G33,1111,0)</f>
        <v>0</v>
      </c>
      <c r="H102" s="38">
        <f>+IF(H33&lt;Active!H33,1111,0)</f>
        <v>0</v>
      </c>
      <c r="I102" s="38">
        <f>+IF(I33&lt;Active!I33,1111,0)</f>
        <v>0</v>
      </c>
      <c r="J102" s="38">
        <f>+IF(J33&lt;Active!J33,1111,0)</f>
        <v>0</v>
      </c>
      <c r="K102" s="38">
        <f>+IF(K33&lt;Active!K33,1111,0)</f>
        <v>0</v>
      </c>
      <c r="L102" s="38">
        <f>+IF(L33&lt;Active!L33,1111,0)</f>
        <v>0</v>
      </c>
      <c r="M102" s="38">
        <f>+IF(M33&lt;Active!M33,1111,0)</f>
        <v>0</v>
      </c>
      <c r="N102" s="38">
        <f>+IF(N33&lt;Active!N33,1111,0)</f>
        <v>0</v>
      </c>
      <c r="O102" s="38">
        <f>+IF(O33&lt;Active!O33,1111,0)</f>
        <v>0</v>
      </c>
      <c r="P102" s="38">
        <f>+IF(P33&lt;Active!P33,1111,0)</f>
        <v>0</v>
      </c>
      <c r="Q102" s="38">
        <f>+IF(Q33&lt;Active!Q33,1111,0)</f>
        <v>0</v>
      </c>
      <c r="R102" s="38">
        <f>+IF(R33&lt;Active!R33,1111,0)</f>
        <v>0</v>
      </c>
      <c r="S102" s="38">
        <f>+IF(S33&lt;Active!S33,1111,0)</f>
        <v>0</v>
      </c>
      <c r="T102" s="38">
        <f>+IF(T33&lt;Active!T33,1111,0)</f>
        <v>0</v>
      </c>
      <c r="U102" s="38">
        <f>+IF(U33&lt;Active!U33,1111,0)</f>
        <v>0</v>
      </c>
      <c r="V102" s="38">
        <f>+IF(V33&lt;Active!V33,1111,0)</f>
        <v>0</v>
      </c>
      <c r="W102" s="38">
        <f>+IF(W33&lt;Active!W33,1111,0)</f>
        <v>0</v>
      </c>
      <c r="X102" s="38">
        <f>+IF(X33&lt;Active!X33,1111,0)</f>
        <v>0</v>
      </c>
      <c r="Y102" s="38">
        <f>+IF(Y33&lt;Active!Y33,1111,0)</f>
        <v>0</v>
      </c>
      <c r="Z102" s="38">
        <f>+IF(Z33&lt;Active!Z33,1111,0)</f>
        <v>0</v>
      </c>
      <c r="AA102" s="38">
        <f>+IF(AA33&lt;Active!AA33,1111,0)</f>
        <v>0</v>
      </c>
      <c r="AB102" s="38">
        <f>+IF(AB33&lt;Active!AB33,1111,0)</f>
        <v>0</v>
      </c>
      <c r="AC102" s="38">
        <f>+IF(AC33&lt;Active!AC33,1111,0)</f>
        <v>0</v>
      </c>
      <c r="AD102" s="38">
        <f>+IF(AD33&lt;Active!AD33,1111,0)</f>
        <v>0</v>
      </c>
      <c r="AE102" s="38">
        <f>+IF(AE33&lt;Active!AE33,1111,0)</f>
        <v>0</v>
      </c>
      <c r="AF102" s="38">
        <f>+IF(AF33&lt;Active!AF33,1111,0)</f>
        <v>0</v>
      </c>
      <c r="AG102" s="6">
        <v>88</v>
      </c>
      <c r="AK102" s="6">
        <v>58</v>
      </c>
      <c r="AL102" s="38">
        <f>+IF(AL33&lt;Active!AL33,1111,0)</f>
        <v>0</v>
      </c>
      <c r="AM102" s="38">
        <f>+IF(AM33&lt;Active!AM33,1111,0)</f>
        <v>0</v>
      </c>
      <c r="AN102" s="38">
        <f>+IF(AN33&lt;Active!AN33,1111,0)</f>
        <v>0</v>
      </c>
      <c r="AO102" s="38">
        <f>+IF(AO33&lt;Active!AO33,1111,0)</f>
        <v>0</v>
      </c>
      <c r="AP102" s="38">
        <f>+IF(AP33&lt;Active!AP33,1111,0)</f>
        <v>0</v>
      </c>
      <c r="AQ102" s="38">
        <f>+IF(AQ33&lt;Active!AQ33,1111,0)</f>
        <v>0</v>
      </c>
      <c r="AR102" s="38">
        <f>+IF(AR33&lt;Active!AR33,1111,0)</f>
        <v>0</v>
      </c>
      <c r="AS102" s="38">
        <f>+IF(AS33&lt;Active!AS33,1111,0)</f>
        <v>0</v>
      </c>
      <c r="AT102" s="38">
        <f>+IF(AT33&lt;Active!AT33,1111,0)</f>
        <v>0</v>
      </c>
      <c r="AU102" s="38">
        <f>+IF(AU33&lt;Active!AU33,1111,0)</f>
        <v>0</v>
      </c>
      <c r="AV102" s="38">
        <f>+IF(AV33&lt;Active!AV33,1111,0)</f>
        <v>0</v>
      </c>
      <c r="AW102" s="38">
        <f>+IF(AW33&lt;Active!AW33,1111,0)</f>
        <v>0</v>
      </c>
      <c r="AX102" s="38">
        <f>+IF(AX33&lt;Active!AX33,1111,0)</f>
        <v>0</v>
      </c>
      <c r="AY102" s="38">
        <f>+IF(AY33&lt;Active!AY33,1111,0)</f>
        <v>0</v>
      </c>
      <c r="AZ102" s="38">
        <f>+IF(AZ33&lt;Active!AZ33,1111,0)</f>
        <v>0</v>
      </c>
      <c r="BA102" s="38">
        <f>+IF(BA33&lt;Active!BA33,1111,0)</f>
        <v>0</v>
      </c>
      <c r="BB102" s="38">
        <f>+IF(BB33&lt;Active!BB33,1111,0)</f>
        <v>0</v>
      </c>
      <c r="BC102" s="38">
        <f>+IF(BC33&lt;Active!BC33,1111,0)</f>
        <v>0</v>
      </c>
      <c r="BD102" s="38">
        <f>+IF(BD33&lt;Active!BD33,1111,0)</f>
        <v>0</v>
      </c>
      <c r="BE102" s="38">
        <f>+IF(BE33&lt;Active!BE33,1111,0)</f>
        <v>0</v>
      </c>
      <c r="BF102" s="38">
        <f>+IF(BF33&lt;Active!BF33,1111,0)</f>
        <v>0</v>
      </c>
      <c r="BG102" s="38">
        <f>+IF(BG33&lt;Active!BG33,1111,0)</f>
        <v>0</v>
      </c>
      <c r="BH102" s="38">
        <f>+IF(BH33&lt;Active!BH33,1111,0)</f>
        <v>0</v>
      </c>
      <c r="BI102" s="38">
        <f>+IF(BI33&lt;Active!BI33,1111,0)</f>
        <v>0</v>
      </c>
      <c r="BJ102" s="38">
        <f>+IF(BJ33&lt;Active!BJ33,1111,0)</f>
        <v>0</v>
      </c>
      <c r="BK102" s="38">
        <f>+IF(BK33&lt;Active!BK33,1111,0)</f>
        <v>0</v>
      </c>
      <c r="BL102" s="38">
        <f>+IF(BL33&lt;Active!BL33,1111,0)</f>
        <v>0</v>
      </c>
      <c r="BM102" s="38">
        <f>+IF(BM33&lt;Active!BM33,1111,0)</f>
        <v>0</v>
      </c>
      <c r="BN102" s="38">
        <f>+IF(BN33&lt;Active!BN33,1111,0)</f>
        <v>0</v>
      </c>
      <c r="BO102" s="38">
        <f>+IF(BO33&lt;Active!BO33,1111,0)</f>
        <v>0</v>
      </c>
      <c r="BP102" s="38">
        <f>+IF(BP33&lt;Active!BP33,1111,0)</f>
        <v>0</v>
      </c>
      <c r="BQ102" s="6">
        <v>88</v>
      </c>
    </row>
    <row r="103" spans="1:69" x14ac:dyDescent="0.3">
      <c r="A103" s="11">
        <v>59</v>
      </c>
      <c r="B103" s="38">
        <f>+IF(B34&lt;Active!B34,1111,0)</f>
        <v>0</v>
      </c>
      <c r="C103" s="38">
        <f>+IF(C34&lt;Active!C34,1111,0)</f>
        <v>0</v>
      </c>
      <c r="D103" s="38">
        <f>+IF(D34&lt;Active!D34,1111,0)</f>
        <v>0</v>
      </c>
      <c r="E103" s="38">
        <f>+IF(E34&lt;Active!E34,1111,0)</f>
        <v>0</v>
      </c>
      <c r="F103" s="38">
        <f>+IF(F34&lt;Active!F34,1111,0)</f>
        <v>0</v>
      </c>
      <c r="G103" s="38">
        <f>+IF(G34&lt;Active!G34,1111,0)</f>
        <v>0</v>
      </c>
      <c r="H103" s="38">
        <f>+IF(H34&lt;Active!H34,1111,0)</f>
        <v>0</v>
      </c>
      <c r="I103" s="38">
        <f>+IF(I34&lt;Active!I34,1111,0)</f>
        <v>0</v>
      </c>
      <c r="J103" s="38">
        <f>+IF(J34&lt;Active!J34,1111,0)</f>
        <v>0</v>
      </c>
      <c r="K103" s="38">
        <f>+IF(K34&lt;Active!K34,1111,0)</f>
        <v>0</v>
      </c>
      <c r="L103" s="38">
        <f>+IF(L34&lt;Active!L34,1111,0)</f>
        <v>0</v>
      </c>
      <c r="M103" s="38">
        <f>+IF(M34&lt;Active!M34,1111,0)</f>
        <v>0</v>
      </c>
      <c r="N103" s="38">
        <f>+IF(N34&lt;Active!N34,1111,0)</f>
        <v>0</v>
      </c>
      <c r="O103" s="38">
        <f>+IF(O34&lt;Active!O34,1111,0)</f>
        <v>0</v>
      </c>
      <c r="P103" s="38">
        <f>+IF(P34&lt;Active!P34,1111,0)</f>
        <v>0</v>
      </c>
      <c r="Q103" s="38">
        <f>+IF(Q34&lt;Active!Q34,1111,0)</f>
        <v>0</v>
      </c>
      <c r="R103" s="38">
        <f>+IF(R34&lt;Active!R34,1111,0)</f>
        <v>0</v>
      </c>
      <c r="S103" s="38">
        <f>+IF(S34&lt;Active!S34,1111,0)</f>
        <v>0</v>
      </c>
      <c r="T103" s="38">
        <f>+IF(T34&lt;Active!T34,1111,0)</f>
        <v>0</v>
      </c>
      <c r="U103" s="38">
        <f>+IF(U34&lt;Active!U34,1111,0)</f>
        <v>0</v>
      </c>
      <c r="V103" s="38">
        <f>+IF(V34&lt;Active!V34,1111,0)</f>
        <v>0</v>
      </c>
      <c r="W103" s="38">
        <f>+IF(W34&lt;Active!W34,1111,0)</f>
        <v>0</v>
      </c>
      <c r="X103" s="38">
        <f>+IF(X34&lt;Active!X34,1111,0)</f>
        <v>0</v>
      </c>
      <c r="Y103" s="38">
        <f>+IF(Y34&lt;Active!Y34,1111,0)</f>
        <v>0</v>
      </c>
      <c r="Z103" s="38">
        <f>+IF(Z34&lt;Active!Z34,1111,0)</f>
        <v>0</v>
      </c>
      <c r="AA103" s="38">
        <f>+IF(AA34&lt;Active!AA34,1111,0)</f>
        <v>0</v>
      </c>
      <c r="AB103" s="38">
        <f>+IF(AB34&lt;Active!AB34,1111,0)</f>
        <v>0</v>
      </c>
      <c r="AC103" s="38">
        <f>+IF(AC34&lt;Active!AC34,1111,0)</f>
        <v>0</v>
      </c>
      <c r="AD103" s="38">
        <f>+IF(AD34&lt;Active!AD34,1111,0)</f>
        <v>0</v>
      </c>
      <c r="AE103" s="38">
        <f>+IF(AE34&lt;Active!AE34,1111,0)</f>
        <v>0</v>
      </c>
      <c r="AF103" s="38">
        <f>+IF(AF34&lt;Active!AF34,1111,0)</f>
        <v>0</v>
      </c>
      <c r="AG103" s="11">
        <v>89</v>
      </c>
      <c r="AK103" s="11">
        <v>59</v>
      </c>
      <c r="AL103" s="38">
        <f>+IF(AL34&lt;Active!AL34,1111,0)</f>
        <v>0</v>
      </c>
      <c r="AM103" s="38">
        <f>+IF(AM34&lt;Active!AM34,1111,0)</f>
        <v>0</v>
      </c>
      <c r="AN103" s="38">
        <f>+IF(AN34&lt;Active!AN34,1111,0)</f>
        <v>0</v>
      </c>
      <c r="AO103" s="38">
        <f>+IF(AO34&lt;Active!AO34,1111,0)</f>
        <v>0</v>
      </c>
      <c r="AP103" s="38">
        <f>+IF(AP34&lt;Active!AP34,1111,0)</f>
        <v>0</v>
      </c>
      <c r="AQ103" s="38">
        <f>+IF(AQ34&lt;Active!AQ34,1111,0)</f>
        <v>0</v>
      </c>
      <c r="AR103" s="38">
        <f>+IF(AR34&lt;Active!AR34,1111,0)</f>
        <v>0</v>
      </c>
      <c r="AS103" s="38">
        <f>+IF(AS34&lt;Active!AS34,1111,0)</f>
        <v>0</v>
      </c>
      <c r="AT103" s="38">
        <f>+IF(AT34&lt;Active!AT34,1111,0)</f>
        <v>0</v>
      </c>
      <c r="AU103" s="38">
        <f>+IF(AU34&lt;Active!AU34,1111,0)</f>
        <v>0</v>
      </c>
      <c r="AV103" s="38">
        <f>+IF(AV34&lt;Active!AV34,1111,0)</f>
        <v>0</v>
      </c>
      <c r="AW103" s="38">
        <f>+IF(AW34&lt;Active!AW34,1111,0)</f>
        <v>0</v>
      </c>
      <c r="AX103" s="38">
        <f>+IF(AX34&lt;Active!AX34,1111,0)</f>
        <v>0</v>
      </c>
      <c r="AY103" s="38">
        <f>+IF(AY34&lt;Active!AY34,1111,0)</f>
        <v>0</v>
      </c>
      <c r="AZ103" s="38">
        <f>+IF(AZ34&lt;Active!AZ34,1111,0)</f>
        <v>0</v>
      </c>
      <c r="BA103" s="38">
        <f>+IF(BA34&lt;Active!BA34,1111,0)</f>
        <v>0</v>
      </c>
      <c r="BB103" s="38">
        <f>+IF(BB34&lt;Active!BB34,1111,0)</f>
        <v>0</v>
      </c>
      <c r="BC103" s="38">
        <f>+IF(BC34&lt;Active!BC34,1111,0)</f>
        <v>0</v>
      </c>
      <c r="BD103" s="38">
        <f>+IF(BD34&lt;Active!BD34,1111,0)</f>
        <v>0</v>
      </c>
      <c r="BE103" s="38">
        <f>+IF(BE34&lt;Active!BE34,1111,0)</f>
        <v>0</v>
      </c>
      <c r="BF103" s="38">
        <f>+IF(BF34&lt;Active!BF34,1111,0)</f>
        <v>0</v>
      </c>
      <c r="BG103" s="38">
        <f>+IF(BG34&lt;Active!BG34,1111,0)</f>
        <v>0</v>
      </c>
      <c r="BH103" s="38">
        <f>+IF(BH34&lt;Active!BH34,1111,0)</f>
        <v>0</v>
      </c>
      <c r="BI103" s="38">
        <f>+IF(BI34&lt;Active!BI34,1111,0)</f>
        <v>0</v>
      </c>
      <c r="BJ103" s="38">
        <f>+IF(BJ34&lt;Active!BJ34,1111,0)</f>
        <v>0</v>
      </c>
      <c r="BK103" s="38">
        <f>+IF(BK34&lt;Active!BK34,1111,0)</f>
        <v>0</v>
      </c>
      <c r="BL103" s="38">
        <f>+IF(BL34&lt;Active!BL34,1111,0)</f>
        <v>0</v>
      </c>
      <c r="BM103" s="38">
        <f>+IF(BM34&lt;Active!BM34,1111,0)</f>
        <v>0</v>
      </c>
      <c r="BN103" s="38">
        <f>+IF(BN34&lt;Active!BN34,1111,0)</f>
        <v>0</v>
      </c>
      <c r="BO103" s="38">
        <f>+IF(BO34&lt;Active!BO34,1111,0)</f>
        <v>0</v>
      </c>
      <c r="BP103" s="38">
        <f>+IF(BP34&lt;Active!BP34,1111,0)</f>
        <v>0</v>
      </c>
      <c r="BQ103" s="11">
        <v>89</v>
      </c>
    </row>
    <row r="104" spans="1:69" x14ac:dyDescent="0.3">
      <c r="A104" s="6">
        <v>60</v>
      </c>
      <c r="B104" s="38">
        <f>+IF(B35&lt;Active!B35,1111,0)</f>
        <v>0</v>
      </c>
      <c r="C104" s="38">
        <f>+IF(C35&lt;Active!C35,1111,0)</f>
        <v>0</v>
      </c>
      <c r="D104" s="38">
        <f>+IF(D35&lt;Active!D35,1111,0)</f>
        <v>0</v>
      </c>
      <c r="E104" s="38">
        <f>+IF(E35&lt;Active!E35,1111,0)</f>
        <v>0</v>
      </c>
      <c r="F104" s="38">
        <f>+IF(F35&lt;Active!F35,1111,0)</f>
        <v>0</v>
      </c>
      <c r="G104" s="38">
        <f>+IF(G35&lt;Active!G35,1111,0)</f>
        <v>0</v>
      </c>
      <c r="H104" s="38">
        <f>+IF(H35&lt;Active!H35,1111,0)</f>
        <v>0</v>
      </c>
      <c r="I104" s="38">
        <f>+IF(I35&lt;Active!I35,1111,0)</f>
        <v>0</v>
      </c>
      <c r="J104" s="38">
        <f>+IF(J35&lt;Active!J35,1111,0)</f>
        <v>0</v>
      </c>
      <c r="K104" s="38">
        <f>+IF(K35&lt;Active!K35,1111,0)</f>
        <v>0</v>
      </c>
      <c r="L104" s="38">
        <f>+IF(L35&lt;Active!L35,1111,0)</f>
        <v>0</v>
      </c>
      <c r="M104" s="38">
        <f>+IF(M35&lt;Active!M35,1111,0)</f>
        <v>0</v>
      </c>
      <c r="N104" s="38">
        <f>+IF(N35&lt;Active!N35,1111,0)</f>
        <v>0</v>
      </c>
      <c r="O104" s="38">
        <f>+IF(O35&lt;Active!O35,1111,0)</f>
        <v>0</v>
      </c>
      <c r="P104" s="38">
        <f>+IF(P35&lt;Active!P35,1111,0)</f>
        <v>0</v>
      </c>
      <c r="Q104" s="38">
        <f>+IF(Q35&lt;Active!Q35,1111,0)</f>
        <v>0</v>
      </c>
      <c r="R104" s="38">
        <f>+IF(R35&lt;Active!R35,1111,0)</f>
        <v>0</v>
      </c>
      <c r="S104" s="38">
        <f>+IF(S35&lt;Active!S35,1111,0)</f>
        <v>0</v>
      </c>
      <c r="T104" s="38">
        <f>+IF(T35&lt;Active!T35,1111,0)</f>
        <v>0</v>
      </c>
      <c r="U104" s="38">
        <f>+IF(U35&lt;Active!U35,1111,0)</f>
        <v>0</v>
      </c>
      <c r="V104" s="38">
        <f>+IF(V35&lt;Active!V35,1111,0)</f>
        <v>0</v>
      </c>
      <c r="W104" s="38">
        <f>+IF(W35&lt;Active!W35,1111,0)</f>
        <v>0</v>
      </c>
      <c r="X104" s="38">
        <f>+IF(X35&lt;Active!X35,1111,0)</f>
        <v>0</v>
      </c>
      <c r="Y104" s="38">
        <f>+IF(Y35&lt;Active!Y35,1111,0)</f>
        <v>0</v>
      </c>
      <c r="Z104" s="38">
        <f>+IF(Z35&lt;Active!Z35,1111,0)</f>
        <v>0</v>
      </c>
      <c r="AA104" s="38">
        <f>+IF(AA35&lt;Active!AA35,1111,0)</f>
        <v>0</v>
      </c>
      <c r="AB104" s="38">
        <f>+IF(AB35&lt;Active!AB35,1111,0)</f>
        <v>0</v>
      </c>
      <c r="AC104" s="38">
        <f>+IF(AC35&lt;Active!AC35,1111,0)</f>
        <v>0</v>
      </c>
      <c r="AD104" s="38">
        <f>+IF(AD35&lt;Active!AD35,1111,0)</f>
        <v>0</v>
      </c>
      <c r="AE104" s="38">
        <f>+IF(AE35&lt;Active!AE35,1111,0)</f>
        <v>0</v>
      </c>
      <c r="AF104" s="38">
        <f>+IF(AF35&lt;Active!AF35,1111,0)</f>
        <v>0</v>
      </c>
      <c r="AG104" s="6">
        <v>90</v>
      </c>
      <c r="AK104" s="6">
        <v>60</v>
      </c>
      <c r="AL104" s="38">
        <f>+IF(AL35&lt;Active!AL35,1111,0)</f>
        <v>0</v>
      </c>
      <c r="AM104" s="38">
        <f>+IF(AM35&lt;Active!AM35,1111,0)</f>
        <v>0</v>
      </c>
      <c r="AN104" s="38">
        <f>+IF(AN35&lt;Active!AN35,1111,0)</f>
        <v>0</v>
      </c>
      <c r="AO104" s="38">
        <f>+IF(AO35&lt;Active!AO35,1111,0)</f>
        <v>0</v>
      </c>
      <c r="AP104" s="38">
        <f>+IF(AP35&lt;Active!AP35,1111,0)</f>
        <v>0</v>
      </c>
      <c r="AQ104" s="38">
        <f>+IF(AQ35&lt;Active!AQ35,1111,0)</f>
        <v>0</v>
      </c>
      <c r="AR104" s="38">
        <f>+IF(AR35&lt;Active!AR35,1111,0)</f>
        <v>0</v>
      </c>
      <c r="AS104" s="38">
        <f>+IF(AS35&lt;Active!AS35,1111,0)</f>
        <v>0</v>
      </c>
      <c r="AT104" s="38">
        <f>+IF(AT35&lt;Active!AT35,1111,0)</f>
        <v>0</v>
      </c>
      <c r="AU104" s="38">
        <f>+IF(AU35&lt;Active!AU35,1111,0)</f>
        <v>0</v>
      </c>
      <c r="AV104" s="38">
        <f>+IF(AV35&lt;Active!AV35,1111,0)</f>
        <v>0</v>
      </c>
      <c r="AW104" s="38">
        <f>+IF(AW35&lt;Active!AW35,1111,0)</f>
        <v>0</v>
      </c>
      <c r="AX104" s="38">
        <f>+IF(AX35&lt;Active!AX35,1111,0)</f>
        <v>0</v>
      </c>
      <c r="AY104" s="38">
        <f>+IF(AY35&lt;Active!AY35,1111,0)</f>
        <v>0</v>
      </c>
      <c r="AZ104" s="38">
        <f>+IF(AZ35&lt;Active!AZ35,1111,0)</f>
        <v>0</v>
      </c>
      <c r="BA104" s="38">
        <f>+IF(BA35&lt;Active!BA35,1111,0)</f>
        <v>0</v>
      </c>
      <c r="BB104" s="38">
        <f>+IF(BB35&lt;Active!BB35,1111,0)</f>
        <v>0</v>
      </c>
      <c r="BC104" s="38">
        <f>+IF(BC35&lt;Active!BC35,1111,0)</f>
        <v>0</v>
      </c>
      <c r="BD104" s="38">
        <f>+IF(BD35&lt;Active!BD35,1111,0)</f>
        <v>0</v>
      </c>
      <c r="BE104" s="38">
        <f>+IF(BE35&lt;Active!BE35,1111,0)</f>
        <v>0</v>
      </c>
      <c r="BF104" s="38">
        <f>+IF(BF35&lt;Active!BF35,1111,0)</f>
        <v>0</v>
      </c>
      <c r="BG104" s="38">
        <f>+IF(BG35&lt;Active!BG35,1111,0)</f>
        <v>0</v>
      </c>
      <c r="BH104" s="38">
        <f>+IF(BH35&lt;Active!BH35,1111,0)</f>
        <v>0</v>
      </c>
      <c r="BI104" s="38">
        <f>+IF(BI35&lt;Active!BI35,1111,0)</f>
        <v>0</v>
      </c>
      <c r="BJ104" s="38">
        <f>+IF(BJ35&lt;Active!BJ35,1111,0)</f>
        <v>0</v>
      </c>
      <c r="BK104" s="38">
        <f>+IF(BK35&lt;Active!BK35,1111,0)</f>
        <v>0</v>
      </c>
      <c r="BL104" s="38">
        <f>+IF(BL35&lt;Active!BL35,1111,0)</f>
        <v>0</v>
      </c>
      <c r="BM104" s="38">
        <f>+IF(BM35&lt;Active!BM35,1111,0)</f>
        <v>0</v>
      </c>
      <c r="BN104" s="38">
        <f>+IF(BN35&lt;Active!BN35,1111,0)</f>
        <v>0</v>
      </c>
      <c r="BO104" s="38">
        <f>+IF(BO35&lt;Active!BO35,1111,0)</f>
        <v>0</v>
      </c>
      <c r="BP104" s="38">
        <f>+IF(BP35&lt;Active!BP35,1111,0)</f>
        <v>0</v>
      </c>
      <c r="BQ104" s="6">
        <v>90</v>
      </c>
    </row>
    <row r="105" spans="1:69" x14ac:dyDescent="0.3">
      <c r="A105" s="6">
        <v>61</v>
      </c>
      <c r="B105" s="38">
        <f>+IF(B36&lt;Active!B36,1111,0)</f>
        <v>0</v>
      </c>
      <c r="C105" s="38">
        <f>+IF(C36&lt;Active!C36,1111,0)</f>
        <v>0</v>
      </c>
      <c r="D105" s="38">
        <f>+IF(D36&lt;Active!D36,1111,0)</f>
        <v>0</v>
      </c>
      <c r="E105" s="38">
        <f>+IF(E36&lt;Active!E36,1111,0)</f>
        <v>0</v>
      </c>
      <c r="F105" s="38">
        <f>+IF(F36&lt;Active!F36,1111,0)</f>
        <v>0</v>
      </c>
      <c r="G105" s="38">
        <f>+IF(G36&lt;Active!G36,1111,0)</f>
        <v>0</v>
      </c>
      <c r="H105" s="38">
        <f>+IF(H36&lt;Active!H36,1111,0)</f>
        <v>0</v>
      </c>
      <c r="I105" s="38">
        <f>+IF(I36&lt;Active!I36,1111,0)</f>
        <v>0</v>
      </c>
      <c r="J105" s="38">
        <f>+IF(J36&lt;Active!J36,1111,0)</f>
        <v>0</v>
      </c>
      <c r="K105" s="38">
        <f>+IF(K36&lt;Active!K36,1111,0)</f>
        <v>0</v>
      </c>
      <c r="L105" s="38">
        <f>+IF(L36&lt;Active!L36,1111,0)</f>
        <v>0</v>
      </c>
      <c r="M105" s="38">
        <f>+IF(M36&lt;Active!M36,1111,0)</f>
        <v>0</v>
      </c>
      <c r="N105" s="38">
        <f>+IF(N36&lt;Active!N36,1111,0)</f>
        <v>0</v>
      </c>
      <c r="O105" s="38">
        <f>+IF(O36&lt;Active!O36,1111,0)</f>
        <v>0</v>
      </c>
      <c r="P105" s="38">
        <f>+IF(P36&lt;Active!P36,1111,0)</f>
        <v>0</v>
      </c>
      <c r="Q105" s="38">
        <f>+IF(Q36&lt;Active!Q36,1111,0)</f>
        <v>0</v>
      </c>
      <c r="R105" s="38">
        <f>+IF(R36&lt;Active!R36,1111,0)</f>
        <v>0</v>
      </c>
      <c r="S105" s="38">
        <f>+IF(S36&lt;Active!S36,1111,0)</f>
        <v>0</v>
      </c>
      <c r="T105" s="38">
        <f>+IF(T36&lt;Active!T36,1111,0)</f>
        <v>0</v>
      </c>
      <c r="U105" s="38">
        <f>+IF(U36&lt;Active!U36,1111,0)</f>
        <v>0</v>
      </c>
      <c r="V105" s="38">
        <f>+IF(V36&lt;Active!V36,1111,0)</f>
        <v>0</v>
      </c>
      <c r="W105" s="38">
        <f>+IF(W36&lt;Active!W36,1111,0)</f>
        <v>0</v>
      </c>
      <c r="X105" s="38">
        <f>+IF(X36&lt;Active!X36,1111,0)</f>
        <v>0</v>
      </c>
      <c r="Y105" s="38">
        <f>+IF(Y36&lt;Active!Y36,1111,0)</f>
        <v>0</v>
      </c>
      <c r="Z105" s="38">
        <f>+IF(Z36&lt;Active!Z36,1111,0)</f>
        <v>0</v>
      </c>
      <c r="AA105" s="38">
        <f>+IF(AA36&lt;Active!AA36,1111,0)</f>
        <v>0</v>
      </c>
      <c r="AB105" s="38">
        <f>+IF(AB36&lt;Active!AB36,1111,0)</f>
        <v>0</v>
      </c>
      <c r="AC105" s="38">
        <f>+IF(AC36&lt;Active!AC36,1111,0)</f>
        <v>0</v>
      </c>
      <c r="AD105" s="38">
        <f>+IF(AD36&lt;Active!AD36,1111,0)</f>
        <v>0</v>
      </c>
      <c r="AE105" s="38">
        <f>+IF(AE36&lt;Active!AE36,1111,0)</f>
        <v>0</v>
      </c>
      <c r="AF105" s="38">
        <f>+IF(AF36&lt;Active!AF36,1111,0)</f>
        <v>0</v>
      </c>
      <c r="AG105" s="6">
        <v>91</v>
      </c>
      <c r="AK105" s="6">
        <v>61</v>
      </c>
      <c r="AL105" s="38">
        <f>+IF(AL36&lt;Active!AL36,1111,0)</f>
        <v>0</v>
      </c>
      <c r="AM105" s="38">
        <f>+IF(AM36&lt;Active!AM36,1111,0)</f>
        <v>0</v>
      </c>
      <c r="AN105" s="38">
        <f>+IF(AN36&lt;Active!AN36,1111,0)</f>
        <v>0</v>
      </c>
      <c r="AO105" s="38">
        <f>+IF(AO36&lt;Active!AO36,1111,0)</f>
        <v>0</v>
      </c>
      <c r="AP105" s="38">
        <f>+IF(AP36&lt;Active!AP36,1111,0)</f>
        <v>0</v>
      </c>
      <c r="AQ105" s="38">
        <f>+IF(AQ36&lt;Active!AQ36,1111,0)</f>
        <v>0</v>
      </c>
      <c r="AR105" s="38">
        <f>+IF(AR36&lt;Active!AR36,1111,0)</f>
        <v>0</v>
      </c>
      <c r="AS105" s="38">
        <f>+IF(AS36&lt;Active!AS36,1111,0)</f>
        <v>0</v>
      </c>
      <c r="AT105" s="38">
        <f>+IF(AT36&lt;Active!AT36,1111,0)</f>
        <v>0</v>
      </c>
      <c r="AU105" s="38">
        <f>+IF(AU36&lt;Active!AU36,1111,0)</f>
        <v>0</v>
      </c>
      <c r="AV105" s="38">
        <f>+IF(AV36&lt;Active!AV36,1111,0)</f>
        <v>0</v>
      </c>
      <c r="AW105" s="38">
        <f>+IF(AW36&lt;Active!AW36,1111,0)</f>
        <v>0</v>
      </c>
      <c r="AX105" s="38">
        <f>+IF(AX36&lt;Active!AX36,1111,0)</f>
        <v>0</v>
      </c>
      <c r="AY105" s="38">
        <f>+IF(AY36&lt;Active!AY36,1111,0)</f>
        <v>0</v>
      </c>
      <c r="AZ105" s="38">
        <f>+IF(AZ36&lt;Active!AZ36,1111,0)</f>
        <v>0</v>
      </c>
      <c r="BA105" s="38">
        <f>+IF(BA36&lt;Active!BA36,1111,0)</f>
        <v>0</v>
      </c>
      <c r="BB105" s="38">
        <f>+IF(BB36&lt;Active!BB36,1111,0)</f>
        <v>0</v>
      </c>
      <c r="BC105" s="38">
        <f>+IF(BC36&lt;Active!BC36,1111,0)</f>
        <v>0</v>
      </c>
      <c r="BD105" s="38">
        <f>+IF(BD36&lt;Active!BD36,1111,0)</f>
        <v>0</v>
      </c>
      <c r="BE105" s="38">
        <f>+IF(BE36&lt;Active!BE36,1111,0)</f>
        <v>0</v>
      </c>
      <c r="BF105" s="38">
        <f>+IF(BF36&lt;Active!BF36,1111,0)</f>
        <v>0</v>
      </c>
      <c r="BG105" s="38">
        <f>+IF(BG36&lt;Active!BG36,1111,0)</f>
        <v>0</v>
      </c>
      <c r="BH105" s="38">
        <f>+IF(BH36&lt;Active!BH36,1111,0)</f>
        <v>0</v>
      </c>
      <c r="BI105" s="38">
        <f>+IF(BI36&lt;Active!BI36,1111,0)</f>
        <v>0</v>
      </c>
      <c r="BJ105" s="38">
        <f>+IF(BJ36&lt;Active!BJ36,1111,0)</f>
        <v>0</v>
      </c>
      <c r="BK105" s="38">
        <f>+IF(BK36&lt;Active!BK36,1111,0)</f>
        <v>0</v>
      </c>
      <c r="BL105" s="38">
        <f>+IF(BL36&lt;Active!BL36,1111,0)</f>
        <v>0</v>
      </c>
      <c r="BM105" s="38">
        <f>+IF(BM36&lt;Active!BM36,1111,0)</f>
        <v>0</v>
      </c>
      <c r="BN105" s="38">
        <f>+IF(BN36&lt;Active!BN36,1111,0)</f>
        <v>0</v>
      </c>
      <c r="BO105" s="38">
        <f>+IF(BO36&lt;Active!BO36,1111,0)</f>
        <v>0</v>
      </c>
      <c r="BP105" s="38">
        <f>+IF(BP36&lt;Active!BP36,1111,0)</f>
        <v>0</v>
      </c>
      <c r="BQ105" s="6">
        <v>91</v>
      </c>
    </row>
    <row r="106" spans="1:69" x14ac:dyDescent="0.3">
      <c r="A106" s="6">
        <v>62</v>
      </c>
      <c r="B106" s="38">
        <f>+IF(B37&lt;Active!B37,1111,0)</f>
        <v>0</v>
      </c>
      <c r="C106" s="38">
        <f>+IF(C37&lt;Active!C37,1111,0)</f>
        <v>0</v>
      </c>
      <c r="D106" s="38">
        <f>+IF(D37&lt;Active!D37,1111,0)</f>
        <v>0</v>
      </c>
      <c r="E106" s="38">
        <f>+IF(E37&lt;Active!E37,1111,0)</f>
        <v>0</v>
      </c>
      <c r="F106" s="38">
        <f>+IF(F37&lt;Active!F37,1111,0)</f>
        <v>0</v>
      </c>
      <c r="G106" s="38">
        <f>+IF(G37&lt;Active!G37,1111,0)</f>
        <v>0</v>
      </c>
      <c r="H106" s="38">
        <f>+IF(H37&lt;Active!H37,1111,0)</f>
        <v>0</v>
      </c>
      <c r="I106" s="38">
        <f>+IF(I37&lt;Active!I37,1111,0)</f>
        <v>0</v>
      </c>
      <c r="J106" s="38">
        <f>+IF(J37&lt;Active!J37,1111,0)</f>
        <v>0</v>
      </c>
      <c r="K106" s="38">
        <f>+IF(K37&lt;Active!K37,1111,0)</f>
        <v>0</v>
      </c>
      <c r="L106" s="38">
        <f>+IF(L37&lt;Active!L37,1111,0)</f>
        <v>0</v>
      </c>
      <c r="M106" s="38">
        <f>+IF(M37&lt;Active!M37,1111,0)</f>
        <v>0</v>
      </c>
      <c r="N106" s="38">
        <f>+IF(N37&lt;Active!N37,1111,0)</f>
        <v>0</v>
      </c>
      <c r="O106" s="38">
        <f>+IF(O37&lt;Active!O37,1111,0)</f>
        <v>0</v>
      </c>
      <c r="P106" s="38">
        <f>+IF(P37&lt;Active!P37,1111,0)</f>
        <v>0</v>
      </c>
      <c r="Q106" s="38">
        <f>+IF(Q37&lt;Active!Q37,1111,0)</f>
        <v>0</v>
      </c>
      <c r="R106" s="38">
        <f>+IF(R37&lt;Active!R37,1111,0)</f>
        <v>0</v>
      </c>
      <c r="S106" s="38">
        <f>+IF(S37&lt;Active!S37,1111,0)</f>
        <v>0</v>
      </c>
      <c r="T106" s="38">
        <f>+IF(T37&lt;Active!T37,1111,0)</f>
        <v>0</v>
      </c>
      <c r="U106" s="38">
        <f>+IF(U37&lt;Active!U37,1111,0)</f>
        <v>0</v>
      </c>
      <c r="V106" s="38">
        <f>+IF(V37&lt;Active!V37,1111,0)</f>
        <v>0</v>
      </c>
      <c r="W106" s="38">
        <f>+IF(W37&lt;Active!W37,1111,0)</f>
        <v>0</v>
      </c>
      <c r="X106" s="38">
        <f>+IF(X37&lt;Active!X37,1111,0)</f>
        <v>0</v>
      </c>
      <c r="Y106" s="38">
        <f>+IF(Y37&lt;Active!Y37,1111,0)</f>
        <v>0</v>
      </c>
      <c r="Z106" s="38">
        <f>+IF(Z37&lt;Active!Z37,1111,0)</f>
        <v>0</v>
      </c>
      <c r="AA106" s="38">
        <f>+IF(AA37&lt;Active!AA37,1111,0)</f>
        <v>0</v>
      </c>
      <c r="AB106" s="38">
        <f>+IF(AB37&lt;Active!AB37,1111,0)</f>
        <v>0</v>
      </c>
      <c r="AC106" s="38">
        <f>+IF(AC37&lt;Active!AC37,1111,0)</f>
        <v>0</v>
      </c>
      <c r="AD106" s="38">
        <f>+IF(AD37&lt;Active!AD37,1111,0)</f>
        <v>0</v>
      </c>
      <c r="AE106" s="38">
        <f>+IF(AE37&lt;Active!AE37,1111,0)</f>
        <v>0</v>
      </c>
      <c r="AF106" s="38">
        <f>+IF(AF37&lt;Active!AF37,1111,0)</f>
        <v>0</v>
      </c>
      <c r="AG106" s="6">
        <v>92</v>
      </c>
      <c r="AK106" s="6">
        <v>62</v>
      </c>
      <c r="AL106" s="38">
        <f>+IF(AL37&lt;Active!AL37,1111,0)</f>
        <v>0</v>
      </c>
      <c r="AM106" s="38">
        <f>+IF(AM37&lt;Active!AM37,1111,0)</f>
        <v>0</v>
      </c>
      <c r="AN106" s="38">
        <f>+IF(AN37&lt;Active!AN37,1111,0)</f>
        <v>0</v>
      </c>
      <c r="AO106" s="38">
        <f>+IF(AO37&lt;Active!AO37,1111,0)</f>
        <v>0</v>
      </c>
      <c r="AP106" s="38">
        <f>+IF(AP37&lt;Active!AP37,1111,0)</f>
        <v>0</v>
      </c>
      <c r="AQ106" s="38">
        <f>+IF(AQ37&lt;Active!AQ37,1111,0)</f>
        <v>0</v>
      </c>
      <c r="AR106" s="38">
        <f>+IF(AR37&lt;Active!AR37,1111,0)</f>
        <v>0</v>
      </c>
      <c r="AS106" s="38">
        <f>+IF(AS37&lt;Active!AS37,1111,0)</f>
        <v>0</v>
      </c>
      <c r="AT106" s="38">
        <f>+IF(AT37&lt;Active!AT37,1111,0)</f>
        <v>0</v>
      </c>
      <c r="AU106" s="38">
        <f>+IF(AU37&lt;Active!AU37,1111,0)</f>
        <v>0</v>
      </c>
      <c r="AV106" s="38">
        <f>+IF(AV37&lt;Active!AV37,1111,0)</f>
        <v>0</v>
      </c>
      <c r="AW106" s="38">
        <f>+IF(AW37&lt;Active!AW37,1111,0)</f>
        <v>0</v>
      </c>
      <c r="AX106" s="38">
        <f>+IF(AX37&lt;Active!AX37,1111,0)</f>
        <v>0</v>
      </c>
      <c r="AY106" s="38">
        <f>+IF(AY37&lt;Active!AY37,1111,0)</f>
        <v>0</v>
      </c>
      <c r="AZ106" s="38">
        <f>+IF(AZ37&lt;Active!AZ37,1111,0)</f>
        <v>0</v>
      </c>
      <c r="BA106" s="38">
        <f>+IF(BA37&lt;Active!BA37,1111,0)</f>
        <v>0</v>
      </c>
      <c r="BB106" s="38">
        <f>+IF(BB37&lt;Active!BB37,1111,0)</f>
        <v>0</v>
      </c>
      <c r="BC106" s="38">
        <f>+IF(BC37&lt;Active!BC37,1111,0)</f>
        <v>0</v>
      </c>
      <c r="BD106" s="38">
        <f>+IF(BD37&lt;Active!BD37,1111,0)</f>
        <v>0</v>
      </c>
      <c r="BE106" s="38">
        <f>+IF(BE37&lt;Active!BE37,1111,0)</f>
        <v>0</v>
      </c>
      <c r="BF106" s="38">
        <f>+IF(BF37&lt;Active!BF37,1111,0)</f>
        <v>0</v>
      </c>
      <c r="BG106" s="38">
        <f>+IF(BG37&lt;Active!BG37,1111,0)</f>
        <v>0</v>
      </c>
      <c r="BH106" s="38">
        <f>+IF(BH37&lt;Active!BH37,1111,0)</f>
        <v>0</v>
      </c>
      <c r="BI106" s="38">
        <f>+IF(BI37&lt;Active!BI37,1111,0)</f>
        <v>0</v>
      </c>
      <c r="BJ106" s="38">
        <f>+IF(BJ37&lt;Active!BJ37,1111,0)</f>
        <v>0</v>
      </c>
      <c r="BK106" s="38">
        <f>+IF(BK37&lt;Active!BK37,1111,0)</f>
        <v>0</v>
      </c>
      <c r="BL106" s="38">
        <f>+IF(BL37&lt;Active!BL37,1111,0)</f>
        <v>0</v>
      </c>
      <c r="BM106" s="38">
        <f>+IF(BM37&lt;Active!BM37,1111,0)</f>
        <v>0</v>
      </c>
      <c r="BN106" s="38">
        <f>+IF(BN37&lt;Active!BN37,1111,0)</f>
        <v>0</v>
      </c>
      <c r="BO106" s="38">
        <f>+IF(BO37&lt;Active!BO37,1111,0)</f>
        <v>0</v>
      </c>
      <c r="BP106" s="38">
        <f>+IF(BP37&lt;Active!BP37,1111,0)</f>
        <v>0</v>
      </c>
      <c r="BQ106" s="6">
        <v>92</v>
      </c>
    </row>
    <row r="107" spans="1:69" x14ac:dyDescent="0.3">
      <c r="A107" s="6">
        <v>63</v>
      </c>
      <c r="B107" s="38">
        <f>+IF(B38&lt;Active!B38,1111,0)</f>
        <v>0</v>
      </c>
      <c r="C107" s="38">
        <f>+IF(C38&lt;Active!C38,1111,0)</f>
        <v>0</v>
      </c>
      <c r="D107" s="38">
        <f>+IF(D38&lt;Active!D38,1111,0)</f>
        <v>0</v>
      </c>
      <c r="E107" s="38">
        <f>+IF(E38&lt;Active!E38,1111,0)</f>
        <v>0</v>
      </c>
      <c r="F107" s="38">
        <f>+IF(F38&lt;Active!F38,1111,0)</f>
        <v>0</v>
      </c>
      <c r="G107" s="38">
        <f>+IF(G38&lt;Active!G38,1111,0)</f>
        <v>0</v>
      </c>
      <c r="H107" s="38">
        <f>+IF(H38&lt;Active!H38,1111,0)</f>
        <v>0</v>
      </c>
      <c r="I107" s="38">
        <f>+IF(I38&lt;Active!I38,1111,0)</f>
        <v>0</v>
      </c>
      <c r="J107" s="38">
        <f>+IF(J38&lt;Active!J38,1111,0)</f>
        <v>0</v>
      </c>
      <c r="K107" s="38">
        <f>+IF(K38&lt;Active!K38,1111,0)</f>
        <v>0</v>
      </c>
      <c r="L107" s="38">
        <f>+IF(L38&lt;Active!L38,1111,0)</f>
        <v>0</v>
      </c>
      <c r="M107" s="38">
        <f>+IF(M38&lt;Active!M38,1111,0)</f>
        <v>0</v>
      </c>
      <c r="N107" s="38">
        <f>+IF(N38&lt;Active!N38,1111,0)</f>
        <v>0</v>
      </c>
      <c r="O107" s="38">
        <f>+IF(O38&lt;Active!O38,1111,0)</f>
        <v>0</v>
      </c>
      <c r="P107" s="38">
        <f>+IF(P38&lt;Active!P38,1111,0)</f>
        <v>0</v>
      </c>
      <c r="Q107" s="38">
        <f>+IF(Q38&lt;Active!Q38,1111,0)</f>
        <v>0</v>
      </c>
      <c r="R107" s="38">
        <f>+IF(R38&lt;Active!R38,1111,0)</f>
        <v>0</v>
      </c>
      <c r="S107" s="38">
        <f>+IF(S38&lt;Active!S38,1111,0)</f>
        <v>0</v>
      </c>
      <c r="T107" s="38">
        <f>+IF(T38&lt;Active!T38,1111,0)</f>
        <v>0</v>
      </c>
      <c r="U107" s="38">
        <f>+IF(U38&lt;Active!U38,1111,0)</f>
        <v>0</v>
      </c>
      <c r="V107" s="38">
        <f>+IF(V38&lt;Active!V38,1111,0)</f>
        <v>0</v>
      </c>
      <c r="W107" s="38">
        <f>+IF(W38&lt;Active!W38,1111,0)</f>
        <v>0</v>
      </c>
      <c r="X107" s="38">
        <f>+IF(X38&lt;Active!X38,1111,0)</f>
        <v>0</v>
      </c>
      <c r="Y107" s="38">
        <f>+IF(Y38&lt;Active!Y38,1111,0)</f>
        <v>0</v>
      </c>
      <c r="Z107" s="38">
        <f>+IF(Z38&lt;Active!Z38,1111,0)</f>
        <v>0</v>
      </c>
      <c r="AA107" s="38">
        <f>+IF(AA38&lt;Active!AA38,1111,0)</f>
        <v>0</v>
      </c>
      <c r="AB107" s="38">
        <f>+IF(AB38&lt;Active!AB38,1111,0)</f>
        <v>0</v>
      </c>
      <c r="AC107" s="38">
        <f>+IF(AC38&lt;Active!AC38,1111,0)</f>
        <v>0</v>
      </c>
      <c r="AD107" s="38">
        <f>+IF(AD38&lt;Active!AD38,1111,0)</f>
        <v>0</v>
      </c>
      <c r="AE107" s="38">
        <f>+IF(AE38&lt;Active!AE38,1111,0)</f>
        <v>0</v>
      </c>
      <c r="AF107" s="38">
        <f>+IF(AF38&lt;Active!AF38,1111,0)</f>
        <v>0</v>
      </c>
      <c r="AG107" s="6">
        <v>93</v>
      </c>
      <c r="AK107" s="6">
        <v>63</v>
      </c>
      <c r="AL107" s="38">
        <f>+IF(AL38&lt;Active!AL38,1111,0)</f>
        <v>0</v>
      </c>
      <c r="AM107" s="38">
        <f>+IF(AM38&lt;Active!AM38,1111,0)</f>
        <v>0</v>
      </c>
      <c r="AN107" s="38">
        <f>+IF(AN38&lt;Active!AN38,1111,0)</f>
        <v>0</v>
      </c>
      <c r="AO107" s="38">
        <f>+IF(AO38&lt;Active!AO38,1111,0)</f>
        <v>0</v>
      </c>
      <c r="AP107" s="38">
        <f>+IF(AP38&lt;Active!AP38,1111,0)</f>
        <v>0</v>
      </c>
      <c r="AQ107" s="38">
        <f>+IF(AQ38&lt;Active!AQ38,1111,0)</f>
        <v>0</v>
      </c>
      <c r="AR107" s="38">
        <f>+IF(AR38&lt;Active!AR38,1111,0)</f>
        <v>0</v>
      </c>
      <c r="AS107" s="38">
        <f>+IF(AS38&lt;Active!AS38,1111,0)</f>
        <v>0</v>
      </c>
      <c r="AT107" s="38">
        <f>+IF(AT38&lt;Active!AT38,1111,0)</f>
        <v>0</v>
      </c>
      <c r="AU107" s="38">
        <f>+IF(AU38&lt;Active!AU38,1111,0)</f>
        <v>0</v>
      </c>
      <c r="AV107" s="38">
        <f>+IF(AV38&lt;Active!AV38,1111,0)</f>
        <v>0</v>
      </c>
      <c r="AW107" s="38">
        <f>+IF(AW38&lt;Active!AW38,1111,0)</f>
        <v>0</v>
      </c>
      <c r="AX107" s="38">
        <f>+IF(AX38&lt;Active!AX38,1111,0)</f>
        <v>0</v>
      </c>
      <c r="AY107" s="38">
        <f>+IF(AY38&lt;Active!AY38,1111,0)</f>
        <v>0</v>
      </c>
      <c r="AZ107" s="38">
        <f>+IF(AZ38&lt;Active!AZ38,1111,0)</f>
        <v>0</v>
      </c>
      <c r="BA107" s="38">
        <f>+IF(BA38&lt;Active!BA38,1111,0)</f>
        <v>0</v>
      </c>
      <c r="BB107" s="38">
        <f>+IF(BB38&lt;Active!BB38,1111,0)</f>
        <v>0</v>
      </c>
      <c r="BC107" s="38">
        <f>+IF(BC38&lt;Active!BC38,1111,0)</f>
        <v>0</v>
      </c>
      <c r="BD107" s="38">
        <f>+IF(BD38&lt;Active!BD38,1111,0)</f>
        <v>0</v>
      </c>
      <c r="BE107" s="38">
        <f>+IF(BE38&lt;Active!BE38,1111,0)</f>
        <v>0</v>
      </c>
      <c r="BF107" s="38">
        <f>+IF(BF38&lt;Active!BF38,1111,0)</f>
        <v>0</v>
      </c>
      <c r="BG107" s="38">
        <f>+IF(BG38&lt;Active!BG38,1111,0)</f>
        <v>0</v>
      </c>
      <c r="BH107" s="38">
        <f>+IF(BH38&lt;Active!BH38,1111,0)</f>
        <v>0</v>
      </c>
      <c r="BI107" s="38">
        <f>+IF(BI38&lt;Active!BI38,1111,0)</f>
        <v>0</v>
      </c>
      <c r="BJ107" s="38">
        <f>+IF(BJ38&lt;Active!BJ38,1111,0)</f>
        <v>0</v>
      </c>
      <c r="BK107" s="38">
        <f>+IF(BK38&lt;Active!BK38,1111,0)</f>
        <v>0</v>
      </c>
      <c r="BL107" s="38">
        <f>+IF(BL38&lt;Active!BL38,1111,0)</f>
        <v>0</v>
      </c>
      <c r="BM107" s="38">
        <f>+IF(BM38&lt;Active!BM38,1111,0)</f>
        <v>0</v>
      </c>
      <c r="BN107" s="38">
        <f>+IF(BN38&lt;Active!BN38,1111,0)</f>
        <v>0</v>
      </c>
      <c r="BO107" s="38">
        <f>+IF(BO38&lt;Active!BO38,1111,0)</f>
        <v>0</v>
      </c>
      <c r="BP107" s="38">
        <f>+IF(BP38&lt;Active!BP38,1111,0)</f>
        <v>0</v>
      </c>
      <c r="BQ107" s="6">
        <v>93</v>
      </c>
    </row>
    <row r="108" spans="1:69" x14ac:dyDescent="0.3">
      <c r="A108" s="11">
        <v>64</v>
      </c>
      <c r="B108" s="38">
        <f>+IF(B39&lt;Active!B39,1111,0)</f>
        <v>0</v>
      </c>
      <c r="C108" s="38">
        <f>+IF(C39&lt;Active!C39,1111,0)</f>
        <v>0</v>
      </c>
      <c r="D108" s="38">
        <f>+IF(D39&lt;Active!D39,1111,0)</f>
        <v>0</v>
      </c>
      <c r="E108" s="38">
        <f>+IF(E39&lt;Active!E39,1111,0)</f>
        <v>0</v>
      </c>
      <c r="F108" s="38">
        <f>+IF(F39&lt;Active!F39,1111,0)</f>
        <v>0</v>
      </c>
      <c r="G108" s="38">
        <f>+IF(G39&lt;Active!G39,1111,0)</f>
        <v>0</v>
      </c>
      <c r="H108" s="38">
        <f>+IF(H39&lt;Active!H39,1111,0)</f>
        <v>0</v>
      </c>
      <c r="I108" s="38">
        <f>+IF(I39&lt;Active!I39,1111,0)</f>
        <v>0</v>
      </c>
      <c r="J108" s="38">
        <f>+IF(J39&lt;Active!J39,1111,0)</f>
        <v>0</v>
      </c>
      <c r="K108" s="38">
        <f>+IF(K39&lt;Active!K39,1111,0)</f>
        <v>0</v>
      </c>
      <c r="L108" s="38">
        <f>+IF(L39&lt;Active!L39,1111,0)</f>
        <v>0</v>
      </c>
      <c r="M108" s="38">
        <f>+IF(M39&lt;Active!M39,1111,0)</f>
        <v>0</v>
      </c>
      <c r="N108" s="38">
        <f>+IF(N39&lt;Active!N39,1111,0)</f>
        <v>0</v>
      </c>
      <c r="O108" s="38">
        <f>+IF(O39&lt;Active!O39,1111,0)</f>
        <v>0</v>
      </c>
      <c r="P108" s="38">
        <f>+IF(P39&lt;Active!P39,1111,0)</f>
        <v>0</v>
      </c>
      <c r="Q108" s="38">
        <f>+IF(Q39&lt;Active!Q39,1111,0)</f>
        <v>0</v>
      </c>
      <c r="R108" s="38">
        <f>+IF(R39&lt;Active!R39,1111,0)</f>
        <v>0</v>
      </c>
      <c r="S108" s="38">
        <f>+IF(S39&lt;Active!S39,1111,0)</f>
        <v>0</v>
      </c>
      <c r="T108" s="38">
        <f>+IF(T39&lt;Active!T39,1111,0)</f>
        <v>0</v>
      </c>
      <c r="U108" s="38">
        <f>+IF(U39&lt;Active!U39,1111,0)</f>
        <v>0</v>
      </c>
      <c r="V108" s="38">
        <f>+IF(V39&lt;Active!V39,1111,0)</f>
        <v>0</v>
      </c>
      <c r="W108" s="38">
        <f>+IF(W39&lt;Active!W39,1111,0)</f>
        <v>0</v>
      </c>
      <c r="X108" s="38">
        <f>+IF(X39&lt;Active!X39,1111,0)</f>
        <v>0</v>
      </c>
      <c r="Y108" s="38">
        <f>+IF(Y39&lt;Active!Y39,1111,0)</f>
        <v>0</v>
      </c>
      <c r="Z108" s="38">
        <f>+IF(Z39&lt;Active!Z39,1111,0)</f>
        <v>0</v>
      </c>
      <c r="AA108" s="38">
        <f>+IF(AA39&lt;Active!AA39,1111,0)</f>
        <v>0</v>
      </c>
      <c r="AB108" s="38">
        <f>+IF(AB39&lt;Active!AB39,1111,0)</f>
        <v>0</v>
      </c>
      <c r="AC108" s="38">
        <f>+IF(AC39&lt;Active!AC39,1111,0)</f>
        <v>0</v>
      </c>
      <c r="AD108" s="38">
        <f>+IF(AD39&lt;Active!AD39,1111,0)</f>
        <v>0</v>
      </c>
      <c r="AE108" s="38">
        <f>+IF(AE39&lt;Active!AE39,1111,0)</f>
        <v>0</v>
      </c>
      <c r="AF108" s="38">
        <f>+IF(AF39&lt;Active!AF39,1111,0)</f>
        <v>0</v>
      </c>
      <c r="AG108" s="11">
        <v>94</v>
      </c>
      <c r="AK108" s="11">
        <v>64</v>
      </c>
      <c r="AL108" s="38">
        <f>+IF(AL39&lt;Active!AL39,1111,0)</f>
        <v>0</v>
      </c>
      <c r="AM108" s="38">
        <f>+IF(AM39&lt;Active!AM39,1111,0)</f>
        <v>0</v>
      </c>
      <c r="AN108" s="38">
        <f>+IF(AN39&lt;Active!AN39,1111,0)</f>
        <v>0</v>
      </c>
      <c r="AO108" s="38">
        <f>+IF(AO39&lt;Active!AO39,1111,0)</f>
        <v>0</v>
      </c>
      <c r="AP108" s="38">
        <f>+IF(AP39&lt;Active!AP39,1111,0)</f>
        <v>0</v>
      </c>
      <c r="AQ108" s="38">
        <f>+IF(AQ39&lt;Active!AQ39,1111,0)</f>
        <v>0</v>
      </c>
      <c r="AR108" s="38">
        <f>+IF(AR39&lt;Active!AR39,1111,0)</f>
        <v>0</v>
      </c>
      <c r="AS108" s="38">
        <f>+IF(AS39&lt;Active!AS39,1111,0)</f>
        <v>0</v>
      </c>
      <c r="AT108" s="38">
        <f>+IF(AT39&lt;Active!AT39,1111,0)</f>
        <v>0</v>
      </c>
      <c r="AU108" s="38">
        <f>+IF(AU39&lt;Active!AU39,1111,0)</f>
        <v>0</v>
      </c>
      <c r="AV108" s="38">
        <f>+IF(AV39&lt;Active!AV39,1111,0)</f>
        <v>0</v>
      </c>
      <c r="AW108" s="38">
        <f>+IF(AW39&lt;Active!AW39,1111,0)</f>
        <v>0</v>
      </c>
      <c r="AX108" s="38">
        <f>+IF(AX39&lt;Active!AX39,1111,0)</f>
        <v>0</v>
      </c>
      <c r="AY108" s="38">
        <f>+IF(AY39&lt;Active!AY39,1111,0)</f>
        <v>0</v>
      </c>
      <c r="AZ108" s="38">
        <f>+IF(AZ39&lt;Active!AZ39,1111,0)</f>
        <v>0</v>
      </c>
      <c r="BA108" s="38">
        <f>+IF(BA39&lt;Active!BA39,1111,0)</f>
        <v>0</v>
      </c>
      <c r="BB108" s="38">
        <f>+IF(BB39&lt;Active!BB39,1111,0)</f>
        <v>0</v>
      </c>
      <c r="BC108" s="38">
        <f>+IF(BC39&lt;Active!BC39,1111,0)</f>
        <v>0</v>
      </c>
      <c r="BD108" s="38">
        <f>+IF(BD39&lt;Active!BD39,1111,0)</f>
        <v>0</v>
      </c>
      <c r="BE108" s="38">
        <f>+IF(BE39&lt;Active!BE39,1111,0)</f>
        <v>0</v>
      </c>
      <c r="BF108" s="38">
        <f>+IF(BF39&lt;Active!BF39,1111,0)</f>
        <v>0</v>
      </c>
      <c r="BG108" s="38">
        <f>+IF(BG39&lt;Active!BG39,1111,0)</f>
        <v>0</v>
      </c>
      <c r="BH108" s="38">
        <f>+IF(BH39&lt;Active!BH39,1111,0)</f>
        <v>0</v>
      </c>
      <c r="BI108" s="38">
        <f>+IF(BI39&lt;Active!BI39,1111,0)</f>
        <v>0</v>
      </c>
      <c r="BJ108" s="38">
        <f>+IF(BJ39&lt;Active!BJ39,1111,0)</f>
        <v>0</v>
      </c>
      <c r="BK108" s="38">
        <f>+IF(BK39&lt;Active!BK39,1111,0)</f>
        <v>0</v>
      </c>
      <c r="BL108" s="38">
        <f>+IF(BL39&lt;Active!BL39,1111,0)</f>
        <v>0</v>
      </c>
      <c r="BM108" s="38">
        <f>+IF(BM39&lt;Active!BM39,1111,0)</f>
        <v>0</v>
      </c>
      <c r="BN108" s="38">
        <f>+IF(BN39&lt;Active!BN39,1111,0)</f>
        <v>0</v>
      </c>
      <c r="BO108" s="38">
        <f>+IF(BO39&lt;Active!BO39,1111,0)</f>
        <v>0</v>
      </c>
      <c r="BP108" s="38">
        <f>+IF(BP39&lt;Active!BP39,1111,0)</f>
        <v>0</v>
      </c>
      <c r="BQ108" s="11">
        <v>94</v>
      </c>
    </row>
    <row r="109" spans="1:69" x14ac:dyDescent="0.3">
      <c r="A109" s="6">
        <v>65</v>
      </c>
      <c r="B109" s="38">
        <f>+IF(B40&lt;Active!B40,1111,0)</f>
        <v>0</v>
      </c>
      <c r="C109" s="38">
        <f>+IF(C40&lt;Active!C40,1111,0)</f>
        <v>0</v>
      </c>
      <c r="D109" s="38">
        <f>+IF(D40&lt;Active!D40,1111,0)</f>
        <v>0</v>
      </c>
      <c r="E109" s="38">
        <f>+IF(E40&lt;Active!E40,1111,0)</f>
        <v>0</v>
      </c>
      <c r="F109" s="38">
        <f>+IF(F40&lt;Active!F40,1111,0)</f>
        <v>0</v>
      </c>
      <c r="G109" s="38">
        <f>+IF(G40&lt;Active!G40,1111,0)</f>
        <v>0</v>
      </c>
      <c r="H109" s="38">
        <f>+IF(H40&lt;Active!H40,1111,0)</f>
        <v>0</v>
      </c>
      <c r="I109" s="38">
        <f>+IF(I40&lt;Active!I40,1111,0)</f>
        <v>0</v>
      </c>
      <c r="J109" s="38">
        <f>+IF(J40&lt;Active!J40,1111,0)</f>
        <v>0</v>
      </c>
      <c r="K109" s="38">
        <f>+IF(K40&lt;Active!K40,1111,0)</f>
        <v>0</v>
      </c>
      <c r="L109" s="38">
        <f>+IF(L40&lt;Active!L40,1111,0)</f>
        <v>0</v>
      </c>
      <c r="M109" s="38">
        <f>+IF(M40&lt;Active!M40,1111,0)</f>
        <v>0</v>
      </c>
      <c r="N109" s="38">
        <f>+IF(N40&lt;Active!N40,1111,0)</f>
        <v>0</v>
      </c>
      <c r="O109" s="38">
        <f>+IF(O40&lt;Active!O40,1111,0)</f>
        <v>0</v>
      </c>
      <c r="P109" s="38">
        <f>+IF(P40&lt;Active!P40,1111,0)</f>
        <v>0</v>
      </c>
      <c r="Q109" s="38">
        <f>+IF(Q40&lt;Active!Q40,1111,0)</f>
        <v>0</v>
      </c>
      <c r="R109" s="38">
        <f>+IF(R40&lt;Active!R40,1111,0)</f>
        <v>0</v>
      </c>
      <c r="S109" s="38">
        <f>+IF(S40&lt;Active!S40,1111,0)</f>
        <v>0</v>
      </c>
      <c r="T109" s="38">
        <f>+IF(T40&lt;Active!T40,1111,0)</f>
        <v>0</v>
      </c>
      <c r="U109" s="38">
        <f>+IF(U40&lt;Active!U40,1111,0)</f>
        <v>0</v>
      </c>
      <c r="V109" s="38">
        <f>+IF(V40&lt;Active!V40,1111,0)</f>
        <v>0</v>
      </c>
      <c r="W109" s="38">
        <f>+IF(W40&lt;Active!W40,1111,0)</f>
        <v>0</v>
      </c>
      <c r="X109" s="38">
        <f>+IF(X40&lt;Active!X40,1111,0)</f>
        <v>0</v>
      </c>
      <c r="Y109" s="38">
        <f>+IF(Y40&lt;Active!Y40,1111,0)</f>
        <v>0</v>
      </c>
      <c r="Z109" s="38">
        <f>+IF(Z40&lt;Active!Z40,1111,0)</f>
        <v>0</v>
      </c>
      <c r="AA109" s="38">
        <f>+IF(AA40&lt;Active!AA40,1111,0)</f>
        <v>0</v>
      </c>
      <c r="AB109" s="38">
        <f>+IF(AB40&lt;Active!AB40,1111,0)</f>
        <v>0</v>
      </c>
      <c r="AC109" s="38">
        <f>+IF(AC40&lt;Active!AC40,1111,0)</f>
        <v>0</v>
      </c>
      <c r="AD109" s="38">
        <f>+IF(AD40&lt;Active!AD40,1111,0)</f>
        <v>0</v>
      </c>
      <c r="AE109" s="38">
        <f>+IF(AE40&lt;Active!AE40,1111,0)</f>
        <v>0</v>
      </c>
      <c r="AF109" s="38">
        <f>+IF(AF40&lt;Active!AF40,1111,0)</f>
        <v>0</v>
      </c>
      <c r="AG109" s="6">
        <v>95</v>
      </c>
      <c r="AK109" s="6">
        <v>65</v>
      </c>
      <c r="AL109" s="38">
        <f>+IF(AL40&lt;Active!AL40,1111,0)</f>
        <v>0</v>
      </c>
      <c r="AM109" s="38">
        <f>+IF(AM40&lt;Active!AM40,1111,0)</f>
        <v>0</v>
      </c>
      <c r="AN109" s="38">
        <f>+IF(AN40&lt;Active!AN40,1111,0)</f>
        <v>0</v>
      </c>
      <c r="AO109" s="38">
        <f>+IF(AO40&lt;Active!AO40,1111,0)</f>
        <v>0</v>
      </c>
      <c r="AP109" s="38">
        <f>+IF(AP40&lt;Active!AP40,1111,0)</f>
        <v>0</v>
      </c>
      <c r="AQ109" s="38">
        <f>+IF(AQ40&lt;Active!AQ40,1111,0)</f>
        <v>0</v>
      </c>
      <c r="AR109" s="38">
        <f>+IF(AR40&lt;Active!AR40,1111,0)</f>
        <v>0</v>
      </c>
      <c r="AS109" s="38">
        <f>+IF(AS40&lt;Active!AS40,1111,0)</f>
        <v>0</v>
      </c>
      <c r="AT109" s="38">
        <f>+IF(AT40&lt;Active!AT40,1111,0)</f>
        <v>0</v>
      </c>
      <c r="AU109" s="38">
        <f>+IF(AU40&lt;Active!AU40,1111,0)</f>
        <v>0</v>
      </c>
      <c r="AV109" s="38">
        <f>+IF(AV40&lt;Active!AV40,1111,0)</f>
        <v>0</v>
      </c>
      <c r="AW109" s="38">
        <f>+IF(AW40&lt;Active!AW40,1111,0)</f>
        <v>0</v>
      </c>
      <c r="AX109" s="38">
        <f>+IF(AX40&lt;Active!AX40,1111,0)</f>
        <v>0</v>
      </c>
      <c r="AY109" s="38">
        <f>+IF(AY40&lt;Active!AY40,1111,0)</f>
        <v>0</v>
      </c>
      <c r="AZ109" s="38">
        <f>+IF(AZ40&lt;Active!AZ40,1111,0)</f>
        <v>0</v>
      </c>
      <c r="BA109" s="38">
        <f>+IF(BA40&lt;Active!BA40,1111,0)</f>
        <v>0</v>
      </c>
      <c r="BB109" s="38">
        <f>+IF(BB40&lt;Active!BB40,1111,0)</f>
        <v>0</v>
      </c>
      <c r="BC109" s="38">
        <f>+IF(BC40&lt;Active!BC40,1111,0)</f>
        <v>0</v>
      </c>
      <c r="BD109" s="38">
        <f>+IF(BD40&lt;Active!BD40,1111,0)</f>
        <v>0</v>
      </c>
      <c r="BE109" s="38">
        <f>+IF(BE40&lt;Active!BE40,1111,0)</f>
        <v>0</v>
      </c>
      <c r="BF109" s="38">
        <f>+IF(BF40&lt;Active!BF40,1111,0)</f>
        <v>0</v>
      </c>
      <c r="BG109" s="38">
        <f>+IF(BG40&lt;Active!BG40,1111,0)</f>
        <v>0</v>
      </c>
      <c r="BH109" s="38">
        <f>+IF(BH40&lt;Active!BH40,1111,0)</f>
        <v>0</v>
      </c>
      <c r="BI109" s="38">
        <f>+IF(BI40&lt;Active!BI40,1111,0)</f>
        <v>0</v>
      </c>
      <c r="BJ109" s="38">
        <f>+IF(BJ40&lt;Active!BJ40,1111,0)</f>
        <v>0</v>
      </c>
      <c r="BK109" s="38">
        <f>+IF(BK40&lt;Active!BK40,1111,0)</f>
        <v>0</v>
      </c>
      <c r="BL109" s="38">
        <f>+IF(BL40&lt;Active!BL40,1111,0)</f>
        <v>0</v>
      </c>
      <c r="BM109" s="38">
        <f>+IF(BM40&lt;Active!BM40,1111,0)</f>
        <v>0</v>
      </c>
      <c r="BN109" s="38">
        <f>+IF(BN40&lt;Active!BN40,1111,0)</f>
        <v>0</v>
      </c>
      <c r="BO109" s="38">
        <f>+IF(BO40&lt;Active!BO40,1111,0)</f>
        <v>0</v>
      </c>
      <c r="BP109" s="38">
        <f>+IF(BP40&lt;Active!BP40,1111,0)</f>
        <v>0</v>
      </c>
      <c r="BQ109" s="6">
        <v>95</v>
      </c>
    </row>
    <row r="110" spans="1:69" x14ac:dyDescent="0.3">
      <c r="A110" s="6">
        <v>66</v>
      </c>
      <c r="B110" s="38">
        <f>+IF(B41&lt;Active!B41,1111,0)</f>
        <v>0</v>
      </c>
      <c r="C110" s="38">
        <f>+IF(C41&lt;Active!C41,1111,0)</f>
        <v>0</v>
      </c>
      <c r="D110" s="38">
        <f>+IF(D41&lt;Active!D41,1111,0)</f>
        <v>0</v>
      </c>
      <c r="E110" s="38">
        <f>+IF(E41&lt;Active!E41,1111,0)</f>
        <v>0</v>
      </c>
      <c r="F110" s="38">
        <f>+IF(F41&lt;Active!F41,1111,0)</f>
        <v>0</v>
      </c>
      <c r="G110" s="38">
        <f>+IF(G41&lt;Active!G41,1111,0)</f>
        <v>0</v>
      </c>
      <c r="H110" s="38">
        <f>+IF(H41&lt;Active!H41,1111,0)</f>
        <v>0</v>
      </c>
      <c r="I110" s="38">
        <f>+IF(I41&lt;Active!I41,1111,0)</f>
        <v>0</v>
      </c>
      <c r="J110" s="38">
        <f>+IF(J41&lt;Active!J41,1111,0)</f>
        <v>0</v>
      </c>
      <c r="K110" s="38">
        <f>+IF(K41&lt;Active!K41,1111,0)</f>
        <v>0</v>
      </c>
      <c r="L110" s="38">
        <f>+IF(L41&lt;Active!L41,1111,0)</f>
        <v>0</v>
      </c>
      <c r="M110" s="38">
        <f>+IF(M41&lt;Active!M41,1111,0)</f>
        <v>0</v>
      </c>
      <c r="N110" s="38">
        <f>+IF(N41&lt;Active!N41,1111,0)</f>
        <v>0</v>
      </c>
      <c r="O110" s="38">
        <f>+IF(O41&lt;Active!O41,1111,0)</f>
        <v>0</v>
      </c>
      <c r="P110" s="38">
        <f>+IF(P41&lt;Active!P41,1111,0)</f>
        <v>0</v>
      </c>
      <c r="Q110" s="38">
        <f>+IF(Q41&lt;Active!Q41,1111,0)</f>
        <v>0</v>
      </c>
      <c r="R110" s="38">
        <f>+IF(R41&lt;Active!R41,1111,0)</f>
        <v>0</v>
      </c>
      <c r="S110" s="38">
        <f>+IF(S41&lt;Active!S41,1111,0)</f>
        <v>0</v>
      </c>
      <c r="T110" s="38">
        <f>+IF(T41&lt;Active!T41,1111,0)</f>
        <v>0</v>
      </c>
      <c r="U110" s="38">
        <f>+IF(U41&lt;Active!U41,1111,0)</f>
        <v>0</v>
      </c>
      <c r="V110" s="38">
        <f>+IF(V41&lt;Active!V41,1111,0)</f>
        <v>0</v>
      </c>
      <c r="W110" s="38">
        <f>+IF(W41&lt;Active!W41,1111,0)</f>
        <v>0</v>
      </c>
      <c r="X110" s="38">
        <f>+IF(X41&lt;Active!X41,1111,0)</f>
        <v>0</v>
      </c>
      <c r="Y110" s="38">
        <f>+IF(Y41&lt;Active!Y41,1111,0)</f>
        <v>0</v>
      </c>
      <c r="Z110" s="38">
        <f>+IF(Z41&lt;Active!Z41,1111,0)</f>
        <v>0</v>
      </c>
      <c r="AA110" s="38">
        <f>+IF(AA41&lt;Active!AA41,1111,0)</f>
        <v>0</v>
      </c>
      <c r="AB110" s="38">
        <f>+IF(AB41&lt;Active!AB41,1111,0)</f>
        <v>0</v>
      </c>
      <c r="AC110" s="38">
        <f>+IF(AC41&lt;Active!AC41,1111,0)</f>
        <v>0</v>
      </c>
      <c r="AD110" s="38">
        <f>+IF(AD41&lt;Active!AD41,1111,0)</f>
        <v>0</v>
      </c>
      <c r="AE110" s="38">
        <f>+IF(AE41&lt;Active!AE41,1111,0)</f>
        <v>0</v>
      </c>
      <c r="AF110" s="38">
        <f>+IF(AF41&lt;Active!AF41,1111,0)</f>
        <v>0</v>
      </c>
      <c r="AG110" s="6">
        <v>96</v>
      </c>
      <c r="AK110" s="6">
        <v>66</v>
      </c>
      <c r="AL110" s="38">
        <f>+IF(AL41&lt;Active!AL41,1111,0)</f>
        <v>0</v>
      </c>
      <c r="AM110" s="38">
        <f>+IF(AM41&lt;Active!AM41,1111,0)</f>
        <v>0</v>
      </c>
      <c r="AN110" s="38">
        <f>+IF(AN41&lt;Active!AN41,1111,0)</f>
        <v>0</v>
      </c>
      <c r="AO110" s="38">
        <f>+IF(AO41&lt;Active!AO41,1111,0)</f>
        <v>0</v>
      </c>
      <c r="AP110" s="38">
        <f>+IF(AP41&lt;Active!AP41,1111,0)</f>
        <v>0</v>
      </c>
      <c r="AQ110" s="38">
        <f>+IF(AQ41&lt;Active!AQ41,1111,0)</f>
        <v>0</v>
      </c>
      <c r="AR110" s="38">
        <f>+IF(AR41&lt;Active!AR41,1111,0)</f>
        <v>0</v>
      </c>
      <c r="AS110" s="38">
        <f>+IF(AS41&lt;Active!AS41,1111,0)</f>
        <v>0</v>
      </c>
      <c r="AT110" s="38">
        <f>+IF(AT41&lt;Active!AT41,1111,0)</f>
        <v>0</v>
      </c>
      <c r="AU110" s="38">
        <f>+IF(AU41&lt;Active!AU41,1111,0)</f>
        <v>0</v>
      </c>
      <c r="AV110" s="38">
        <f>+IF(AV41&lt;Active!AV41,1111,0)</f>
        <v>0</v>
      </c>
      <c r="AW110" s="38">
        <f>+IF(AW41&lt;Active!AW41,1111,0)</f>
        <v>0</v>
      </c>
      <c r="AX110" s="38">
        <f>+IF(AX41&lt;Active!AX41,1111,0)</f>
        <v>0</v>
      </c>
      <c r="AY110" s="38">
        <f>+IF(AY41&lt;Active!AY41,1111,0)</f>
        <v>0</v>
      </c>
      <c r="AZ110" s="38">
        <f>+IF(AZ41&lt;Active!AZ41,1111,0)</f>
        <v>0</v>
      </c>
      <c r="BA110" s="38">
        <f>+IF(BA41&lt;Active!BA41,1111,0)</f>
        <v>0</v>
      </c>
      <c r="BB110" s="38">
        <f>+IF(BB41&lt;Active!BB41,1111,0)</f>
        <v>0</v>
      </c>
      <c r="BC110" s="38">
        <f>+IF(BC41&lt;Active!BC41,1111,0)</f>
        <v>0</v>
      </c>
      <c r="BD110" s="38">
        <f>+IF(BD41&lt;Active!BD41,1111,0)</f>
        <v>0</v>
      </c>
      <c r="BE110" s="38">
        <f>+IF(BE41&lt;Active!BE41,1111,0)</f>
        <v>0</v>
      </c>
      <c r="BF110" s="38">
        <f>+IF(BF41&lt;Active!BF41,1111,0)</f>
        <v>0</v>
      </c>
      <c r="BG110" s="38">
        <f>+IF(BG41&lt;Active!BG41,1111,0)</f>
        <v>0</v>
      </c>
      <c r="BH110" s="38">
        <f>+IF(BH41&lt;Active!BH41,1111,0)</f>
        <v>0</v>
      </c>
      <c r="BI110" s="38">
        <f>+IF(BI41&lt;Active!BI41,1111,0)</f>
        <v>0</v>
      </c>
      <c r="BJ110" s="38">
        <f>+IF(BJ41&lt;Active!BJ41,1111,0)</f>
        <v>0</v>
      </c>
      <c r="BK110" s="38">
        <f>+IF(BK41&lt;Active!BK41,1111,0)</f>
        <v>0</v>
      </c>
      <c r="BL110" s="38">
        <f>+IF(BL41&lt;Active!BL41,1111,0)</f>
        <v>0</v>
      </c>
      <c r="BM110" s="38">
        <f>+IF(BM41&lt;Active!BM41,1111,0)</f>
        <v>0</v>
      </c>
      <c r="BN110" s="38">
        <f>+IF(BN41&lt;Active!BN41,1111,0)</f>
        <v>0</v>
      </c>
      <c r="BO110" s="38">
        <f>+IF(BO41&lt;Active!BO41,1111,0)</f>
        <v>0</v>
      </c>
      <c r="BP110" s="38">
        <f>+IF(BP41&lt;Active!BP41,1111,0)</f>
        <v>0</v>
      </c>
      <c r="BQ110" s="6">
        <v>96</v>
      </c>
    </row>
    <row r="111" spans="1:69" x14ac:dyDescent="0.3">
      <c r="A111" s="6">
        <v>67</v>
      </c>
      <c r="B111" s="38">
        <f>+IF(B42&lt;Active!B42,1111,0)</f>
        <v>0</v>
      </c>
      <c r="C111" s="38">
        <f>+IF(C42&lt;Active!C42,1111,0)</f>
        <v>0</v>
      </c>
      <c r="D111" s="38">
        <f>+IF(D42&lt;Active!D42,1111,0)</f>
        <v>0</v>
      </c>
      <c r="E111" s="38">
        <f>+IF(E42&lt;Active!E42,1111,0)</f>
        <v>0</v>
      </c>
      <c r="F111" s="38">
        <f>+IF(F42&lt;Active!F42,1111,0)</f>
        <v>0</v>
      </c>
      <c r="G111" s="38">
        <f>+IF(G42&lt;Active!G42,1111,0)</f>
        <v>0</v>
      </c>
      <c r="H111" s="38">
        <f>+IF(H42&lt;Active!H42,1111,0)</f>
        <v>0</v>
      </c>
      <c r="I111" s="38">
        <f>+IF(I42&lt;Active!I42,1111,0)</f>
        <v>0</v>
      </c>
      <c r="J111" s="38">
        <f>+IF(J42&lt;Active!J42,1111,0)</f>
        <v>0</v>
      </c>
      <c r="K111" s="38">
        <f>+IF(K42&lt;Active!K42,1111,0)</f>
        <v>0</v>
      </c>
      <c r="L111" s="38">
        <f>+IF(L42&lt;Active!L42,1111,0)</f>
        <v>0</v>
      </c>
      <c r="M111" s="38">
        <f>+IF(M42&lt;Active!M42,1111,0)</f>
        <v>0</v>
      </c>
      <c r="N111" s="38">
        <f>+IF(N42&lt;Active!N42,1111,0)</f>
        <v>0</v>
      </c>
      <c r="O111" s="38">
        <f>+IF(O42&lt;Active!O42,1111,0)</f>
        <v>0</v>
      </c>
      <c r="P111" s="38">
        <f>+IF(P42&lt;Active!P42,1111,0)</f>
        <v>0</v>
      </c>
      <c r="Q111" s="38">
        <f>+IF(Q42&lt;Active!Q42,1111,0)</f>
        <v>0</v>
      </c>
      <c r="R111" s="38">
        <f>+IF(R42&lt;Active!R42,1111,0)</f>
        <v>0</v>
      </c>
      <c r="S111" s="38">
        <f>+IF(S42&lt;Active!S42,1111,0)</f>
        <v>0</v>
      </c>
      <c r="T111" s="38">
        <f>+IF(T42&lt;Active!T42,1111,0)</f>
        <v>0</v>
      </c>
      <c r="U111" s="38">
        <f>+IF(U42&lt;Active!U42,1111,0)</f>
        <v>0</v>
      </c>
      <c r="V111" s="38">
        <f>+IF(V42&lt;Active!V42,1111,0)</f>
        <v>0</v>
      </c>
      <c r="W111" s="38">
        <f>+IF(W42&lt;Active!W42,1111,0)</f>
        <v>0</v>
      </c>
      <c r="X111" s="38">
        <f>+IF(X42&lt;Active!X42,1111,0)</f>
        <v>0</v>
      </c>
      <c r="Y111" s="38">
        <f>+IF(Y42&lt;Active!Y42,1111,0)</f>
        <v>0</v>
      </c>
      <c r="Z111" s="38">
        <f>+IF(Z42&lt;Active!Z42,1111,0)</f>
        <v>0</v>
      </c>
      <c r="AA111" s="38">
        <f>+IF(AA42&lt;Active!AA42,1111,0)</f>
        <v>0</v>
      </c>
      <c r="AB111" s="38">
        <f>+IF(AB42&lt;Active!AB42,1111,0)</f>
        <v>0</v>
      </c>
      <c r="AC111" s="38">
        <f>+IF(AC42&lt;Active!AC42,1111,0)</f>
        <v>0</v>
      </c>
      <c r="AD111" s="38">
        <f>+IF(AD42&lt;Active!AD42,1111,0)</f>
        <v>0</v>
      </c>
      <c r="AE111" s="38">
        <f>+IF(AE42&lt;Active!AE42,1111,0)</f>
        <v>0</v>
      </c>
      <c r="AF111" s="38">
        <f>+IF(AF42&lt;Active!AF42,1111,0)</f>
        <v>0</v>
      </c>
      <c r="AG111" s="6">
        <v>97</v>
      </c>
      <c r="AK111" s="6">
        <v>67</v>
      </c>
      <c r="AL111" s="38">
        <f>+IF(AL42&lt;Active!AL42,1111,0)</f>
        <v>0</v>
      </c>
      <c r="AM111" s="38">
        <f>+IF(AM42&lt;Active!AM42,1111,0)</f>
        <v>0</v>
      </c>
      <c r="AN111" s="38">
        <f>+IF(AN42&lt;Active!AN42,1111,0)</f>
        <v>0</v>
      </c>
      <c r="AO111" s="38">
        <f>+IF(AO42&lt;Active!AO42,1111,0)</f>
        <v>0</v>
      </c>
      <c r="AP111" s="38">
        <f>+IF(AP42&lt;Active!AP42,1111,0)</f>
        <v>0</v>
      </c>
      <c r="AQ111" s="38">
        <f>+IF(AQ42&lt;Active!AQ42,1111,0)</f>
        <v>0</v>
      </c>
      <c r="AR111" s="38">
        <f>+IF(AR42&lt;Active!AR42,1111,0)</f>
        <v>0</v>
      </c>
      <c r="AS111" s="38">
        <f>+IF(AS42&lt;Active!AS42,1111,0)</f>
        <v>0</v>
      </c>
      <c r="AT111" s="38">
        <f>+IF(AT42&lt;Active!AT42,1111,0)</f>
        <v>0</v>
      </c>
      <c r="AU111" s="38">
        <f>+IF(AU42&lt;Active!AU42,1111,0)</f>
        <v>0</v>
      </c>
      <c r="AV111" s="38">
        <f>+IF(AV42&lt;Active!AV42,1111,0)</f>
        <v>0</v>
      </c>
      <c r="AW111" s="38">
        <f>+IF(AW42&lt;Active!AW42,1111,0)</f>
        <v>0</v>
      </c>
      <c r="AX111" s="38">
        <f>+IF(AX42&lt;Active!AX42,1111,0)</f>
        <v>0</v>
      </c>
      <c r="AY111" s="38">
        <f>+IF(AY42&lt;Active!AY42,1111,0)</f>
        <v>0</v>
      </c>
      <c r="AZ111" s="38">
        <f>+IF(AZ42&lt;Active!AZ42,1111,0)</f>
        <v>0</v>
      </c>
      <c r="BA111" s="38">
        <f>+IF(BA42&lt;Active!BA42,1111,0)</f>
        <v>0</v>
      </c>
      <c r="BB111" s="38">
        <f>+IF(BB42&lt;Active!BB42,1111,0)</f>
        <v>0</v>
      </c>
      <c r="BC111" s="38">
        <f>+IF(BC42&lt;Active!BC42,1111,0)</f>
        <v>0</v>
      </c>
      <c r="BD111" s="38">
        <f>+IF(BD42&lt;Active!BD42,1111,0)</f>
        <v>0</v>
      </c>
      <c r="BE111" s="38">
        <f>+IF(BE42&lt;Active!BE42,1111,0)</f>
        <v>0</v>
      </c>
      <c r="BF111" s="38">
        <f>+IF(BF42&lt;Active!BF42,1111,0)</f>
        <v>0</v>
      </c>
      <c r="BG111" s="38">
        <f>+IF(BG42&lt;Active!BG42,1111,0)</f>
        <v>0</v>
      </c>
      <c r="BH111" s="38">
        <f>+IF(BH42&lt;Active!BH42,1111,0)</f>
        <v>0</v>
      </c>
      <c r="BI111" s="38">
        <f>+IF(BI42&lt;Active!BI42,1111,0)</f>
        <v>0</v>
      </c>
      <c r="BJ111" s="38">
        <f>+IF(BJ42&lt;Active!BJ42,1111,0)</f>
        <v>0</v>
      </c>
      <c r="BK111" s="38">
        <f>+IF(BK42&lt;Active!BK42,1111,0)</f>
        <v>0</v>
      </c>
      <c r="BL111" s="38">
        <f>+IF(BL42&lt;Active!BL42,1111,0)</f>
        <v>0</v>
      </c>
      <c r="BM111" s="38">
        <f>+IF(BM42&lt;Active!BM42,1111,0)</f>
        <v>0</v>
      </c>
      <c r="BN111" s="38">
        <f>+IF(BN42&lt;Active!BN42,1111,0)</f>
        <v>0</v>
      </c>
      <c r="BO111" s="38">
        <f>+IF(BO42&lt;Active!BO42,1111,0)</f>
        <v>0</v>
      </c>
      <c r="BP111" s="38">
        <f>+IF(BP42&lt;Active!BP42,1111,0)</f>
        <v>0</v>
      </c>
      <c r="BQ111" s="6">
        <v>97</v>
      </c>
    </row>
    <row r="112" spans="1:69" x14ac:dyDescent="0.3">
      <c r="A112" s="6">
        <v>68</v>
      </c>
      <c r="B112" s="38">
        <f>+IF(B43&lt;Active!B43,1111,0)</f>
        <v>0</v>
      </c>
      <c r="C112" s="38">
        <f>+IF(C43&lt;Active!C43,1111,0)</f>
        <v>0</v>
      </c>
      <c r="D112" s="38">
        <f>+IF(D43&lt;Active!D43,1111,0)</f>
        <v>0</v>
      </c>
      <c r="E112" s="38">
        <f>+IF(E43&lt;Active!E43,1111,0)</f>
        <v>0</v>
      </c>
      <c r="F112" s="38">
        <f>+IF(F43&lt;Active!F43,1111,0)</f>
        <v>0</v>
      </c>
      <c r="G112" s="38">
        <f>+IF(G43&lt;Active!G43,1111,0)</f>
        <v>0</v>
      </c>
      <c r="H112" s="38">
        <f>+IF(H43&lt;Active!H43,1111,0)</f>
        <v>0</v>
      </c>
      <c r="I112" s="38">
        <f>+IF(I43&lt;Active!I43,1111,0)</f>
        <v>0</v>
      </c>
      <c r="J112" s="38">
        <f>+IF(J43&lt;Active!J43,1111,0)</f>
        <v>0</v>
      </c>
      <c r="K112" s="38">
        <f>+IF(K43&lt;Active!K43,1111,0)</f>
        <v>0</v>
      </c>
      <c r="L112" s="38">
        <f>+IF(L43&lt;Active!L43,1111,0)</f>
        <v>0</v>
      </c>
      <c r="M112" s="38">
        <f>+IF(M43&lt;Active!M43,1111,0)</f>
        <v>0</v>
      </c>
      <c r="N112" s="38">
        <f>+IF(N43&lt;Active!N43,1111,0)</f>
        <v>0</v>
      </c>
      <c r="O112" s="38">
        <f>+IF(O43&lt;Active!O43,1111,0)</f>
        <v>0</v>
      </c>
      <c r="P112" s="38">
        <f>+IF(P43&lt;Active!P43,1111,0)</f>
        <v>0</v>
      </c>
      <c r="Q112" s="38">
        <f>+IF(Q43&lt;Active!Q43,1111,0)</f>
        <v>0</v>
      </c>
      <c r="R112" s="38">
        <f>+IF(R43&lt;Active!R43,1111,0)</f>
        <v>0</v>
      </c>
      <c r="S112" s="38">
        <f>+IF(S43&lt;Active!S43,1111,0)</f>
        <v>0</v>
      </c>
      <c r="T112" s="38">
        <f>+IF(T43&lt;Active!T43,1111,0)</f>
        <v>0</v>
      </c>
      <c r="U112" s="38">
        <f>+IF(U43&lt;Active!U43,1111,0)</f>
        <v>0</v>
      </c>
      <c r="V112" s="38">
        <f>+IF(V43&lt;Active!V43,1111,0)</f>
        <v>0</v>
      </c>
      <c r="W112" s="38">
        <f>+IF(W43&lt;Active!W43,1111,0)</f>
        <v>0</v>
      </c>
      <c r="X112" s="38">
        <f>+IF(X43&lt;Active!X43,1111,0)</f>
        <v>0</v>
      </c>
      <c r="Y112" s="38">
        <f>+IF(Y43&lt;Active!Y43,1111,0)</f>
        <v>0</v>
      </c>
      <c r="Z112" s="38">
        <f>+IF(Z43&lt;Active!Z43,1111,0)</f>
        <v>0</v>
      </c>
      <c r="AA112" s="38">
        <f>+IF(AA43&lt;Active!AA43,1111,0)</f>
        <v>0</v>
      </c>
      <c r="AB112" s="38">
        <f>+IF(AB43&lt;Active!AB43,1111,0)</f>
        <v>0</v>
      </c>
      <c r="AC112" s="38">
        <f>+IF(AC43&lt;Active!AC43,1111,0)</f>
        <v>0</v>
      </c>
      <c r="AD112" s="38">
        <f>+IF(AD43&lt;Active!AD43,1111,0)</f>
        <v>0</v>
      </c>
      <c r="AE112" s="38">
        <f>+IF(AE43&lt;Active!AE43,1111,0)</f>
        <v>0</v>
      </c>
      <c r="AF112" s="38">
        <f>+IF(AF43&lt;Active!AF43,1111,0)</f>
        <v>0</v>
      </c>
      <c r="AG112" s="6">
        <v>98</v>
      </c>
      <c r="AK112" s="6">
        <v>68</v>
      </c>
      <c r="AL112" s="38">
        <f>+IF(AL43&lt;Active!AL43,1111,0)</f>
        <v>0</v>
      </c>
      <c r="AM112" s="38">
        <f>+IF(AM43&lt;Active!AM43,1111,0)</f>
        <v>0</v>
      </c>
      <c r="AN112" s="38">
        <f>+IF(AN43&lt;Active!AN43,1111,0)</f>
        <v>0</v>
      </c>
      <c r="AO112" s="38">
        <f>+IF(AO43&lt;Active!AO43,1111,0)</f>
        <v>0</v>
      </c>
      <c r="AP112" s="38">
        <f>+IF(AP43&lt;Active!AP43,1111,0)</f>
        <v>0</v>
      </c>
      <c r="AQ112" s="38">
        <f>+IF(AQ43&lt;Active!AQ43,1111,0)</f>
        <v>0</v>
      </c>
      <c r="AR112" s="38">
        <f>+IF(AR43&lt;Active!AR43,1111,0)</f>
        <v>0</v>
      </c>
      <c r="AS112" s="38">
        <f>+IF(AS43&lt;Active!AS43,1111,0)</f>
        <v>0</v>
      </c>
      <c r="AT112" s="38">
        <f>+IF(AT43&lt;Active!AT43,1111,0)</f>
        <v>0</v>
      </c>
      <c r="AU112" s="38">
        <f>+IF(AU43&lt;Active!AU43,1111,0)</f>
        <v>0</v>
      </c>
      <c r="AV112" s="38">
        <f>+IF(AV43&lt;Active!AV43,1111,0)</f>
        <v>0</v>
      </c>
      <c r="AW112" s="38">
        <f>+IF(AW43&lt;Active!AW43,1111,0)</f>
        <v>0</v>
      </c>
      <c r="AX112" s="38">
        <f>+IF(AX43&lt;Active!AX43,1111,0)</f>
        <v>0</v>
      </c>
      <c r="AY112" s="38">
        <f>+IF(AY43&lt;Active!AY43,1111,0)</f>
        <v>0</v>
      </c>
      <c r="AZ112" s="38">
        <f>+IF(AZ43&lt;Active!AZ43,1111,0)</f>
        <v>0</v>
      </c>
      <c r="BA112" s="38">
        <f>+IF(BA43&lt;Active!BA43,1111,0)</f>
        <v>0</v>
      </c>
      <c r="BB112" s="38">
        <f>+IF(BB43&lt;Active!BB43,1111,0)</f>
        <v>0</v>
      </c>
      <c r="BC112" s="38">
        <f>+IF(BC43&lt;Active!BC43,1111,0)</f>
        <v>0</v>
      </c>
      <c r="BD112" s="38">
        <f>+IF(BD43&lt;Active!BD43,1111,0)</f>
        <v>0</v>
      </c>
      <c r="BE112" s="38">
        <f>+IF(BE43&lt;Active!BE43,1111,0)</f>
        <v>0</v>
      </c>
      <c r="BF112" s="38">
        <f>+IF(BF43&lt;Active!BF43,1111,0)</f>
        <v>0</v>
      </c>
      <c r="BG112" s="38">
        <f>+IF(BG43&lt;Active!BG43,1111,0)</f>
        <v>0</v>
      </c>
      <c r="BH112" s="38">
        <f>+IF(BH43&lt;Active!BH43,1111,0)</f>
        <v>0</v>
      </c>
      <c r="BI112" s="38">
        <f>+IF(BI43&lt;Active!BI43,1111,0)</f>
        <v>0</v>
      </c>
      <c r="BJ112" s="38">
        <f>+IF(BJ43&lt;Active!BJ43,1111,0)</f>
        <v>0</v>
      </c>
      <c r="BK112" s="38">
        <f>+IF(BK43&lt;Active!BK43,1111,0)</f>
        <v>0</v>
      </c>
      <c r="BL112" s="38">
        <f>+IF(BL43&lt;Active!BL43,1111,0)</f>
        <v>0</v>
      </c>
      <c r="BM112" s="38">
        <f>+IF(BM43&lt;Active!BM43,1111,0)</f>
        <v>0</v>
      </c>
      <c r="BN112" s="38">
        <f>+IF(BN43&lt;Active!BN43,1111,0)</f>
        <v>0</v>
      </c>
      <c r="BO112" s="38">
        <f>+IF(BO43&lt;Active!BO43,1111,0)</f>
        <v>0</v>
      </c>
      <c r="BP112" s="38">
        <f>+IF(BP43&lt;Active!BP43,1111,0)</f>
        <v>0</v>
      </c>
      <c r="BQ112" s="6">
        <v>98</v>
      </c>
    </row>
    <row r="113" spans="1:69" x14ac:dyDescent="0.3">
      <c r="A113" s="11">
        <v>69</v>
      </c>
      <c r="B113" s="38">
        <f>+IF(B44&lt;Active!B44,1111,0)</f>
        <v>0</v>
      </c>
      <c r="C113" s="38">
        <f>+IF(C44&lt;Active!C44,1111,0)</f>
        <v>0</v>
      </c>
      <c r="D113" s="38">
        <f>+IF(D44&lt;Active!D44,1111,0)</f>
        <v>0</v>
      </c>
      <c r="E113" s="38">
        <f>+IF(E44&lt;Active!E44,1111,0)</f>
        <v>0</v>
      </c>
      <c r="F113" s="38">
        <f>+IF(F44&lt;Active!F44,1111,0)</f>
        <v>0</v>
      </c>
      <c r="G113" s="38">
        <f>+IF(G44&lt;Active!G44,1111,0)</f>
        <v>0</v>
      </c>
      <c r="H113" s="38">
        <f>+IF(H44&lt;Active!H44,1111,0)</f>
        <v>0</v>
      </c>
      <c r="I113" s="38">
        <f>+IF(I44&lt;Active!I44,1111,0)</f>
        <v>0</v>
      </c>
      <c r="J113" s="38">
        <f>+IF(J44&lt;Active!J44,1111,0)</f>
        <v>0</v>
      </c>
      <c r="K113" s="38">
        <f>+IF(K44&lt;Active!K44,1111,0)</f>
        <v>0</v>
      </c>
      <c r="L113" s="38">
        <f>+IF(L44&lt;Active!L44,1111,0)</f>
        <v>0</v>
      </c>
      <c r="M113" s="38">
        <f>+IF(M44&lt;Active!M44,1111,0)</f>
        <v>0</v>
      </c>
      <c r="N113" s="38">
        <f>+IF(N44&lt;Active!N44,1111,0)</f>
        <v>0</v>
      </c>
      <c r="O113" s="38">
        <f>+IF(O44&lt;Active!O44,1111,0)</f>
        <v>0</v>
      </c>
      <c r="P113" s="38">
        <f>+IF(P44&lt;Active!P44,1111,0)</f>
        <v>0</v>
      </c>
      <c r="Q113" s="38">
        <f>+IF(Q44&lt;Active!Q44,1111,0)</f>
        <v>0</v>
      </c>
      <c r="R113" s="38">
        <f>+IF(R44&lt;Active!R44,1111,0)</f>
        <v>0</v>
      </c>
      <c r="S113" s="38">
        <f>+IF(S44&lt;Active!S44,1111,0)</f>
        <v>0</v>
      </c>
      <c r="T113" s="38">
        <f>+IF(T44&lt;Active!T44,1111,0)</f>
        <v>0</v>
      </c>
      <c r="U113" s="38">
        <f>+IF(U44&lt;Active!U44,1111,0)</f>
        <v>0</v>
      </c>
      <c r="V113" s="38">
        <f>+IF(V44&lt;Active!V44,1111,0)</f>
        <v>0</v>
      </c>
      <c r="W113" s="38">
        <f>+IF(W44&lt;Active!W44,1111,0)</f>
        <v>0</v>
      </c>
      <c r="X113" s="38">
        <f>+IF(X44&lt;Active!X44,1111,0)</f>
        <v>0</v>
      </c>
      <c r="Y113" s="38">
        <f>+IF(Y44&lt;Active!Y44,1111,0)</f>
        <v>0</v>
      </c>
      <c r="Z113" s="38">
        <f>+IF(Z44&lt;Active!Z44,1111,0)</f>
        <v>0</v>
      </c>
      <c r="AA113" s="38">
        <f>+IF(AA44&lt;Active!AA44,1111,0)</f>
        <v>0</v>
      </c>
      <c r="AB113" s="38">
        <f>+IF(AB44&lt;Active!AB44,1111,0)</f>
        <v>0</v>
      </c>
      <c r="AC113" s="38">
        <f>+IF(AC44&lt;Active!AC44,1111,0)</f>
        <v>0</v>
      </c>
      <c r="AD113" s="38">
        <f>+IF(AD44&lt;Active!AD44,1111,0)</f>
        <v>0</v>
      </c>
      <c r="AE113" s="38">
        <f>+IF(AE44&lt;Active!AE44,1111,0)</f>
        <v>0</v>
      </c>
      <c r="AF113" s="38">
        <f>+IF(AF44&lt;Active!AF44,1111,0)</f>
        <v>0</v>
      </c>
      <c r="AG113" s="11">
        <v>99</v>
      </c>
      <c r="AK113" s="11">
        <v>69</v>
      </c>
      <c r="AL113" s="38">
        <f>+IF(AL44&lt;Active!AL44,1111,0)</f>
        <v>0</v>
      </c>
      <c r="AM113" s="38">
        <f>+IF(AM44&lt;Active!AM44,1111,0)</f>
        <v>0</v>
      </c>
      <c r="AN113" s="38">
        <f>+IF(AN44&lt;Active!AN44,1111,0)</f>
        <v>0</v>
      </c>
      <c r="AO113" s="38">
        <f>+IF(AO44&lt;Active!AO44,1111,0)</f>
        <v>0</v>
      </c>
      <c r="AP113" s="38">
        <f>+IF(AP44&lt;Active!AP44,1111,0)</f>
        <v>0</v>
      </c>
      <c r="AQ113" s="38">
        <f>+IF(AQ44&lt;Active!AQ44,1111,0)</f>
        <v>0</v>
      </c>
      <c r="AR113" s="38">
        <f>+IF(AR44&lt;Active!AR44,1111,0)</f>
        <v>0</v>
      </c>
      <c r="AS113" s="38">
        <f>+IF(AS44&lt;Active!AS44,1111,0)</f>
        <v>0</v>
      </c>
      <c r="AT113" s="38">
        <f>+IF(AT44&lt;Active!AT44,1111,0)</f>
        <v>0</v>
      </c>
      <c r="AU113" s="38">
        <f>+IF(AU44&lt;Active!AU44,1111,0)</f>
        <v>0</v>
      </c>
      <c r="AV113" s="38">
        <f>+IF(AV44&lt;Active!AV44,1111,0)</f>
        <v>0</v>
      </c>
      <c r="AW113" s="38">
        <f>+IF(AW44&lt;Active!AW44,1111,0)</f>
        <v>0</v>
      </c>
      <c r="AX113" s="38">
        <f>+IF(AX44&lt;Active!AX44,1111,0)</f>
        <v>0</v>
      </c>
      <c r="AY113" s="38">
        <f>+IF(AY44&lt;Active!AY44,1111,0)</f>
        <v>0</v>
      </c>
      <c r="AZ113" s="38">
        <f>+IF(AZ44&lt;Active!AZ44,1111,0)</f>
        <v>0</v>
      </c>
      <c r="BA113" s="38">
        <f>+IF(BA44&lt;Active!BA44,1111,0)</f>
        <v>0</v>
      </c>
      <c r="BB113" s="38">
        <f>+IF(BB44&lt;Active!BB44,1111,0)</f>
        <v>0</v>
      </c>
      <c r="BC113" s="38">
        <f>+IF(BC44&lt;Active!BC44,1111,0)</f>
        <v>0</v>
      </c>
      <c r="BD113" s="38">
        <f>+IF(BD44&lt;Active!BD44,1111,0)</f>
        <v>0</v>
      </c>
      <c r="BE113" s="38">
        <f>+IF(BE44&lt;Active!BE44,1111,0)</f>
        <v>0</v>
      </c>
      <c r="BF113" s="38">
        <f>+IF(BF44&lt;Active!BF44,1111,0)</f>
        <v>0</v>
      </c>
      <c r="BG113" s="38">
        <f>+IF(BG44&lt;Active!BG44,1111,0)</f>
        <v>0</v>
      </c>
      <c r="BH113" s="38">
        <f>+IF(BH44&lt;Active!BH44,1111,0)</f>
        <v>0</v>
      </c>
      <c r="BI113" s="38">
        <f>+IF(BI44&lt;Active!BI44,1111,0)</f>
        <v>0</v>
      </c>
      <c r="BJ113" s="38">
        <f>+IF(BJ44&lt;Active!BJ44,1111,0)</f>
        <v>0</v>
      </c>
      <c r="BK113" s="38">
        <f>+IF(BK44&lt;Active!BK44,1111,0)</f>
        <v>0</v>
      </c>
      <c r="BL113" s="38">
        <f>+IF(BL44&lt;Active!BL44,1111,0)</f>
        <v>0</v>
      </c>
      <c r="BM113" s="38">
        <f>+IF(BM44&lt;Active!BM44,1111,0)</f>
        <v>0</v>
      </c>
      <c r="BN113" s="38">
        <f>+IF(BN44&lt;Active!BN44,1111,0)</f>
        <v>0</v>
      </c>
      <c r="BO113" s="38">
        <f>+IF(BO44&lt;Active!BO44,1111,0)</f>
        <v>0</v>
      </c>
      <c r="BP113" s="38">
        <f>+IF(BP44&lt;Active!BP44,1111,0)</f>
        <v>0</v>
      </c>
      <c r="BQ113" s="11">
        <v>99</v>
      </c>
    </row>
    <row r="114" spans="1:69" x14ac:dyDescent="0.3">
      <c r="A114" s="6">
        <v>70</v>
      </c>
      <c r="B114" s="38">
        <f>+IF(B45&lt;Active!B45,1111,0)</f>
        <v>0</v>
      </c>
      <c r="C114" s="38">
        <f>+IF(C45&lt;Active!C45,1111,0)</f>
        <v>0</v>
      </c>
      <c r="D114" s="38">
        <f>+IF(D45&lt;Active!D45,1111,0)</f>
        <v>0</v>
      </c>
      <c r="E114" s="38">
        <f>+IF(E45&lt;Active!E45,1111,0)</f>
        <v>0</v>
      </c>
      <c r="F114" s="38">
        <f>+IF(F45&lt;Active!F45,1111,0)</f>
        <v>0</v>
      </c>
      <c r="G114" s="38">
        <f>+IF(G45&lt;Active!G45,1111,0)</f>
        <v>0</v>
      </c>
      <c r="H114" s="38">
        <f>+IF(H45&lt;Active!H45,1111,0)</f>
        <v>0</v>
      </c>
      <c r="I114" s="38">
        <f>+IF(I45&lt;Active!I45,1111,0)</f>
        <v>0</v>
      </c>
      <c r="J114" s="38">
        <f>+IF(J45&lt;Active!J45,1111,0)</f>
        <v>0</v>
      </c>
      <c r="K114" s="38">
        <f>+IF(K45&lt;Active!K45,1111,0)</f>
        <v>0</v>
      </c>
      <c r="L114" s="38">
        <f>+IF(L45&lt;Active!L45,1111,0)</f>
        <v>0</v>
      </c>
      <c r="M114" s="38">
        <f>+IF(M45&lt;Active!M45,1111,0)</f>
        <v>0</v>
      </c>
      <c r="N114" s="38">
        <f>+IF(N45&lt;Active!N45,1111,0)</f>
        <v>0</v>
      </c>
      <c r="O114" s="38">
        <f>+IF(O45&lt;Active!O45,1111,0)</f>
        <v>0</v>
      </c>
      <c r="P114" s="38">
        <f>+IF(P45&lt;Active!P45,1111,0)</f>
        <v>0</v>
      </c>
      <c r="Q114" s="38">
        <f>+IF(Q45&lt;Active!Q45,1111,0)</f>
        <v>0</v>
      </c>
      <c r="R114" s="38">
        <f>+IF(R45&lt;Active!R45,1111,0)</f>
        <v>0</v>
      </c>
      <c r="S114" s="38">
        <f>+IF(S45&lt;Active!S45,1111,0)</f>
        <v>0</v>
      </c>
      <c r="T114" s="38">
        <f>+IF(T45&lt;Active!T45,1111,0)</f>
        <v>0</v>
      </c>
      <c r="U114" s="38">
        <f>+IF(U45&lt;Active!U45,1111,0)</f>
        <v>0</v>
      </c>
      <c r="V114" s="38">
        <f>+IF(V45&lt;Active!V45,1111,0)</f>
        <v>0</v>
      </c>
      <c r="W114" s="38">
        <f>+IF(W45&lt;Active!W45,1111,0)</f>
        <v>0</v>
      </c>
      <c r="X114" s="38">
        <f>+IF(X45&lt;Active!X45,1111,0)</f>
        <v>0</v>
      </c>
      <c r="Y114" s="38">
        <f>+IF(Y45&lt;Active!Y45,1111,0)</f>
        <v>0</v>
      </c>
      <c r="Z114" s="38">
        <f>+IF(Z45&lt;Active!Z45,1111,0)</f>
        <v>0</v>
      </c>
      <c r="AA114" s="38">
        <f>+IF(AA45&lt;Active!AA45,1111,0)</f>
        <v>0</v>
      </c>
      <c r="AB114" s="38">
        <f>+IF(AB45&lt;Active!AB45,1111,0)</f>
        <v>0</v>
      </c>
      <c r="AC114" s="38">
        <f>+IF(AC45&lt;Active!AC45,1111,0)</f>
        <v>0</v>
      </c>
      <c r="AD114" s="38">
        <f>+IF(AD45&lt;Active!AD45,1111,0)</f>
        <v>0</v>
      </c>
      <c r="AE114" s="38">
        <f>+IF(AE45&lt;Active!AE45,1111,0)</f>
        <v>0</v>
      </c>
      <c r="AF114" s="38">
        <f>+IF(AF45&lt;Active!AF45,1111,0)</f>
        <v>0</v>
      </c>
      <c r="AG114" s="6">
        <v>100</v>
      </c>
      <c r="AK114" s="6">
        <v>70</v>
      </c>
      <c r="AL114" s="38">
        <f>+IF(AL45&lt;Active!AL45,1111,0)</f>
        <v>0</v>
      </c>
      <c r="AM114" s="38">
        <f>+IF(AM45&lt;Active!AM45,1111,0)</f>
        <v>0</v>
      </c>
      <c r="AN114" s="38">
        <f>+IF(AN45&lt;Active!AN45,1111,0)</f>
        <v>0</v>
      </c>
      <c r="AO114" s="38">
        <f>+IF(AO45&lt;Active!AO45,1111,0)</f>
        <v>0</v>
      </c>
      <c r="AP114" s="38">
        <f>+IF(AP45&lt;Active!AP45,1111,0)</f>
        <v>0</v>
      </c>
      <c r="AQ114" s="38">
        <f>+IF(AQ45&lt;Active!AQ45,1111,0)</f>
        <v>0</v>
      </c>
      <c r="AR114" s="38">
        <f>+IF(AR45&lt;Active!AR45,1111,0)</f>
        <v>0</v>
      </c>
      <c r="AS114" s="38">
        <f>+IF(AS45&lt;Active!AS45,1111,0)</f>
        <v>0</v>
      </c>
      <c r="AT114" s="38">
        <f>+IF(AT45&lt;Active!AT45,1111,0)</f>
        <v>0</v>
      </c>
      <c r="AU114" s="38">
        <f>+IF(AU45&lt;Active!AU45,1111,0)</f>
        <v>0</v>
      </c>
      <c r="AV114" s="38">
        <f>+IF(AV45&lt;Active!AV45,1111,0)</f>
        <v>0</v>
      </c>
      <c r="AW114" s="38">
        <f>+IF(AW45&lt;Active!AW45,1111,0)</f>
        <v>0</v>
      </c>
      <c r="AX114" s="38">
        <f>+IF(AX45&lt;Active!AX45,1111,0)</f>
        <v>0</v>
      </c>
      <c r="AY114" s="38">
        <f>+IF(AY45&lt;Active!AY45,1111,0)</f>
        <v>0</v>
      </c>
      <c r="AZ114" s="38">
        <f>+IF(AZ45&lt;Active!AZ45,1111,0)</f>
        <v>0</v>
      </c>
      <c r="BA114" s="38">
        <f>+IF(BA45&lt;Active!BA45,1111,0)</f>
        <v>0</v>
      </c>
      <c r="BB114" s="38">
        <f>+IF(BB45&lt;Active!BB45,1111,0)</f>
        <v>0</v>
      </c>
      <c r="BC114" s="38">
        <f>+IF(BC45&lt;Active!BC45,1111,0)</f>
        <v>0</v>
      </c>
      <c r="BD114" s="38">
        <f>+IF(BD45&lt;Active!BD45,1111,0)</f>
        <v>0</v>
      </c>
      <c r="BE114" s="38">
        <f>+IF(BE45&lt;Active!BE45,1111,0)</f>
        <v>0</v>
      </c>
      <c r="BF114" s="38">
        <f>+IF(BF45&lt;Active!BF45,1111,0)</f>
        <v>0</v>
      </c>
      <c r="BG114" s="38">
        <f>+IF(BG45&lt;Active!BG45,1111,0)</f>
        <v>0</v>
      </c>
      <c r="BH114" s="38">
        <f>+IF(BH45&lt;Active!BH45,1111,0)</f>
        <v>0</v>
      </c>
      <c r="BI114" s="38">
        <f>+IF(BI45&lt;Active!BI45,1111,0)</f>
        <v>0</v>
      </c>
      <c r="BJ114" s="38">
        <f>+IF(BJ45&lt;Active!BJ45,1111,0)</f>
        <v>0</v>
      </c>
      <c r="BK114" s="38">
        <f>+IF(BK45&lt;Active!BK45,1111,0)</f>
        <v>0</v>
      </c>
      <c r="BL114" s="38">
        <f>+IF(BL45&lt;Active!BL45,1111,0)</f>
        <v>0</v>
      </c>
      <c r="BM114" s="38">
        <f>+IF(BM45&lt;Active!BM45,1111,0)</f>
        <v>0</v>
      </c>
      <c r="BN114" s="38">
        <f>+IF(BN45&lt;Active!BN45,1111,0)</f>
        <v>0</v>
      </c>
      <c r="BO114" s="38">
        <f>+IF(BO45&lt;Active!BO45,1111,0)</f>
        <v>0</v>
      </c>
      <c r="BP114" s="38">
        <f>+IF(BP45&lt;Active!BP45,1111,0)</f>
        <v>0</v>
      </c>
      <c r="BQ114" s="6">
        <v>100</v>
      </c>
    </row>
    <row r="115" spans="1:69" x14ac:dyDescent="0.3">
      <c r="A115" s="6">
        <v>71</v>
      </c>
      <c r="B115" s="38">
        <f>+IF(B46&lt;Active!B46,1111,0)</f>
        <v>0</v>
      </c>
      <c r="C115" s="38">
        <f>+IF(C46&lt;Active!C46,1111,0)</f>
        <v>0</v>
      </c>
      <c r="D115" s="38">
        <f>+IF(D46&lt;Active!D46,1111,0)</f>
        <v>0</v>
      </c>
      <c r="E115" s="38">
        <f>+IF(E46&lt;Active!E46,1111,0)</f>
        <v>0</v>
      </c>
      <c r="F115" s="38">
        <f>+IF(F46&lt;Active!F46,1111,0)</f>
        <v>0</v>
      </c>
      <c r="G115" s="38">
        <f>+IF(G46&lt;Active!G46,1111,0)</f>
        <v>0</v>
      </c>
      <c r="H115" s="38">
        <f>+IF(H46&lt;Active!H46,1111,0)</f>
        <v>0</v>
      </c>
      <c r="I115" s="38">
        <f>+IF(I46&lt;Active!I46,1111,0)</f>
        <v>0</v>
      </c>
      <c r="J115" s="38">
        <f>+IF(J46&lt;Active!J46,1111,0)</f>
        <v>0</v>
      </c>
      <c r="K115" s="38">
        <f>+IF(K46&lt;Active!K46,1111,0)</f>
        <v>0</v>
      </c>
      <c r="L115" s="38">
        <f>+IF(L46&lt;Active!L46,1111,0)</f>
        <v>0</v>
      </c>
      <c r="M115" s="38">
        <f>+IF(M46&lt;Active!M46,1111,0)</f>
        <v>0</v>
      </c>
      <c r="N115" s="38">
        <f>+IF(N46&lt;Active!N46,1111,0)</f>
        <v>0</v>
      </c>
      <c r="O115" s="38">
        <f>+IF(O46&lt;Active!O46,1111,0)</f>
        <v>0</v>
      </c>
      <c r="P115" s="38">
        <f>+IF(P46&lt;Active!P46,1111,0)</f>
        <v>0</v>
      </c>
      <c r="Q115" s="38">
        <f>+IF(Q46&lt;Active!Q46,1111,0)</f>
        <v>0</v>
      </c>
      <c r="R115" s="38">
        <f>+IF(R46&lt;Active!R46,1111,0)</f>
        <v>0</v>
      </c>
      <c r="S115" s="38">
        <f>+IF(S46&lt;Active!S46,1111,0)</f>
        <v>0</v>
      </c>
      <c r="T115" s="38">
        <f>+IF(T46&lt;Active!T46,1111,0)</f>
        <v>0</v>
      </c>
      <c r="U115" s="38">
        <f>+IF(U46&lt;Active!U46,1111,0)</f>
        <v>0</v>
      </c>
      <c r="V115" s="38">
        <f>+IF(V46&lt;Active!V46,1111,0)</f>
        <v>0</v>
      </c>
      <c r="W115" s="38">
        <f>+IF(W46&lt;Active!W46,1111,0)</f>
        <v>0</v>
      </c>
      <c r="X115" s="38">
        <f>+IF(X46&lt;Active!X46,1111,0)</f>
        <v>0</v>
      </c>
      <c r="Y115" s="38">
        <f>+IF(Y46&lt;Active!Y46,1111,0)</f>
        <v>0</v>
      </c>
      <c r="Z115" s="38">
        <f>+IF(Z46&lt;Active!Z46,1111,0)</f>
        <v>0</v>
      </c>
      <c r="AA115" s="38">
        <f>+IF(AA46&lt;Active!AA46,1111,0)</f>
        <v>0</v>
      </c>
      <c r="AB115" s="38">
        <f>+IF(AB46&lt;Active!AB46,1111,0)</f>
        <v>0</v>
      </c>
      <c r="AC115" s="38">
        <f>+IF(AC46&lt;Active!AC46,1111,0)</f>
        <v>0</v>
      </c>
      <c r="AD115" s="38">
        <f>+IF(AD46&lt;Active!AD46,1111,0)</f>
        <v>0</v>
      </c>
      <c r="AE115" s="38">
        <f>+IF(AE46&lt;Active!AE46,1111,0)</f>
        <v>0</v>
      </c>
      <c r="AF115" s="38">
        <f>+IF(AF46&lt;Active!AF46,1111,0)</f>
        <v>0</v>
      </c>
      <c r="AG115" s="6">
        <v>101</v>
      </c>
      <c r="AK115" s="6">
        <v>71</v>
      </c>
      <c r="AL115" s="38">
        <f>+IF(AL46&lt;Active!AL46,1111,0)</f>
        <v>0</v>
      </c>
      <c r="AM115" s="38">
        <f>+IF(AM46&lt;Active!AM46,1111,0)</f>
        <v>0</v>
      </c>
      <c r="AN115" s="38">
        <f>+IF(AN46&lt;Active!AN46,1111,0)</f>
        <v>0</v>
      </c>
      <c r="AO115" s="38">
        <f>+IF(AO46&lt;Active!AO46,1111,0)</f>
        <v>0</v>
      </c>
      <c r="AP115" s="38">
        <f>+IF(AP46&lt;Active!AP46,1111,0)</f>
        <v>0</v>
      </c>
      <c r="AQ115" s="38">
        <f>+IF(AQ46&lt;Active!AQ46,1111,0)</f>
        <v>0</v>
      </c>
      <c r="AR115" s="38">
        <f>+IF(AR46&lt;Active!AR46,1111,0)</f>
        <v>0</v>
      </c>
      <c r="AS115" s="38">
        <f>+IF(AS46&lt;Active!AS46,1111,0)</f>
        <v>0</v>
      </c>
      <c r="AT115" s="38">
        <f>+IF(AT46&lt;Active!AT46,1111,0)</f>
        <v>0</v>
      </c>
      <c r="AU115" s="38">
        <f>+IF(AU46&lt;Active!AU46,1111,0)</f>
        <v>0</v>
      </c>
      <c r="AV115" s="38">
        <f>+IF(AV46&lt;Active!AV46,1111,0)</f>
        <v>0</v>
      </c>
      <c r="AW115" s="38">
        <f>+IF(AW46&lt;Active!AW46,1111,0)</f>
        <v>0</v>
      </c>
      <c r="AX115" s="38">
        <f>+IF(AX46&lt;Active!AX46,1111,0)</f>
        <v>0</v>
      </c>
      <c r="AY115" s="38">
        <f>+IF(AY46&lt;Active!AY46,1111,0)</f>
        <v>0</v>
      </c>
      <c r="AZ115" s="38">
        <f>+IF(AZ46&lt;Active!AZ46,1111,0)</f>
        <v>0</v>
      </c>
      <c r="BA115" s="38">
        <f>+IF(BA46&lt;Active!BA46,1111,0)</f>
        <v>0</v>
      </c>
      <c r="BB115" s="38">
        <f>+IF(BB46&lt;Active!BB46,1111,0)</f>
        <v>0</v>
      </c>
      <c r="BC115" s="38">
        <f>+IF(BC46&lt;Active!BC46,1111,0)</f>
        <v>0</v>
      </c>
      <c r="BD115" s="38">
        <f>+IF(BD46&lt;Active!BD46,1111,0)</f>
        <v>0</v>
      </c>
      <c r="BE115" s="38">
        <f>+IF(BE46&lt;Active!BE46,1111,0)</f>
        <v>0</v>
      </c>
      <c r="BF115" s="38">
        <f>+IF(BF46&lt;Active!BF46,1111,0)</f>
        <v>0</v>
      </c>
      <c r="BG115" s="38">
        <f>+IF(BG46&lt;Active!BG46,1111,0)</f>
        <v>0</v>
      </c>
      <c r="BH115" s="38">
        <f>+IF(BH46&lt;Active!BH46,1111,0)</f>
        <v>0</v>
      </c>
      <c r="BI115" s="38">
        <f>+IF(BI46&lt;Active!BI46,1111,0)</f>
        <v>0</v>
      </c>
      <c r="BJ115" s="38">
        <f>+IF(BJ46&lt;Active!BJ46,1111,0)</f>
        <v>0</v>
      </c>
      <c r="BK115" s="38">
        <f>+IF(BK46&lt;Active!BK46,1111,0)</f>
        <v>0</v>
      </c>
      <c r="BL115" s="38">
        <f>+IF(BL46&lt;Active!BL46,1111,0)</f>
        <v>0</v>
      </c>
      <c r="BM115" s="38">
        <f>+IF(BM46&lt;Active!BM46,1111,0)</f>
        <v>0</v>
      </c>
      <c r="BN115" s="38">
        <f>+IF(BN46&lt;Active!BN46,1111,0)</f>
        <v>0</v>
      </c>
      <c r="BO115" s="38">
        <f>+IF(BO46&lt;Active!BO46,1111,0)</f>
        <v>0</v>
      </c>
      <c r="BP115" s="38">
        <f>+IF(BP46&lt;Active!BP46,1111,0)</f>
        <v>0</v>
      </c>
      <c r="BQ115" s="6">
        <v>101</v>
      </c>
    </row>
    <row r="116" spans="1:69" x14ac:dyDescent="0.3">
      <c r="A116" s="6">
        <v>72</v>
      </c>
      <c r="B116" s="38">
        <f>+IF(B47&lt;Active!B47,1111,0)</f>
        <v>0</v>
      </c>
      <c r="C116" s="38">
        <f>+IF(C47&lt;Active!C47,1111,0)</f>
        <v>0</v>
      </c>
      <c r="D116" s="38">
        <f>+IF(D47&lt;Active!D47,1111,0)</f>
        <v>0</v>
      </c>
      <c r="E116" s="38">
        <f>+IF(E47&lt;Active!E47,1111,0)</f>
        <v>0</v>
      </c>
      <c r="F116" s="38">
        <f>+IF(F47&lt;Active!F47,1111,0)</f>
        <v>0</v>
      </c>
      <c r="G116" s="38">
        <f>+IF(G47&lt;Active!G47,1111,0)</f>
        <v>0</v>
      </c>
      <c r="H116" s="38">
        <f>+IF(H47&lt;Active!H47,1111,0)</f>
        <v>0</v>
      </c>
      <c r="I116" s="38">
        <f>+IF(I47&lt;Active!I47,1111,0)</f>
        <v>0</v>
      </c>
      <c r="J116" s="38">
        <f>+IF(J47&lt;Active!J47,1111,0)</f>
        <v>0</v>
      </c>
      <c r="K116" s="38">
        <f>+IF(K47&lt;Active!K47,1111,0)</f>
        <v>0</v>
      </c>
      <c r="L116" s="38">
        <f>+IF(L47&lt;Active!L47,1111,0)</f>
        <v>0</v>
      </c>
      <c r="M116" s="38">
        <f>+IF(M47&lt;Active!M47,1111,0)</f>
        <v>0</v>
      </c>
      <c r="N116" s="38">
        <f>+IF(N47&lt;Active!N47,1111,0)</f>
        <v>0</v>
      </c>
      <c r="O116" s="38">
        <f>+IF(O47&lt;Active!O47,1111,0)</f>
        <v>0</v>
      </c>
      <c r="P116" s="38">
        <f>+IF(P47&lt;Active!P47,1111,0)</f>
        <v>0</v>
      </c>
      <c r="Q116" s="38">
        <f>+IF(Q47&lt;Active!Q47,1111,0)</f>
        <v>0</v>
      </c>
      <c r="R116" s="38">
        <f>+IF(R47&lt;Active!R47,1111,0)</f>
        <v>0</v>
      </c>
      <c r="S116" s="38">
        <f>+IF(S47&lt;Active!S47,1111,0)</f>
        <v>0</v>
      </c>
      <c r="T116" s="38">
        <f>+IF(T47&lt;Active!T47,1111,0)</f>
        <v>0</v>
      </c>
      <c r="U116" s="38">
        <f>+IF(U47&lt;Active!U47,1111,0)</f>
        <v>0</v>
      </c>
      <c r="V116" s="38">
        <f>+IF(V47&lt;Active!V47,1111,0)</f>
        <v>0</v>
      </c>
      <c r="W116" s="38">
        <f>+IF(W47&lt;Active!W47,1111,0)</f>
        <v>0</v>
      </c>
      <c r="X116" s="38">
        <f>+IF(X47&lt;Active!X47,1111,0)</f>
        <v>0</v>
      </c>
      <c r="Y116" s="38">
        <f>+IF(Y47&lt;Active!Y47,1111,0)</f>
        <v>0</v>
      </c>
      <c r="Z116" s="38">
        <f>+IF(Z47&lt;Active!Z47,1111,0)</f>
        <v>0</v>
      </c>
      <c r="AA116" s="38">
        <f>+IF(AA47&lt;Active!AA47,1111,0)</f>
        <v>0</v>
      </c>
      <c r="AB116" s="38">
        <f>+IF(AB47&lt;Active!AB47,1111,0)</f>
        <v>0</v>
      </c>
      <c r="AC116" s="38">
        <f>+IF(AC47&lt;Active!AC47,1111,0)</f>
        <v>0</v>
      </c>
      <c r="AD116" s="38">
        <f>+IF(AD47&lt;Active!AD47,1111,0)</f>
        <v>0</v>
      </c>
      <c r="AE116" s="38">
        <f>+IF(AE47&lt;Active!AE47,1111,0)</f>
        <v>0</v>
      </c>
      <c r="AF116" s="38">
        <f>+IF(AF47&lt;Active!AF47,1111,0)</f>
        <v>0</v>
      </c>
      <c r="AG116" s="6">
        <v>102</v>
      </c>
      <c r="AK116" s="6">
        <v>72</v>
      </c>
      <c r="AL116" s="38">
        <f>+IF(AL47&lt;Active!AL47,1111,0)</f>
        <v>0</v>
      </c>
      <c r="AM116" s="38">
        <f>+IF(AM47&lt;Active!AM47,1111,0)</f>
        <v>0</v>
      </c>
      <c r="AN116" s="38">
        <f>+IF(AN47&lt;Active!AN47,1111,0)</f>
        <v>0</v>
      </c>
      <c r="AO116" s="38">
        <f>+IF(AO47&lt;Active!AO47,1111,0)</f>
        <v>0</v>
      </c>
      <c r="AP116" s="38">
        <f>+IF(AP47&lt;Active!AP47,1111,0)</f>
        <v>0</v>
      </c>
      <c r="AQ116" s="38">
        <f>+IF(AQ47&lt;Active!AQ47,1111,0)</f>
        <v>0</v>
      </c>
      <c r="AR116" s="38">
        <f>+IF(AR47&lt;Active!AR47,1111,0)</f>
        <v>0</v>
      </c>
      <c r="AS116" s="38">
        <f>+IF(AS47&lt;Active!AS47,1111,0)</f>
        <v>0</v>
      </c>
      <c r="AT116" s="38">
        <f>+IF(AT47&lt;Active!AT47,1111,0)</f>
        <v>0</v>
      </c>
      <c r="AU116" s="38">
        <f>+IF(AU47&lt;Active!AU47,1111,0)</f>
        <v>0</v>
      </c>
      <c r="AV116" s="38">
        <f>+IF(AV47&lt;Active!AV47,1111,0)</f>
        <v>0</v>
      </c>
      <c r="AW116" s="38">
        <f>+IF(AW47&lt;Active!AW47,1111,0)</f>
        <v>0</v>
      </c>
      <c r="AX116" s="38">
        <f>+IF(AX47&lt;Active!AX47,1111,0)</f>
        <v>0</v>
      </c>
      <c r="AY116" s="38">
        <f>+IF(AY47&lt;Active!AY47,1111,0)</f>
        <v>0</v>
      </c>
      <c r="AZ116" s="38">
        <f>+IF(AZ47&lt;Active!AZ47,1111,0)</f>
        <v>0</v>
      </c>
      <c r="BA116" s="38">
        <f>+IF(BA47&lt;Active!BA47,1111,0)</f>
        <v>0</v>
      </c>
      <c r="BB116" s="38">
        <f>+IF(BB47&lt;Active!BB47,1111,0)</f>
        <v>0</v>
      </c>
      <c r="BC116" s="38">
        <f>+IF(BC47&lt;Active!BC47,1111,0)</f>
        <v>0</v>
      </c>
      <c r="BD116" s="38">
        <f>+IF(BD47&lt;Active!BD47,1111,0)</f>
        <v>0</v>
      </c>
      <c r="BE116" s="38">
        <f>+IF(BE47&lt;Active!BE47,1111,0)</f>
        <v>0</v>
      </c>
      <c r="BF116" s="38">
        <f>+IF(BF47&lt;Active!BF47,1111,0)</f>
        <v>0</v>
      </c>
      <c r="BG116" s="38">
        <f>+IF(BG47&lt;Active!BG47,1111,0)</f>
        <v>0</v>
      </c>
      <c r="BH116" s="38">
        <f>+IF(BH47&lt;Active!BH47,1111,0)</f>
        <v>0</v>
      </c>
      <c r="BI116" s="38">
        <f>+IF(BI47&lt;Active!BI47,1111,0)</f>
        <v>0</v>
      </c>
      <c r="BJ116" s="38">
        <f>+IF(BJ47&lt;Active!BJ47,1111,0)</f>
        <v>0</v>
      </c>
      <c r="BK116" s="38">
        <f>+IF(BK47&lt;Active!BK47,1111,0)</f>
        <v>0</v>
      </c>
      <c r="BL116" s="38">
        <f>+IF(BL47&lt;Active!BL47,1111,0)</f>
        <v>0</v>
      </c>
      <c r="BM116" s="38">
        <f>+IF(BM47&lt;Active!BM47,1111,0)</f>
        <v>0</v>
      </c>
      <c r="BN116" s="38">
        <f>+IF(BN47&lt;Active!BN47,1111,0)</f>
        <v>0</v>
      </c>
      <c r="BO116" s="38">
        <f>+IF(BO47&lt;Active!BO47,1111,0)</f>
        <v>0</v>
      </c>
      <c r="BP116" s="38">
        <f>+IF(BP47&lt;Active!BP47,1111,0)</f>
        <v>0</v>
      </c>
      <c r="BQ116" s="6">
        <v>102</v>
      </c>
    </row>
    <row r="117" spans="1:69" x14ac:dyDescent="0.3">
      <c r="A117" s="6">
        <v>73</v>
      </c>
      <c r="B117" s="38">
        <f>+IF(B48&lt;Active!B48,1111,0)</f>
        <v>0</v>
      </c>
      <c r="C117" s="38">
        <f>+IF(C48&lt;Active!C48,1111,0)</f>
        <v>0</v>
      </c>
      <c r="D117" s="38">
        <f>+IF(D48&lt;Active!D48,1111,0)</f>
        <v>0</v>
      </c>
      <c r="E117" s="38">
        <f>+IF(E48&lt;Active!E48,1111,0)</f>
        <v>0</v>
      </c>
      <c r="F117" s="38">
        <f>+IF(F48&lt;Active!F48,1111,0)</f>
        <v>0</v>
      </c>
      <c r="G117" s="38">
        <f>+IF(G48&lt;Active!G48,1111,0)</f>
        <v>0</v>
      </c>
      <c r="H117" s="38">
        <f>+IF(H48&lt;Active!H48,1111,0)</f>
        <v>0</v>
      </c>
      <c r="I117" s="38">
        <f>+IF(I48&lt;Active!I48,1111,0)</f>
        <v>0</v>
      </c>
      <c r="J117" s="38">
        <f>+IF(J48&lt;Active!J48,1111,0)</f>
        <v>0</v>
      </c>
      <c r="K117" s="38">
        <f>+IF(K48&lt;Active!K48,1111,0)</f>
        <v>0</v>
      </c>
      <c r="L117" s="38">
        <f>+IF(L48&lt;Active!L48,1111,0)</f>
        <v>0</v>
      </c>
      <c r="M117" s="38">
        <f>+IF(M48&lt;Active!M48,1111,0)</f>
        <v>0</v>
      </c>
      <c r="N117" s="38">
        <f>+IF(N48&lt;Active!N48,1111,0)</f>
        <v>0</v>
      </c>
      <c r="O117" s="38">
        <f>+IF(O48&lt;Active!O48,1111,0)</f>
        <v>0</v>
      </c>
      <c r="P117" s="38">
        <f>+IF(P48&lt;Active!P48,1111,0)</f>
        <v>0</v>
      </c>
      <c r="Q117" s="38">
        <f>+IF(Q48&lt;Active!Q48,1111,0)</f>
        <v>0</v>
      </c>
      <c r="R117" s="38">
        <f>+IF(R48&lt;Active!R48,1111,0)</f>
        <v>0</v>
      </c>
      <c r="S117" s="38">
        <f>+IF(S48&lt;Active!S48,1111,0)</f>
        <v>0</v>
      </c>
      <c r="T117" s="38">
        <f>+IF(T48&lt;Active!T48,1111,0)</f>
        <v>0</v>
      </c>
      <c r="U117" s="38">
        <f>+IF(U48&lt;Active!U48,1111,0)</f>
        <v>0</v>
      </c>
      <c r="V117" s="38">
        <f>+IF(V48&lt;Active!V48,1111,0)</f>
        <v>0</v>
      </c>
      <c r="W117" s="38">
        <f>+IF(W48&lt;Active!W48,1111,0)</f>
        <v>0</v>
      </c>
      <c r="X117" s="38">
        <f>+IF(X48&lt;Active!X48,1111,0)</f>
        <v>0</v>
      </c>
      <c r="Y117" s="38">
        <f>+IF(Y48&lt;Active!Y48,1111,0)</f>
        <v>0</v>
      </c>
      <c r="Z117" s="38">
        <f>+IF(Z48&lt;Active!Z48,1111,0)</f>
        <v>0</v>
      </c>
      <c r="AA117" s="38">
        <f>+IF(AA48&lt;Active!AA48,1111,0)</f>
        <v>0</v>
      </c>
      <c r="AB117" s="38">
        <f>+IF(AB48&lt;Active!AB48,1111,0)</f>
        <v>0</v>
      </c>
      <c r="AC117" s="38">
        <f>+IF(AC48&lt;Active!AC48,1111,0)</f>
        <v>0</v>
      </c>
      <c r="AD117" s="38">
        <f>+IF(AD48&lt;Active!AD48,1111,0)</f>
        <v>0</v>
      </c>
      <c r="AE117" s="38">
        <f>+IF(AE48&lt;Active!AE48,1111,0)</f>
        <v>0</v>
      </c>
      <c r="AF117" s="38">
        <f>+IF(AF48&lt;Active!AF48,1111,0)</f>
        <v>0</v>
      </c>
      <c r="AG117" s="6">
        <v>103</v>
      </c>
      <c r="AK117" s="6">
        <v>73</v>
      </c>
      <c r="AL117" s="38">
        <f>+IF(AL48&lt;Active!AL48,1111,0)</f>
        <v>0</v>
      </c>
      <c r="AM117" s="38">
        <f>+IF(AM48&lt;Active!AM48,1111,0)</f>
        <v>0</v>
      </c>
      <c r="AN117" s="38">
        <f>+IF(AN48&lt;Active!AN48,1111,0)</f>
        <v>0</v>
      </c>
      <c r="AO117" s="38">
        <f>+IF(AO48&lt;Active!AO48,1111,0)</f>
        <v>0</v>
      </c>
      <c r="AP117" s="38">
        <f>+IF(AP48&lt;Active!AP48,1111,0)</f>
        <v>0</v>
      </c>
      <c r="AQ117" s="38">
        <f>+IF(AQ48&lt;Active!AQ48,1111,0)</f>
        <v>0</v>
      </c>
      <c r="AR117" s="38">
        <f>+IF(AR48&lt;Active!AR48,1111,0)</f>
        <v>0</v>
      </c>
      <c r="AS117" s="38">
        <f>+IF(AS48&lt;Active!AS48,1111,0)</f>
        <v>0</v>
      </c>
      <c r="AT117" s="38">
        <f>+IF(AT48&lt;Active!AT48,1111,0)</f>
        <v>0</v>
      </c>
      <c r="AU117" s="38">
        <f>+IF(AU48&lt;Active!AU48,1111,0)</f>
        <v>0</v>
      </c>
      <c r="AV117" s="38">
        <f>+IF(AV48&lt;Active!AV48,1111,0)</f>
        <v>0</v>
      </c>
      <c r="AW117" s="38">
        <f>+IF(AW48&lt;Active!AW48,1111,0)</f>
        <v>0</v>
      </c>
      <c r="AX117" s="38">
        <f>+IF(AX48&lt;Active!AX48,1111,0)</f>
        <v>0</v>
      </c>
      <c r="AY117" s="38">
        <f>+IF(AY48&lt;Active!AY48,1111,0)</f>
        <v>0</v>
      </c>
      <c r="AZ117" s="38">
        <f>+IF(AZ48&lt;Active!AZ48,1111,0)</f>
        <v>0</v>
      </c>
      <c r="BA117" s="38">
        <f>+IF(BA48&lt;Active!BA48,1111,0)</f>
        <v>0</v>
      </c>
      <c r="BB117" s="38">
        <f>+IF(BB48&lt;Active!BB48,1111,0)</f>
        <v>0</v>
      </c>
      <c r="BC117" s="38">
        <f>+IF(BC48&lt;Active!BC48,1111,0)</f>
        <v>0</v>
      </c>
      <c r="BD117" s="38">
        <f>+IF(BD48&lt;Active!BD48,1111,0)</f>
        <v>0</v>
      </c>
      <c r="BE117" s="38">
        <f>+IF(BE48&lt;Active!BE48,1111,0)</f>
        <v>0</v>
      </c>
      <c r="BF117" s="38">
        <f>+IF(BF48&lt;Active!BF48,1111,0)</f>
        <v>0</v>
      </c>
      <c r="BG117" s="38">
        <f>+IF(BG48&lt;Active!BG48,1111,0)</f>
        <v>0</v>
      </c>
      <c r="BH117" s="38">
        <f>+IF(BH48&lt;Active!BH48,1111,0)</f>
        <v>0</v>
      </c>
      <c r="BI117" s="38">
        <f>+IF(BI48&lt;Active!BI48,1111,0)</f>
        <v>0</v>
      </c>
      <c r="BJ117" s="38">
        <f>+IF(BJ48&lt;Active!BJ48,1111,0)</f>
        <v>0</v>
      </c>
      <c r="BK117" s="38">
        <f>+IF(BK48&lt;Active!BK48,1111,0)</f>
        <v>0</v>
      </c>
      <c r="BL117" s="38">
        <f>+IF(BL48&lt;Active!BL48,1111,0)</f>
        <v>0</v>
      </c>
      <c r="BM117" s="38">
        <f>+IF(BM48&lt;Active!BM48,1111,0)</f>
        <v>0</v>
      </c>
      <c r="BN117" s="38">
        <f>+IF(BN48&lt;Active!BN48,1111,0)</f>
        <v>0</v>
      </c>
      <c r="BO117" s="38">
        <f>+IF(BO48&lt;Active!BO48,1111,0)</f>
        <v>0</v>
      </c>
      <c r="BP117" s="38">
        <f>+IF(BP48&lt;Active!BP48,1111,0)</f>
        <v>0</v>
      </c>
      <c r="BQ117" s="6">
        <v>103</v>
      </c>
    </row>
    <row r="118" spans="1:69" x14ac:dyDescent="0.3">
      <c r="A118" s="11">
        <v>74</v>
      </c>
      <c r="B118" s="38">
        <f>+IF(B49&lt;Active!B49,1111,0)</f>
        <v>0</v>
      </c>
      <c r="C118" s="38">
        <f>+IF(C49&lt;Active!C49,1111,0)</f>
        <v>0</v>
      </c>
      <c r="D118" s="38">
        <f>+IF(D49&lt;Active!D49,1111,0)</f>
        <v>0</v>
      </c>
      <c r="E118" s="38">
        <f>+IF(E49&lt;Active!E49,1111,0)</f>
        <v>0</v>
      </c>
      <c r="F118" s="38">
        <f>+IF(F49&lt;Active!F49,1111,0)</f>
        <v>0</v>
      </c>
      <c r="G118" s="38">
        <f>+IF(G49&lt;Active!G49,1111,0)</f>
        <v>0</v>
      </c>
      <c r="H118" s="38">
        <f>+IF(H49&lt;Active!H49,1111,0)</f>
        <v>0</v>
      </c>
      <c r="I118" s="38">
        <f>+IF(I49&lt;Active!I49,1111,0)</f>
        <v>0</v>
      </c>
      <c r="J118" s="38">
        <f>+IF(J49&lt;Active!J49,1111,0)</f>
        <v>0</v>
      </c>
      <c r="K118" s="38">
        <f>+IF(K49&lt;Active!K49,1111,0)</f>
        <v>0</v>
      </c>
      <c r="L118" s="38">
        <f>+IF(L49&lt;Active!L49,1111,0)</f>
        <v>0</v>
      </c>
      <c r="M118" s="38">
        <f>+IF(M49&lt;Active!M49,1111,0)</f>
        <v>0</v>
      </c>
      <c r="N118" s="38">
        <f>+IF(N49&lt;Active!N49,1111,0)</f>
        <v>0</v>
      </c>
      <c r="O118" s="38">
        <f>+IF(O49&lt;Active!O49,1111,0)</f>
        <v>0</v>
      </c>
      <c r="P118" s="38">
        <f>+IF(P49&lt;Active!P49,1111,0)</f>
        <v>0</v>
      </c>
      <c r="Q118" s="38">
        <f>+IF(Q49&lt;Active!Q49,1111,0)</f>
        <v>0</v>
      </c>
      <c r="R118" s="38">
        <f>+IF(R49&lt;Active!R49,1111,0)</f>
        <v>0</v>
      </c>
      <c r="S118" s="38">
        <f>+IF(S49&lt;Active!S49,1111,0)</f>
        <v>0</v>
      </c>
      <c r="T118" s="38">
        <f>+IF(T49&lt;Active!T49,1111,0)</f>
        <v>0</v>
      </c>
      <c r="U118" s="38">
        <f>+IF(U49&lt;Active!U49,1111,0)</f>
        <v>0</v>
      </c>
      <c r="V118" s="38">
        <f>+IF(V49&lt;Active!V49,1111,0)</f>
        <v>0</v>
      </c>
      <c r="W118" s="38">
        <f>+IF(W49&lt;Active!W49,1111,0)</f>
        <v>0</v>
      </c>
      <c r="X118" s="38">
        <f>+IF(X49&lt;Active!X49,1111,0)</f>
        <v>0</v>
      </c>
      <c r="Y118" s="38">
        <f>+IF(Y49&lt;Active!Y49,1111,0)</f>
        <v>0</v>
      </c>
      <c r="Z118" s="38">
        <f>+IF(Z49&lt;Active!Z49,1111,0)</f>
        <v>0</v>
      </c>
      <c r="AA118" s="38">
        <f>+IF(AA49&lt;Active!AA49,1111,0)</f>
        <v>0</v>
      </c>
      <c r="AB118" s="38">
        <f>+IF(AB49&lt;Active!AB49,1111,0)</f>
        <v>0</v>
      </c>
      <c r="AC118" s="38">
        <f>+IF(AC49&lt;Active!AC49,1111,0)</f>
        <v>0</v>
      </c>
      <c r="AD118" s="38">
        <f>+IF(AD49&lt;Active!AD49,1111,0)</f>
        <v>0</v>
      </c>
      <c r="AE118" s="38">
        <f>+IF(AE49&lt;Active!AE49,1111,0)</f>
        <v>0</v>
      </c>
      <c r="AF118" s="38">
        <f>+IF(AF49&lt;Active!AF49,1111,0)</f>
        <v>0</v>
      </c>
      <c r="AG118" s="11">
        <v>104</v>
      </c>
      <c r="AK118" s="11">
        <v>74</v>
      </c>
      <c r="AL118" s="38">
        <f>+IF(AL49&lt;Active!AL49,1111,0)</f>
        <v>0</v>
      </c>
      <c r="AM118" s="38">
        <f>+IF(AM49&lt;Active!AM49,1111,0)</f>
        <v>0</v>
      </c>
      <c r="AN118" s="38">
        <f>+IF(AN49&lt;Active!AN49,1111,0)</f>
        <v>0</v>
      </c>
      <c r="AO118" s="38">
        <f>+IF(AO49&lt;Active!AO49,1111,0)</f>
        <v>0</v>
      </c>
      <c r="AP118" s="38">
        <f>+IF(AP49&lt;Active!AP49,1111,0)</f>
        <v>0</v>
      </c>
      <c r="AQ118" s="38">
        <f>+IF(AQ49&lt;Active!AQ49,1111,0)</f>
        <v>0</v>
      </c>
      <c r="AR118" s="38">
        <f>+IF(AR49&lt;Active!AR49,1111,0)</f>
        <v>0</v>
      </c>
      <c r="AS118" s="38">
        <f>+IF(AS49&lt;Active!AS49,1111,0)</f>
        <v>0</v>
      </c>
      <c r="AT118" s="38">
        <f>+IF(AT49&lt;Active!AT49,1111,0)</f>
        <v>0</v>
      </c>
      <c r="AU118" s="38">
        <f>+IF(AU49&lt;Active!AU49,1111,0)</f>
        <v>0</v>
      </c>
      <c r="AV118" s="38">
        <f>+IF(AV49&lt;Active!AV49,1111,0)</f>
        <v>0</v>
      </c>
      <c r="AW118" s="38">
        <f>+IF(AW49&lt;Active!AW49,1111,0)</f>
        <v>0</v>
      </c>
      <c r="AX118" s="38">
        <f>+IF(AX49&lt;Active!AX49,1111,0)</f>
        <v>0</v>
      </c>
      <c r="AY118" s="38">
        <f>+IF(AY49&lt;Active!AY49,1111,0)</f>
        <v>0</v>
      </c>
      <c r="AZ118" s="38">
        <f>+IF(AZ49&lt;Active!AZ49,1111,0)</f>
        <v>0</v>
      </c>
      <c r="BA118" s="38">
        <f>+IF(BA49&lt;Active!BA49,1111,0)</f>
        <v>0</v>
      </c>
      <c r="BB118" s="38">
        <f>+IF(BB49&lt;Active!BB49,1111,0)</f>
        <v>0</v>
      </c>
      <c r="BC118" s="38">
        <f>+IF(BC49&lt;Active!BC49,1111,0)</f>
        <v>0</v>
      </c>
      <c r="BD118" s="38">
        <f>+IF(BD49&lt;Active!BD49,1111,0)</f>
        <v>0</v>
      </c>
      <c r="BE118" s="38">
        <f>+IF(BE49&lt;Active!BE49,1111,0)</f>
        <v>0</v>
      </c>
      <c r="BF118" s="38">
        <f>+IF(BF49&lt;Active!BF49,1111,0)</f>
        <v>0</v>
      </c>
      <c r="BG118" s="38">
        <f>+IF(BG49&lt;Active!BG49,1111,0)</f>
        <v>0</v>
      </c>
      <c r="BH118" s="38">
        <f>+IF(BH49&lt;Active!BH49,1111,0)</f>
        <v>0</v>
      </c>
      <c r="BI118" s="38">
        <f>+IF(BI49&lt;Active!BI49,1111,0)</f>
        <v>0</v>
      </c>
      <c r="BJ118" s="38">
        <f>+IF(BJ49&lt;Active!BJ49,1111,0)</f>
        <v>0</v>
      </c>
      <c r="BK118" s="38">
        <f>+IF(BK49&lt;Active!BK49,1111,0)</f>
        <v>0</v>
      </c>
      <c r="BL118" s="38">
        <f>+IF(BL49&lt;Active!BL49,1111,0)</f>
        <v>0</v>
      </c>
      <c r="BM118" s="38">
        <f>+IF(BM49&lt;Active!BM49,1111,0)</f>
        <v>0</v>
      </c>
      <c r="BN118" s="38">
        <f>+IF(BN49&lt;Active!BN49,1111,0)</f>
        <v>0</v>
      </c>
      <c r="BO118" s="38">
        <f>+IF(BO49&lt;Active!BO49,1111,0)</f>
        <v>0</v>
      </c>
      <c r="BP118" s="38">
        <f>+IF(BP49&lt;Active!BP49,1111,0)</f>
        <v>0</v>
      </c>
      <c r="BQ118" s="11">
        <v>104</v>
      </c>
    </row>
    <row r="119" spans="1:69" x14ac:dyDescent="0.3">
      <c r="A119" s="6">
        <v>75</v>
      </c>
      <c r="B119" s="38">
        <f>+IF(B50&lt;Active!B50,1111,0)</f>
        <v>0</v>
      </c>
      <c r="C119" s="38">
        <f>+IF(C50&lt;Active!C50,1111,0)</f>
        <v>0</v>
      </c>
      <c r="D119" s="38">
        <f>+IF(D50&lt;Active!D50,1111,0)</f>
        <v>0</v>
      </c>
      <c r="E119" s="38">
        <f>+IF(E50&lt;Active!E50,1111,0)</f>
        <v>0</v>
      </c>
      <c r="F119" s="38">
        <f>+IF(F50&lt;Active!F50,1111,0)</f>
        <v>0</v>
      </c>
      <c r="G119" s="38">
        <f>+IF(G50&lt;Active!G50,1111,0)</f>
        <v>0</v>
      </c>
      <c r="H119" s="38">
        <f>+IF(H50&lt;Active!H50,1111,0)</f>
        <v>0</v>
      </c>
      <c r="I119" s="38">
        <f>+IF(I50&lt;Active!I50,1111,0)</f>
        <v>0</v>
      </c>
      <c r="J119" s="38">
        <f>+IF(J50&lt;Active!J50,1111,0)</f>
        <v>0</v>
      </c>
      <c r="K119" s="38">
        <f>+IF(K50&lt;Active!K50,1111,0)</f>
        <v>0</v>
      </c>
      <c r="L119" s="38">
        <f>+IF(L50&lt;Active!L50,1111,0)</f>
        <v>0</v>
      </c>
      <c r="M119" s="38">
        <f>+IF(M50&lt;Active!M50,1111,0)</f>
        <v>0</v>
      </c>
      <c r="N119" s="38">
        <f>+IF(N50&lt;Active!N50,1111,0)</f>
        <v>0</v>
      </c>
      <c r="O119" s="38">
        <f>+IF(O50&lt;Active!O50,1111,0)</f>
        <v>0</v>
      </c>
      <c r="P119" s="38">
        <f>+IF(P50&lt;Active!P50,1111,0)</f>
        <v>0</v>
      </c>
      <c r="Q119" s="38">
        <f>+IF(Q50&lt;Active!Q50,1111,0)</f>
        <v>0</v>
      </c>
      <c r="R119" s="38">
        <f>+IF(R50&lt;Active!R50,1111,0)</f>
        <v>0</v>
      </c>
      <c r="S119" s="38">
        <f>+IF(S50&lt;Active!S50,1111,0)</f>
        <v>0</v>
      </c>
      <c r="T119" s="38">
        <f>+IF(T50&lt;Active!T50,1111,0)</f>
        <v>0</v>
      </c>
      <c r="U119" s="38">
        <f>+IF(U50&lt;Active!U50,1111,0)</f>
        <v>0</v>
      </c>
      <c r="V119" s="38">
        <f>+IF(V50&lt;Active!V50,1111,0)</f>
        <v>0</v>
      </c>
      <c r="W119" s="38">
        <f>+IF(W50&lt;Active!W50,1111,0)</f>
        <v>0</v>
      </c>
      <c r="X119" s="38">
        <f>+IF(X50&lt;Active!X50,1111,0)</f>
        <v>0</v>
      </c>
      <c r="Y119" s="38">
        <f>+IF(Y50&lt;Active!Y50,1111,0)</f>
        <v>0</v>
      </c>
      <c r="Z119" s="38">
        <f>+IF(Z50&lt;Active!Z50,1111,0)</f>
        <v>0</v>
      </c>
      <c r="AA119" s="38">
        <f>+IF(AA50&lt;Active!AA50,1111,0)</f>
        <v>0</v>
      </c>
      <c r="AB119" s="38">
        <f>+IF(AB50&lt;Active!AB50,1111,0)</f>
        <v>0</v>
      </c>
      <c r="AC119" s="38">
        <f>+IF(AC50&lt;Active!AC50,1111,0)</f>
        <v>0</v>
      </c>
      <c r="AD119" s="38">
        <f>+IF(AD50&lt;Active!AD50,1111,0)</f>
        <v>0</v>
      </c>
      <c r="AE119" s="38">
        <f>+IF(AE50&lt;Active!AE50,1111,0)</f>
        <v>0</v>
      </c>
      <c r="AF119" s="38">
        <f>+IF(AF50&lt;Active!AF50,1111,0)</f>
        <v>0</v>
      </c>
      <c r="AG119" s="6">
        <v>105</v>
      </c>
      <c r="AK119" s="6">
        <v>75</v>
      </c>
      <c r="AL119" s="38">
        <f>+IF(AL50&lt;Active!AL50,1111,0)</f>
        <v>0</v>
      </c>
      <c r="AM119" s="38">
        <f>+IF(AM50&lt;Active!AM50,1111,0)</f>
        <v>0</v>
      </c>
      <c r="AN119" s="38">
        <f>+IF(AN50&lt;Active!AN50,1111,0)</f>
        <v>0</v>
      </c>
      <c r="AO119" s="38">
        <f>+IF(AO50&lt;Active!AO50,1111,0)</f>
        <v>0</v>
      </c>
      <c r="AP119" s="38">
        <f>+IF(AP50&lt;Active!AP50,1111,0)</f>
        <v>0</v>
      </c>
      <c r="AQ119" s="38">
        <f>+IF(AQ50&lt;Active!AQ50,1111,0)</f>
        <v>0</v>
      </c>
      <c r="AR119" s="38">
        <f>+IF(AR50&lt;Active!AR50,1111,0)</f>
        <v>0</v>
      </c>
      <c r="AS119" s="38">
        <f>+IF(AS50&lt;Active!AS50,1111,0)</f>
        <v>0</v>
      </c>
      <c r="AT119" s="38">
        <f>+IF(AT50&lt;Active!AT50,1111,0)</f>
        <v>0</v>
      </c>
      <c r="AU119" s="38">
        <f>+IF(AU50&lt;Active!AU50,1111,0)</f>
        <v>0</v>
      </c>
      <c r="AV119" s="38">
        <f>+IF(AV50&lt;Active!AV50,1111,0)</f>
        <v>0</v>
      </c>
      <c r="AW119" s="38">
        <f>+IF(AW50&lt;Active!AW50,1111,0)</f>
        <v>0</v>
      </c>
      <c r="AX119" s="38">
        <f>+IF(AX50&lt;Active!AX50,1111,0)</f>
        <v>0</v>
      </c>
      <c r="AY119" s="38">
        <f>+IF(AY50&lt;Active!AY50,1111,0)</f>
        <v>0</v>
      </c>
      <c r="AZ119" s="38">
        <f>+IF(AZ50&lt;Active!AZ50,1111,0)</f>
        <v>0</v>
      </c>
      <c r="BA119" s="38">
        <f>+IF(BA50&lt;Active!BA50,1111,0)</f>
        <v>0</v>
      </c>
      <c r="BB119" s="38">
        <f>+IF(BB50&lt;Active!BB50,1111,0)</f>
        <v>0</v>
      </c>
      <c r="BC119" s="38">
        <f>+IF(BC50&lt;Active!BC50,1111,0)</f>
        <v>0</v>
      </c>
      <c r="BD119" s="38">
        <f>+IF(BD50&lt;Active!BD50,1111,0)</f>
        <v>0</v>
      </c>
      <c r="BE119" s="38">
        <f>+IF(BE50&lt;Active!BE50,1111,0)</f>
        <v>0</v>
      </c>
      <c r="BF119" s="38">
        <f>+IF(BF50&lt;Active!BF50,1111,0)</f>
        <v>0</v>
      </c>
      <c r="BG119" s="38">
        <f>+IF(BG50&lt;Active!BG50,1111,0)</f>
        <v>0</v>
      </c>
      <c r="BH119" s="38">
        <f>+IF(BH50&lt;Active!BH50,1111,0)</f>
        <v>0</v>
      </c>
      <c r="BI119" s="38">
        <f>+IF(BI50&lt;Active!BI50,1111,0)</f>
        <v>0</v>
      </c>
      <c r="BJ119" s="38">
        <f>+IF(BJ50&lt;Active!BJ50,1111,0)</f>
        <v>0</v>
      </c>
      <c r="BK119" s="38">
        <f>+IF(BK50&lt;Active!BK50,1111,0)</f>
        <v>0</v>
      </c>
      <c r="BL119" s="38">
        <f>+IF(BL50&lt;Active!BL50,1111,0)</f>
        <v>0</v>
      </c>
      <c r="BM119" s="38">
        <f>+IF(BM50&lt;Active!BM50,1111,0)</f>
        <v>0</v>
      </c>
      <c r="BN119" s="38">
        <f>+IF(BN50&lt;Active!BN50,1111,0)</f>
        <v>0</v>
      </c>
      <c r="BO119" s="38">
        <f>+IF(BO50&lt;Active!BO50,1111,0)</f>
        <v>0</v>
      </c>
      <c r="BP119" s="38">
        <f>+IF(BP50&lt;Active!BP50,1111,0)</f>
        <v>0</v>
      </c>
      <c r="BQ119" s="6">
        <v>105</v>
      </c>
    </row>
    <row r="120" spans="1:69" x14ac:dyDescent="0.3">
      <c r="A120" s="6">
        <v>76</v>
      </c>
      <c r="B120" s="38">
        <f>+IF(B51&lt;Active!B51,1111,0)</f>
        <v>0</v>
      </c>
      <c r="C120" s="38">
        <f>+IF(C51&lt;Active!C51,1111,0)</f>
        <v>0</v>
      </c>
      <c r="D120" s="38">
        <f>+IF(D51&lt;Active!D51,1111,0)</f>
        <v>0</v>
      </c>
      <c r="E120" s="38">
        <f>+IF(E51&lt;Active!E51,1111,0)</f>
        <v>0</v>
      </c>
      <c r="F120" s="38">
        <f>+IF(F51&lt;Active!F51,1111,0)</f>
        <v>0</v>
      </c>
      <c r="G120" s="38">
        <f>+IF(G51&lt;Active!G51,1111,0)</f>
        <v>0</v>
      </c>
      <c r="H120" s="38">
        <f>+IF(H51&lt;Active!H51,1111,0)</f>
        <v>0</v>
      </c>
      <c r="I120" s="38">
        <f>+IF(I51&lt;Active!I51,1111,0)</f>
        <v>0</v>
      </c>
      <c r="J120" s="38">
        <f>+IF(J51&lt;Active!J51,1111,0)</f>
        <v>0</v>
      </c>
      <c r="K120" s="38">
        <f>+IF(K51&lt;Active!K51,1111,0)</f>
        <v>0</v>
      </c>
      <c r="L120" s="38">
        <f>+IF(L51&lt;Active!L51,1111,0)</f>
        <v>0</v>
      </c>
      <c r="M120" s="38">
        <f>+IF(M51&lt;Active!M51,1111,0)</f>
        <v>0</v>
      </c>
      <c r="N120" s="38">
        <f>+IF(N51&lt;Active!N51,1111,0)</f>
        <v>0</v>
      </c>
      <c r="O120" s="38">
        <f>+IF(O51&lt;Active!O51,1111,0)</f>
        <v>0</v>
      </c>
      <c r="P120" s="38">
        <f>+IF(P51&lt;Active!P51,1111,0)</f>
        <v>0</v>
      </c>
      <c r="Q120" s="38">
        <f>+IF(Q51&lt;Active!Q51,1111,0)</f>
        <v>0</v>
      </c>
      <c r="R120" s="38">
        <f>+IF(R51&lt;Active!R51,1111,0)</f>
        <v>0</v>
      </c>
      <c r="S120" s="38">
        <f>+IF(S51&lt;Active!S51,1111,0)</f>
        <v>0</v>
      </c>
      <c r="T120" s="38">
        <f>+IF(T51&lt;Active!T51,1111,0)</f>
        <v>0</v>
      </c>
      <c r="U120" s="38">
        <f>+IF(U51&lt;Active!U51,1111,0)</f>
        <v>0</v>
      </c>
      <c r="V120" s="38">
        <f>+IF(V51&lt;Active!V51,1111,0)</f>
        <v>0</v>
      </c>
      <c r="W120" s="38">
        <f>+IF(W51&lt;Active!W51,1111,0)</f>
        <v>0</v>
      </c>
      <c r="X120" s="38">
        <f>+IF(X51&lt;Active!X51,1111,0)</f>
        <v>0</v>
      </c>
      <c r="Y120" s="38">
        <f>+IF(Y51&lt;Active!Y51,1111,0)</f>
        <v>0</v>
      </c>
      <c r="Z120" s="38">
        <f>+IF(Z51&lt;Active!Z51,1111,0)</f>
        <v>0</v>
      </c>
      <c r="AA120" s="38">
        <f>+IF(AA51&lt;Active!AA51,1111,0)</f>
        <v>0</v>
      </c>
      <c r="AB120" s="38">
        <f>+IF(AB51&lt;Active!AB51,1111,0)</f>
        <v>0</v>
      </c>
      <c r="AC120" s="38">
        <f>+IF(AC51&lt;Active!AC51,1111,0)</f>
        <v>0</v>
      </c>
      <c r="AD120" s="38">
        <f>+IF(AD51&lt;Active!AD51,1111,0)</f>
        <v>0</v>
      </c>
      <c r="AE120" s="38">
        <f>+IF(AE51&lt;Active!AE51,1111,0)</f>
        <v>0</v>
      </c>
      <c r="AF120" s="38">
        <f>+IF(AF51&lt;Active!AF51,1111,0)</f>
        <v>0</v>
      </c>
      <c r="AG120" s="6">
        <v>106</v>
      </c>
      <c r="AK120" s="6">
        <v>76</v>
      </c>
      <c r="AL120" s="38">
        <f>+IF(AL51&lt;Active!AL51,1111,0)</f>
        <v>0</v>
      </c>
      <c r="AM120" s="38">
        <f>+IF(AM51&lt;Active!AM51,1111,0)</f>
        <v>0</v>
      </c>
      <c r="AN120" s="38">
        <f>+IF(AN51&lt;Active!AN51,1111,0)</f>
        <v>0</v>
      </c>
      <c r="AO120" s="38">
        <f>+IF(AO51&lt;Active!AO51,1111,0)</f>
        <v>0</v>
      </c>
      <c r="AP120" s="38">
        <f>+IF(AP51&lt;Active!AP51,1111,0)</f>
        <v>0</v>
      </c>
      <c r="AQ120" s="38">
        <f>+IF(AQ51&lt;Active!AQ51,1111,0)</f>
        <v>0</v>
      </c>
      <c r="AR120" s="38">
        <f>+IF(AR51&lt;Active!AR51,1111,0)</f>
        <v>0</v>
      </c>
      <c r="AS120" s="38">
        <f>+IF(AS51&lt;Active!AS51,1111,0)</f>
        <v>0</v>
      </c>
      <c r="AT120" s="38">
        <f>+IF(AT51&lt;Active!AT51,1111,0)</f>
        <v>0</v>
      </c>
      <c r="AU120" s="38">
        <f>+IF(AU51&lt;Active!AU51,1111,0)</f>
        <v>0</v>
      </c>
      <c r="AV120" s="38">
        <f>+IF(AV51&lt;Active!AV51,1111,0)</f>
        <v>0</v>
      </c>
      <c r="AW120" s="38">
        <f>+IF(AW51&lt;Active!AW51,1111,0)</f>
        <v>0</v>
      </c>
      <c r="AX120" s="38">
        <f>+IF(AX51&lt;Active!AX51,1111,0)</f>
        <v>0</v>
      </c>
      <c r="AY120" s="38">
        <f>+IF(AY51&lt;Active!AY51,1111,0)</f>
        <v>0</v>
      </c>
      <c r="AZ120" s="38">
        <f>+IF(AZ51&lt;Active!AZ51,1111,0)</f>
        <v>0</v>
      </c>
      <c r="BA120" s="38">
        <f>+IF(BA51&lt;Active!BA51,1111,0)</f>
        <v>0</v>
      </c>
      <c r="BB120" s="38">
        <f>+IF(BB51&lt;Active!BB51,1111,0)</f>
        <v>0</v>
      </c>
      <c r="BC120" s="38">
        <f>+IF(BC51&lt;Active!BC51,1111,0)</f>
        <v>0</v>
      </c>
      <c r="BD120" s="38">
        <f>+IF(BD51&lt;Active!BD51,1111,0)</f>
        <v>0</v>
      </c>
      <c r="BE120" s="38">
        <f>+IF(BE51&lt;Active!BE51,1111,0)</f>
        <v>0</v>
      </c>
      <c r="BF120" s="38">
        <f>+IF(BF51&lt;Active!BF51,1111,0)</f>
        <v>0</v>
      </c>
      <c r="BG120" s="38">
        <f>+IF(BG51&lt;Active!BG51,1111,0)</f>
        <v>0</v>
      </c>
      <c r="BH120" s="38">
        <f>+IF(BH51&lt;Active!BH51,1111,0)</f>
        <v>0</v>
      </c>
      <c r="BI120" s="38">
        <f>+IF(BI51&lt;Active!BI51,1111,0)</f>
        <v>0</v>
      </c>
      <c r="BJ120" s="38">
        <f>+IF(BJ51&lt;Active!BJ51,1111,0)</f>
        <v>0</v>
      </c>
      <c r="BK120" s="38">
        <f>+IF(BK51&lt;Active!BK51,1111,0)</f>
        <v>0</v>
      </c>
      <c r="BL120" s="38">
        <f>+IF(BL51&lt;Active!BL51,1111,0)</f>
        <v>0</v>
      </c>
      <c r="BM120" s="38">
        <f>+IF(BM51&lt;Active!BM51,1111,0)</f>
        <v>0</v>
      </c>
      <c r="BN120" s="38">
        <f>+IF(BN51&lt;Active!BN51,1111,0)</f>
        <v>0</v>
      </c>
      <c r="BO120" s="38">
        <f>+IF(BO51&lt;Active!BO51,1111,0)</f>
        <v>0</v>
      </c>
      <c r="BP120" s="38">
        <f>+IF(BP51&lt;Active!BP51,1111,0)</f>
        <v>0</v>
      </c>
      <c r="BQ120" s="6">
        <v>106</v>
      </c>
    </row>
    <row r="121" spans="1:69" x14ac:dyDescent="0.3">
      <c r="A121" s="6">
        <v>77</v>
      </c>
      <c r="B121" s="38">
        <f>+IF(B52&lt;Active!B52,1111,0)</f>
        <v>0</v>
      </c>
      <c r="C121" s="38">
        <f>+IF(C52&lt;Active!C52,1111,0)</f>
        <v>0</v>
      </c>
      <c r="D121" s="38">
        <f>+IF(D52&lt;Active!D52,1111,0)</f>
        <v>0</v>
      </c>
      <c r="E121" s="38">
        <f>+IF(E52&lt;Active!E52,1111,0)</f>
        <v>0</v>
      </c>
      <c r="F121" s="38">
        <f>+IF(F52&lt;Active!F52,1111,0)</f>
        <v>0</v>
      </c>
      <c r="G121" s="38">
        <f>+IF(G52&lt;Active!G52,1111,0)</f>
        <v>0</v>
      </c>
      <c r="H121" s="38">
        <f>+IF(H52&lt;Active!H52,1111,0)</f>
        <v>0</v>
      </c>
      <c r="I121" s="38">
        <f>+IF(I52&lt;Active!I52,1111,0)</f>
        <v>0</v>
      </c>
      <c r="J121" s="38">
        <f>+IF(J52&lt;Active!J52,1111,0)</f>
        <v>0</v>
      </c>
      <c r="K121" s="38">
        <f>+IF(K52&lt;Active!K52,1111,0)</f>
        <v>0</v>
      </c>
      <c r="L121" s="38">
        <f>+IF(L52&lt;Active!L52,1111,0)</f>
        <v>0</v>
      </c>
      <c r="M121" s="38">
        <f>+IF(M52&lt;Active!M52,1111,0)</f>
        <v>0</v>
      </c>
      <c r="N121" s="38">
        <f>+IF(N52&lt;Active!N52,1111,0)</f>
        <v>0</v>
      </c>
      <c r="O121" s="38">
        <f>+IF(O52&lt;Active!O52,1111,0)</f>
        <v>0</v>
      </c>
      <c r="P121" s="38">
        <f>+IF(P52&lt;Active!P52,1111,0)</f>
        <v>0</v>
      </c>
      <c r="Q121" s="38">
        <f>+IF(Q52&lt;Active!Q52,1111,0)</f>
        <v>0</v>
      </c>
      <c r="R121" s="38">
        <f>+IF(R52&lt;Active!R52,1111,0)</f>
        <v>0</v>
      </c>
      <c r="S121" s="38">
        <f>+IF(S52&lt;Active!S52,1111,0)</f>
        <v>0</v>
      </c>
      <c r="T121" s="38">
        <f>+IF(T52&lt;Active!T52,1111,0)</f>
        <v>0</v>
      </c>
      <c r="U121" s="38">
        <f>+IF(U52&lt;Active!U52,1111,0)</f>
        <v>0</v>
      </c>
      <c r="V121" s="38">
        <f>+IF(V52&lt;Active!V52,1111,0)</f>
        <v>0</v>
      </c>
      <c r="W121" s="38">
        <f>+IF(W52&lt;Active!W52,1111,0)</f>
        <v>0</v>
      </c>
      <c r="X121" s="38">
        <f>+IF(X52&lt;Active!X52,1111,0)</f>
        <v>0</v>
      </c>
      <c r="Y121" s="38">
        <f>+IF(Y52&lt;Active!Y52,1111,0)</f>
        <v>0</v>
      </c>
      <c r="Z121" s="38">
        <f>+IF(Z52&lt;Active!Z52,1111,0)</f>
        <v>0</v>
      </c>
      <c r="AA121" s="38">
        <f>+IF(AA52&lt;Active!AA52,1111,0)</f>
        <v>0</v>
      </c>
      <c r="AB121" s="38">
        <f>+IF(AB52&lt;Active!AB52,1111,0)</f>
        <v>0</v>
      </c>
      <c r="AC121" s="38">
        <f>+IF(AC52&lt;Active!AC52,1111,0)</f>
        <v>0</v>
      </c>
      <c r="AD121" s="38">
        <f>+IF(AD52&lt;Active!AD52,1111,0)</f>
        <v>0</v>
      </c>
      <c r="AE121" s="38">
        <f>+IF(AE52&lt;Active!AE52,1111,0)</f>
        <v>0</v>
      </c>
      <c r="AF121" s="38">
        <f>+IF(AF52&lt;Active!AF52,1111,0)</f>
        <v>0</v>
      </c>
      <c r="AG121" s="6">
        <v>107</v>
      </c>
      <c r="AK121" s="6">
        <v>77</v>
      </c>
      <c r="AL121" s="38">
        <f>+IF(AL52&lt;Active!AL52,1111,0)</f>
        <v>0</v>
      </c>
      <c r="AM121" s="38">
        <f>+IF(AM52&lt;Active!AM52,1111,0)</f>
        <v>0</v>
      </c>
      <c r="AN121" s="38">
        <f>+IF(AN52&lt;Active!AN52,1111,0)</f>
        <v>0</v>
      </c>
      <c r="AO121" s="38">
        <f>+IF(AO52&lt;Active!AO52,1111,0)</f>
        <v>0</v>
      </c>
      <c r="AP121" s="38">
        <f>+IF(AP52&lt;Active!AP52,1111,0)</f>
        <v>0</v>
      </c>
      <c r="AQ121" s="38">
        <f>+IF(AQ52&lt;Active!AQ52,1111,0)</f>
        <v>0</v>
      </c>
      <c r="AR121" s="38">
        <f>+IF(AR52&lt;Active!AR52,1111,0)</f>
        <v>0</v>
      </c>
      <c r="AS121" s="38">
        <f>+IF(AS52&lt;Active!AS52,1111,0)</f>
        <v>0</v>
      </c>
      <c r="AT121" s="38">
        <f>+IF(AT52&lt;Active!AT52,1111,0)</f>
        <v>0</v>
      </c>
      <c r="AU121" s="38">
        <f>+IF(AU52&lt;Active!AU52,1111,0)</f>
        <v>0</v>
      </c>
      <c r="AV121" s="38">
        <f>+IF(AV52&lt;Active!AV52,1111,0)</f>
        <v>0</v>
      </c>
      <c r="AW121" s="38">
        <f>+IF(AW52&lt;Active!AW52,1111,0)</f>
        <v>0</v>
      </c>
      <c r="AX121" s="38">
        <f>+IF(AX52&lt;Active!AX52,1111,0)</f>
        <v>0</v>
      </c>
      <c r="AY121" s="38">
        <f>+IF(AY52&lt;Active!AY52,1111,0)</f>
        <v>0</v>
      </c>
      <c r="AZ121" s="38">
        <f>+IF(AZ52&lt;Active!AZ52,1111,0)</f>
        <v>0</v>
      </c>
      <c r="BA121" s="38">
        <f>+IF(BA52&lt;Active!BA52,1111,0)</f>
        <v>0</v>
      </c>
      <c r="BB121" s="38">
        <f>+IF(BB52&lt;Active!BB52,1111,0)</f>
        <v>0</v>
      </c>
      <c r="BC121" s="38">
        <f>+IF(BC52&lt;Active!BC52,1111,0)</f>
        <v>0</v>
      </c>
      <c r="BD121" s="38">
        <f>+IF(BD52&lt;Active!BD52,1111,0)</f>
        <v>0</v>
      </c>
      <c r="BE121" s="38">
        <f>+IF(BE52&lt;Active!BE52,1111,0)</f>
        <v>0</v>
      </c>
      <c r="BF121" s="38">
        <f>+IF(BF52&lt;Active!BF52,1111,0)</f>
        <v>0</v>
      </c>
      <c r="BG121" s="38">
        <f>+IF(BG52&lt;Active!BG52,1111,0)</f>
        <v>0</v>
      </c>
      <c r="BH121" s="38">
        <f>+IF(BH52&lt;Active!BH52,1111,0)</f>
        <v>0</v>
      </c>
      <c r="BI121" s="38">
        <f>+IF(BI52&lt;Active!BI52,1111,0)</f>
        <v>0</v>
      </c>
      <c r="BJ121" s="38">
        <f>+IF(BJ52&lt;Active!BJ52,1111,0)</f>
        <v>0</v>
      </c>
      <c r="BK121" s="38">
        <f>+IF(BK52&lt;Active!BK52,1111,0)</f>
        <v>0</v>
      </c>
      <c r="BL121" s="38">
        <f>+IF(BL52&lt;Active!BL52,1111,0)</f>
        <v>0</v>
      </c>
      <c r="BM121" s="38">
        <f>+IF(BM52&lt;Active!BM52,1111,0)</f>
        <v>0</v>
      </c>
      <c r="BN121" s="38">
        <f>+IF(BN52&lt;Active!BN52,1111,0)</f>
        <v>0</v>
      </c>
      <c r="BO121" s="38">
        <f>+IF(BO52&lt;Active!BO52,1111,0)</f>
        <v>0</v>
      </c>
      <c r="BP121" s="38">
        <f>+IF(BP52&lt;Active!BP52,1111,0)</f>
        <v>0</v>
      </c>
      <c r="BQ121" s="6">
        <v>107</v>
      </c>
    </row>
    <row r="122" spans="1:69" x14ac:dyDescent="0.3">
      <c r="A122" s="6">
        <v>78</v>
      </c>
      <c r="B122" s="38">
        <f>+IF(B53&lt;Active!B53,1111,0)</f>
        <v>0</v>
      </c>
      <c r="C122" s="38">
        <f>+IF(C53&lt;Active!C53,1111,0)</f>
        <v>0</v>
      </c>
      <c r="D122" s="38">
        <f>+IF(D53&lt;Active!D53,1111,0)</f>
        <v>0</v>
      </c>
      <c r="E122" s="38">
        <f>+IF(E53&lt;Active!E53,1111,0)</f>
        <v>0</v>
      </c>
      <c r="F122" s="38">
        <f>+IF(F53&lt;Active!F53,1111,0)</f>
        <v>0</v>
      </c>
      <c r="G122" s="38">
        <f>+IF(G53&lt;Active!G53,1111,0)</f>
        <v>0</v>
      </c>
      <c r="H122" s="38">
        <f>+IF(H53&lt;Active!H53,1111,0)</f>
        <v>0</v>
      </c>
      <c r="I122" s="38">
        <f>+IF(I53&lt;Active!I53,1111,0)</f>
        <v>0</v>
      </c>
      <c r="J122" s="38">
        <f>+IF(J53&lt;Active!J53,1111,0)</f>
        <v>0</v>
      </c>
      <c r="K122" s="38">
        <f>+IF(K53&lt;Active!K53,1111,0)</f>
        <v>0</v>
      </c>
      <c r="L122" s="38">
        <f>+IF(L53&lt;Active!L53,1111,0)</f>
        <v>0</v>
      </c>
      <c r="M122" s="38">
        <f>+IF(M53&lt;Active!M53,1111,0)</f>
        <v>0</v>
      </c>
      <c r="N122" s="38">
        <f>+IF(N53&lt;Active!N53,1111,0)</f>
        <v>0</v>
      </c>
      <c r="O122" s="38">
        <f>+IF(O53&lt;Active!O53,1111,0)</f>
        <v>0</v>
      </c>
      <c r="P122" s="38">
        <f>+IF(P53&lt;Active!P53,1111,0)</f>
        <v>0</v>
      </c>
      <c r="Q122" s="38">
        <f>+IF(Q53&lt;Active!Q53,1111,0)</f>
        <v>0</v>
      </c>
      <c r="R122" s="38">
        <f>+IF(R53&lt;Active!R53,1111,0)</f>
        <v>0</v>
      </c>
      <c r="S122" s="38">
        <f>+IF(S53&lt;Active!S53,1111,0)</f>
        <v>0</v>
      </c>
      <c r="T122" s="38">
        <f>+IF(T53&lt;Active!T53,1111,0)</f>
        <v>0</v>
      </c>
      <c r="U122" s="38">
        <f>+IF(U53&lt;Active!U53,1111,0)</f>
        <v>0</v>
      </c>
      <c r="V122" s="38">
        <f>+IF(V53&lt;Active!V53,1111,0)</f>
        <v>0</v>
      </c>
      <c r="W122" s="38">
        <f>+IF(W53&lt;Active!W53,1111,0)</f>
        <v>0</v>
      </c>
      <c r="X122" s="38">
        <f>+IF(X53&lt;Active!X53,1111,0)</f>
        <v>0</v>
      </c>
      <c r="Y122" s="38">
        <f>+IF(Y53&lt;Active!Y53,1111,0)</f>
        <v>0</v>
      </c>
      <c r="Z122" s="38">
        <f>+IF(Z53&lt;Active!Z53,1111,0)</f>
        <v>0</v>
      </c>
      <c r="AA122" s="38">
        <f>+IF(AA53&lt;Active!AA53,1111,0)</f>
        <v>0</v>
      </c>
      <c r="AB122" s="38">
        <f>+IF(AB53&lt;Active!AB53,1111,0)</f>
        <v>0</v>
      </c>
      <c r="AC122" s="38">
        <f>+IF(AC53&lt;Active!AC53,1111,0)</f>
        <v>0</v>
      </c>
      <c r="AD122" s="38">
        <f>+IF(AD53&lt;Active!AD53,1111,0)</f>
        <v>0</v>
      </c>
      <c r="AE122" s="38">
        <f>+IF(AE53&lt;Active!AE53,1111,0)</f>
        <v>0</v>
      </c>
      <c r="AF122" s="38">
        <f>+IF(AF53&lt;Active!AF53,1111,0)</f>
        <v>0</v>
      </c>
      <c r="AG122" s="6">
        <v>108</v>
      </c>
      <c r="AK122" s="6">
        <v>78</v>
      </c>
      <c r="AL122" s="38">
        <f>+IF(AL53&lt;Active!AL53,1111,0)</f>
        <v>0</v>
      </c>
      <c r="AM122" s="38">
        <f>+IF(AM53&lt;Active!AM53,1111,0)</f>
        <v>0</v>
      </c>
      <c r="AN122" s="38">
        <f>+IF(AN53&lt;Active!AN53,1111,0)</f>
        <v>0</v>
      </c>
      <c r="AO122" s="38">
        <f>+IF(AO53&lt;Active!AO53,1111,0)</f>
        <v>0</v>
      </c>
      <c r="AP122" s="38">
        <f>+IF(AP53&lt;Active!AP53,1111,0)</f>
        <v>0</v>
      </c>
      <c r="AQ122" s="38">
        <f>+IF(AQ53&lt;Active!AQ53,1111,0)</f>
        <v>0</v>
      </c>
      <c r="AR122" s="38">
        <f>+IF(AR53&lt;Active!AR53,1111,0)</f>
        <v>0</v>
      </c>
      <c r="AS122" s="38">
        <f>+IF(AS53&lt;Active!AS53,1111,0)</f>
        <v>0</v>
      </c>
      <c r="AT122" s="38">
        <f>+IF(AT53&lt;Active!AT53,1111,0)</f>
        <v>0</v>
      </c>
      <c r="AU122" s="38">
        <f>+IF(AU53&lt;Active!AU53,1111,0)</f>
        <v>0</v>
      </c>
      <c r="AV122" s="38">
        <f>+IF(AV53&lt;Active!AV53,1111,0)</f>
        <v>0</v>
      </c>
      <c r="AW122" s="38">
        <f>+IF(AW53&lt;Active!AW53,1111,0)</f>
        <v>0</v>
      </c>
      <c r="AX122" s="38">
        <f>+IF(AX53&lt;Active!AX53,1111,0)</f>
        <v>0</v>
      </c>
      <c r="AY122" s="38">
        <f>+IF(AY53&lt;Active!AY53,1111,0)</f>
        <v>0</v>
      </c>
      <c r="AZ122" s="38">
        <f>+IF(AZ53&lt;Active!AZ53,1111,0)</f>
        <v>0</v>
      </c>
      <c r="BA122" s="38">
        <f>+IF(BA53&lt;Active!BA53,1111,0)</f>
        <v>0</v>
      </c>
      <c r="BB122" s="38">
        <f>+IF(BB53&lt;Active!BB53,1111,0)</f>
        <v>0</v>
      </c>
      <c r="BC122" s="38">
        <f>+IF(BC53&lt;Active!BC53,1111,0)</f>
        <v>0</v>
      </c>
      <c r="BD122" s="38">
        <f>+IF(BD53&lt;Active!BD53,1111,0)</f>
        <v>0</v>
      </c>
      <c r="BE122" s="38">
        <f>+IF(BE53&lt;Active!BE53,1111,0)</f>
        <v>0</v>
      </c>
      <c r="BF122" s="38">
        <f>+IF(BF53&lt;Active!BF53,1111,0)</f>
        <v>0</v>
      </c>
      <c r="BG122" s="38">
        <f>+IF(BG53&lt;Active!BG53,1111,0)</f>
        <v>0</v>
      </c>
      <c r="BH122" s="38">
        <f>+IF(BH53&lt;Active!BH53,1111,0)</f>
        <v>0</v>
      </c>
      <c r="BI122" s="38">
        <f>+IF(BI53&lt;Active!BI53,1111,0)</f>
        <v>0</v>
      </c>
      <c r="BJ122" s="38">
        <f>+IF(BJ53&lt;Active!BJ53,1111,0)</f>
        <v>0</v>
      </c>
      <c r="BK122" s="38">
        <f>+IF(BK53&lt;Active!BK53,1111,0)</f>
        <v>0</v>
      </c>
      <c r="BL122" s="38">
        <f>+IF(BL53&lt;Active!BL53,1111,0)</f>
        <v>0</v>
      </c>
      <c r="BM122" s="38">
        <f>+IF(BM53&lt;Active!BM53,1111,0)</f>
        <v>0</v>
      </c>
      <c r="BN122" s="38">
        <f>+IF(BN53&lt;Active!BN53,1111,0)</f>
        <v>0</v>
      </c>
      <c r="BO122" s="38">
        <f>+IF(BO53&lt;Active!BO53,1111,0)</f>
        <v>0</v>
      </c>
      <c r="BP122" s="38">
        <f>+IF(BP53&lt;Active!BP53,1111,0)</f>
        <v>0</v>
      </c>
      <c r="BQ122" s="6">
        <v>108</v>
      </c>
    </row>
    <row r="123" spans="1:69" x14ac:dyDescent="0.3">
      <c r="A123" s="11">
        <v>79</v>
      </c>
      <c r="B123" s="38">
        <f>+IF(B54&lt;Active!B54,1111,0)</f>
        <v>0</v>
      </c>
      <c r="C123" s="38">
        <f>+IF(C54&lt;Active!C54,1111,0)</f>
        <v>0</v>
      </c>
      <c r="D123" s="38">
        <f>+IF(D54&lt;Active!D54,1111,0)</f>
        <v>0</v>
      </c>
      <c r="E123" s="38">
        <f>+IF(E54&lt;Active!E54,1111,0)</f>
        <v>0</v>
      </c>
      <c r="F123" s="38">
        <f>+IF(F54&lt;Active!F54,1111,0)</f>
        <v>0</v>
      </c>
      <c r="G123" s="38">
        <f>+IF(G54&lt;Active!G54,1111,0)</f>
        <v>0</v>
      </c>
      <c r="H123" s="38">
        <f>+IF(H54&lt;Active!H54,1111,0)</f>
        <v>0</v>
      </c>
      <c r="I123" s="38">
        <f>+IF(I54&lt;Active!I54,1111,0)</f>
        <v>0</v>
      </c>
      <c r="J123" s="38">
        <f>+IF(J54&lt;Active!J54,1111,0)</f>
        <v>0</v>
      </c>
      <c r="K123" s="38">
        <f>+IF(K54&lt;Active!K54,1111,0)</f>
        <v>0</v>
      </c>
      <c r="L123" s="38">
        <f>+IF(L54&lt;Active!L54,1111,0)</f>
        <v>0</v>
      </c>
      <c r="M123" s="38">
        <f>+IF(M54&lt;Active!M54,1111,0)</f>
        <v>0</v>
      </c>
      <c r="N123" s="38">
        <f>+IF(N54&lt;Active!N54,1111,0)</f>
        <v>0</v>
      </c>
      <c r="O123" s="38">
        <f>+IF(O54&lt;Active!O54,1111,0)</f>
        <v>0</v>
      </c>
      <c r="P123" s="38">
        <f>+IF(P54&lt;Active!P54,1111,0)</f>
        <v>0</v>
      </c>
      <c r="Q123" s="38">
        <f>+IF(Q54&lt;Active!Q54,1111,0)</f>
        <v>0</v>
      </c>
      <c r="R123" s="38">
        <f>+IF(R54&lt;Active!R54,1111,0)</f>
        <v>0</v>
      </c>
      <c r="S123" s="38">
        <f>+IF(S54&lt;Active!S54,1111,0)</f>
        <v>0</v>
      </c>
      <c r="T123" s="38">
        <f>+IF(T54&lt;Active!T54,1111,0)</f>
        <v>0</v>
      </c>
      <c r="U123" s="38">
        <f>+IF(U54&lt;Active!U54,1111,0)</f>
        <v>0</v>
      </c>
      <c r="V123" s="38">
        <f>+IF(V54&lt;Active!V54,1111,0)</f>
        <v>0</v>
      </c>
      <c r="W123" s="38">
        <f>+IF(W54&lt;Active!W54,1111,0)</f>
        <v>0</v>
      </c>
      <c r="X123" s="38">
        <f>+IF(X54&lt;Active!X54,1111,0)</f>
        <v>0</v>
      </c>
      <c r="Y123" s="38">
        <f>+IF(Y54&lt;Active!Y54,1111,0)</f>
        <v>0</v>
      </c>
      <c r="Z123" s="38">
        <f>+IF(Z54&lt;Active!Z54,1111,0)</f>
        <v>0</v>
      </c>
      <c r="AA123" s="38">
        <f>+IF(AA54&lt;Active!AA54,1111,0)</f>
        <v>0</v>
      </c>
      <c r="AB123" s="38">
        <f>+IF(AB54&lt;Active!AB54,1111,0)</f>
        <v>0</v>
      </c>
      <c r="AC123" s="38">
        <f>+IF(AC54&lt;Active!AC54,1111,0)</f>
        <v>0</v>
      </c>
      <c r="AD123" s="38">
        <f>+IF(AD54&lt;Active!AD54,1111,0)</f>
        <v>0</v>
      </c>
      <c r="AE123" s="38">
        <f>+IF(AE54&lt;Active!AE54,1111,0)</f>
        <v>0</v>
      </c>
      <c r="AF123" s="38">
        <f>+IF(AF54&lt;Active!AF54,1111,0)</f>
        <v>0</v>
      </c>
      <c r="AG123" s="11">
        <v>109</v>
      </c>
      <c r="AK123" s="11">
        <v>79</v>
      </c>
      <c r="AL123" s="38">
        <f>+IF(AL54&lt;Active!AL54,1111,0)</f>
        <v>0</v>
      </c>
      <c r="AM123" s="38">
        <f>+IF(AM54&lt;Active!AM54,1111,0)</f>
        <v>0</v>
      </c>
      <c r="AN123" s="38">
        <f>+IF(AN54&lt;Active!AN54,1111,0)</f>
        <v>0</v>
      </c>
      <c r="AO123" s="38">
        <f>+IF(AO54&lt;Active!AO54,1111,0)</f>
        <v>0</v>
      </c>
      <c r="AP123" s="38">
        <f>+IF(AP54&lt;Active!AP54,1111,0)</f>
        <v>0</v>
      </c>
      <c r="AQ123" s="38">
        <f>+IF(AQ54&lt;Active!AQ54,1111,0)</f>
        <v>0</v>
      </c>
      <c r="AR123" s="38">
        <f>+IF(AR54&lt;Active!AR54,1111,0)</f>
        <v>0</v>
      </c>
      <c r="AS123" s="38">
        <f>+IF(AS54&lt;Active!AS54,1111,0)</f>
        <v>0</v>
      </c>
      <c r="AT123" s="38">
        <f>+IF(AT54&lt;Active!AT54,1111,0)</f>
        <v>0</v>
      </c>
      <c r="AU123" s="38">
        <f>+IF(AU54&lt;Active!AU54,1111,0)</f>
        <v>0</v>
      </c>
      <c r="AV123" s="38">
        <f>+IF(AV54&lt;Active!AV54,1111,0)</f>
        <v>0</v>
      </c>
      <c r="AW123" s="38">
        <f>+IF(AW54&lt;Active!AW54,1111,0)</f>
        <v>0</v>
      </c>
      <c r="AX123" s="38">
        <f>+IF(AX54&lt;Active!AX54,1111,0)</f>
        <v>0</v>
      </c>
      <c r="AY123" s="38">
        <f>+IF(AY54&lt;Active!AY54,1111,0)</f>
        <v>0</v>
      </c>
      <c r="AZ123" s="38">
        <f>+IF(AZ54&lt;Active!AZ54,1111,0)</f>
        <v>0</v>
      </c>
      <c r="BA123" s="38">
        <f>+IF(BA54&lt;Active!BA54,1111,0)</f>
        <v>0</v>
      </c>
      <c r="BB123" s="38">
        <f>+IF(BB54&lt;Active!BB54,1111,0)</f>
        <v>0</v>
      </c>
      <c r="BC123" s="38">
        <f>+IF(BC54&lt;Active!BC54,1111,0)</f>
        <v>0</v>
      </c>
      <c r="BD123" s="38">
        <f>+IF(BD54&lt;Active!BD54,1111,0)</f>
        <v>0</v>
      </c>
      <c r="BE123" s="38">
        <f>+IF(BE54&lt;Active!BE54,1111,0)</f>
        <v>0</v>
      </c>
      <c r="BF123" s="38">
        <f>+IF(BF54&lt;Active!BF54,1111,0)</f>
        <v>0</v>
      </c>
      <c r="BG123" s="38">
        <f>+IF(BG54&lt;Active!BG54,1111,0)</f>
        <v>0</v>
      </c>
      <c r="BH123" s="38">
        <f>+IF(BH54&lt;Active!BH54,1111,0)</f>
        <v>0</v>
      </c>
      <c r="BI123" s="38">
        <f>+IF(BI54&lt;Active!BI54,1111,0)</f>
        <v>0</v>
      </c>
      <c r="BJ123" s="38">
        <f>+IF(BJ54&lt;Active!BJ54,1111,0)</f>
        <v>0</v>
      </c>
      <c r="BK123" s="38">
        <f>+IF(BK54&lt;Active!BK54,1111,0)</f>
        <v>0</v>
      </c>
      <c r="BL123" s="38">
        <f>+IF(BL54&lt;Active!BL54,1111,0)</f>
        <v>0</v>
      </c>
      <c r="BM123" s="38">
        <f>+IF(BM54&lt;Active!BM54,1111,0)</f>
        <v>0</v>
      </c>
      <c r="BN123" s="38">
        <f>+IF(BN54&lt;Active!BN54,1111,0)</f>
        <v>0</v>
      </c>
      <c r="BO123" s="38">
        <f>+IF(BO54&lt;Active!BO54,1111,0)</f>
        <v>0</v>
      </c>
      <c r="BP123" s="38">
        <f>+IF(BP54&lt;Active!BP54,1111,0)</f>
        <v>0</v>
      </c>
      <c r="BQ123" s="11">
        <v>109</v>
      </c>
    </row>
    <row r="124" spans="1:69" x14ac:dyDescent="0.3">
      <c r="A124" s="6">
        <v>80</v>
      </c>
      <c r="B124" s="38">
        <f>+IF(B55&lt;Active!B55,1111,0)</f>
        <v>0</v>
      </c>
      <c r="C124" s="38">
        <f>+IF(C55&lt;Active!C55,1111,0)</f>
        <v>0</v>
      </c>
      <c r="D124" s="38">
        <f>+IF(D55&lt;Active!D55,1111,0)</f>
        <v>0</v>
      </c>
      <c r="E124" s="38">
        <f>+IF(E55&lt;Active!E55,1111,0)</f>
        <v>0</v>
      </c>
      <c r="F124" s="38">
        <f>+IF(F55&lt;Active!F55,1111,0)</f>
        <v>0</v>
      </c>
      <c r="G124" s="38">
        <f>+IF(G55&lt;Active!G55,1111,0)</f>
        <v>0</v>
      </c>
      <c r="H124" s="38">
        <f>+IF(H55&lt;Active!H55,1111,0)</f>
        <v>0</v>
      </c>
      <c r="I124" s="38">
        <f>+IF(I55&lt;Active!I55,1111,0)</f>
        <v>0</v>
      </c>
      <c r="J124" s="38">
        <f>+IF(J55&lt;Active!J55,1111,0)</f>
        <v>0</v>
      </c>
      <c r="K124" s="38">
        <f>+IF(K55&lt;Active!K55,1111,0)</f>
        <v>0</v>
      </c>
      <c r="L124" s="38">
        <f>+IF(L55&lt;Active!L55,1111,0)</f>
        <v>0</v>
      </c>
      <c r="M124" s="38">
        <f>+IF(M55&lt;Active!M55,1111,0)</f>
        <v>0</v>
      </c>
      <c r="N124" s="38">
        <f>+IF(N55&lt;Active!N55,1111,0)</f>
        <v>0</v>
      </c>
      <c r="O124" s="38">
        <f>+IF(O55&lt;Active!O55,1111,0)</f>
        <v>0</v>
      </c>
      <c r="P124" s="38">
        <f>+IF(P55&lt;Active!P55,1111,0)</f>
        <v>0</v>
      </c>
      <c r="Q124" s="38">
        <f>+IF(Q55&lt;Active!Q55,1111,0)</f>
        <v>0</v>
      </c>
      <c r="R124" s="38">
        <f>+IF(R55&lt;Active!R55,1111,0)</f>
        <v>0</v>
      </c>
      <c r="S124" s="38">
        <f>+IF(S55&lt;Active!S55,1111,0)</f>
        <v>0</v>
      </c>
      <c r="T124" s="38">
        <f>+IF(T55&lt;Active!T55,1111,0)</f>
        <v>0</v>
      </c>
      <c r="U124" s="38">
        <f>+IF(U55&lt;Active!U55,1111,0)</f>
        <v>0</v>
      </c>
      <c r="V124" s="38">
        <f>+IF(V55&lt;Active!V55,1111,0)</f>
        <v>0</v>
      </c>
      <c r="W124" s="38">
        <f>+IF(W55&lt;Active!W55,1111,0)</f>
        <v>0</v>
      </c>
      <c r="X124" s="38">
        <f>+IF(X55&lt;Active!X55,1111,0)</f>
        <v>0</v>
      </c>
      <c r="Y124" s="38">
        <f>+IF(Y55&lt;Active!Y55,1111,0)</f>
        <v>0</v>
      </c>
      <c r="Z124" s="38">
        <f>+IF(Z55&lt;Active!Z55,1111,0)</f>
        <v>0</v>
      </c>
      <c r="AA124" s="38">
        <f>+IF(AA55&lt;Active!AA55,1111,0)</f>
        <v>0</v>
      </c>
      <c r="AB124" s="38">
        <f>+IF(AB55&lt;Active!AB55,1111,0)</f>
        <v>0</v>
      </c>
      <c r="AC124" s="38">
        <f>+IF(AC55&lt;Active!AC55,1111,0)</f>
        <v>0</v>
      </c>
      <c r="AD124" s="38">
        <f>+IF(AD55&lt;Active!AD55,1111,0)</f>
        <v>0</v>
      </c>
      <c r="AE124" s="38">
        <f>+IF(AE55&lt;Active!AE55,1111,0)</f>
        <v>0</v>
      </c>
      <c r="AF124" s="38">
        <f>+IF(AF55&lt;Active!AF55,1111,0)</f>
        <v>0</v>
      </c>
      <c r="AG124" s="6">
        <v>110</v>
      </c>
      <c r="AK124" s="6">
        <v>80</v>
      </c>
      <c r="AL124" s="38">
        <f>+IF(AL55&lt;Active!AL55,1111,0)</f>
        <v>0</v>
      </c>
      <c r="AM124" s="38">
        <f>+IF(AM55&lt;Active!AM55,1111,0)</f>
        <v>0</v>
      </c>
      <c r="AN124" s="38">
        <f>+IF(AN55&lt;Active!AN55,1111,0)</f>
        <v>0</v>
      </c>
      <c r="AO124" s="38">
        <f>+IF(AO55&lt;Active!AO55,1111,0)</f>
        <v>0</v>
      </c>
      <c r="AP124" s="38">
        <f>+IF(AP55&lt;Active!AP55,1111,0)</f>
        <v>0</v>
      </c>
      <c r="AQ124" s="38">
        <f>+IF(AQ55&lt;Active!AQ55,1111,0)</f>
        <v>0</v>
      </c>
      <c r="AR124" s="38">
        <f>+IF(AR55&lt;Active!AR55,1111,0)</f>
        <v>0</v>
      </c>
      <c r="AS124" s="38">
        <f>+IF(AS55&lt;Active!AS55,1111,0)</f>
        <v>0</v>
      </c>
      <c r="AT124" s="38">
        <f>+IF(AT55&lt;Active!AT55,1111,0)</f>
        <v>0</v>
      </c>
      <c r="AU124" s="38">
        <f>+IF(AU55&lt;Active!AU55,1111,0)</f>
        <v>0</v>
      </c>
      <c r="AV124" s="38">
        <f>+IF(AV55&lt;Active!AV55,1111,0)</f>
        <v>0</v>
      </c>
      <c r="AW124" s="38">
        <f>+IF(AW55&lt;Active!AW55,1111,0)</f>
        <v>0</v>
      </c>
      <c r="AX124" s="38">
        <f>+IF(AX55&lt;Active!AX55,1111,0)</f>
        <v>0</v>
      </c>
      <c r="AY124" s="38">
        <f>+IF(AY55&lt;Active!AY55,1111,0)</f>
        <v>0</v>
      </c>
      <c r="AZ124" s="38">
        <f>+IF(AZ55&lt;Active!AZ55,1111,0)</f>
        <v>0</v>
      </c>
      <c r="BA124" s="38">
        <f>+IF(BA55&lt;Active!BA55,1111,0)</f>
        <v>0</v>
      </c>
      <c r="BB124" s="38">
        <f>+IF(BB55&lt;Active!BB55,1111,0)</f>
        <v>0</v>
      </c>
      <c r="BC124" s="38">
        <f>+IF(BC55&lt;Active!BC55,1111,0)</f>
        <v>0</v>
      </c>
      <c r="BD124" s="38">
        <f>+IF(BD55&lt;Active!BD55,1111,0)</f>
        <v>0</v>
      </c>
      <c r="BE124" s="38">
        <f>+IF(BE55&lt;Active!BE55,1111,0)</f>
        <v>0</v>
      </c>
      <c r="BF124" s="38">
        <f>+IF(BF55&lt;Active!BF55,1111,0)</f>
        <v>0</v>
      </c>
      <c r="BG124" s="38">
        <f>+IF(BG55&lt;Active!BG55,1111,0)</f>
        <v>0</v>
      </c>
      <c r="BH124" s="38">
        <f>+IF(BH55&lt;Active!BH55,1111,0)</f>
        <v>0</v>
      </c>
      <c r="BI124" s="38">
        <f>+IF(BI55&lt;Active!BI55,1111,0)</f>
        <v>0</v>
      </c>
      <c r="BJ124" s="38">
        <f>+IF(BJ55&lt;Active!BJ55,1111,0)</f>
        <v>0</v>
      </c>
      <c r="BK124" s="38">
        <f>+IF(BK55&lt;Active!BK55,1111,0)</f>
        <v>0</v>
      </c>
      <c r="BL124" s="38">
        <f>+IF(BL55&lt;Active!BL55,1111,0)</f>
        <v>0</v>
      </c>
      <c r="BM124" s="38">
        <f>+IF(BM55&lt;Active!BM55,1111,0)</f>
        <v>0</v>
      </c>
      <c r="BN124" s="38">
        <f>+IF(BN55&lt;Active!BN55,1111,0)</f>
        <v>0</v>
      </c>
      <c r="BO124" s="38">
        <f>+IF(BO55&lt;Active!BO55,1111,0)</f>
        <v>0</v>
      </c>
      <c r="BP124" s="38">
        <f>+IF(BP55&lt;Active!BP55,1111,0)</f>
        <v>0</v>
      </c>
      <c r="BQ124" s="6">
        <v>110</v>
      </c>
    </row>
    <row r="125" spans="1:69" x14ac:dyDescent="0.3">
      <c r="A125" s="6">
        <v>81</v>
      </c>
      <c r="B125" s="38">
        <f>+IF(B56&lt;Active!B56,1111,0)</f>
        <v>0</v>
      </c>
      <c r="C125" s="38">
        <f>+IF(C56&lt;Active!C56,1111,0)</f>
        <v>0</v>
      </c>
      <c r="D125" s="38">
        <f>+IF(D56&lt;Active!D56,1111,0)</f>
        <v>0</v>
      </c>
      <c r="E125" s="38">
        <f>+IF(E56&lt;Active!E56,1111,0)</f>
        <v>0</v>
      </c>
      <c r="F125" s="38">
        <f>+IF(F56&lt;Active!F56,1111,0)</f>
        <v>0</v>
      </c>
      <c r="G125" s="38">
        <f>+IF(G56&lt;Active!G56,1111,0)</f>
        <v>0</v>
      </c>
      <c r="H125" s="38">
        <f>+IF(H56&lt;Active!H56,1111,0)</f>
        <v>0</v>
      </c>
      <c r="I125" s="38">
        <f>+IF(I56&lt;Active!I56,1111,0)</f>
        <v>0</v>
      </c>
      <c r="J125" s="38">
        <f>+IF(J56&lt;Active!J56,1111,0)</f>
        <v>0</v>
      </c>
      <c r="K125" s="38">
        <f>+IF(K56&lt;Active!K56,1111,0)</f>
        <v>0</v>
      </c>
      <c r="L125" s="38">
        <f>+IF(L56&lt;Active!L56,1111,0)</f>
        <v>0</v>
      </c>
      <c r="M125" s="38">
        <f>+IF(M56&lt;Active!M56,1111,0)</f>
        <v>0</v>
      </c>
      <c r="N125" s="38">
        <f>+IF(N56&lt;Active!N56,1111,0)</f>
        <v>0</v>
      </c>
      <c r="O125" s="38">
        <f>+IF(O56&lt;Active!O56,1111,0)</f>
        <v>0</v>
      </c>
      <c r="P125" s="38">
        <f>+IF(P56&lt;Active!P56,1111,0)</f>
        <v>0</v>
      </c>
      <c r="Q125" s="38">
        <f>+IF(Q56&lt;Active!Q56,1111,0)</f>
        <v>0</v>
      </c>
      <c r="R125" s="38">
        <f>+IF(R56&lt;Active!R56,1111,0)</f>
        <v>0</v>
      </c>
      <c r="S125" s="38">
        <f>+IF(S56&lt;Active!S56,1111,0)</f>
        <v>0</v>
      </c>
      <c r="T125" s="38">
        <f>+IF(T56&lt;Active!T56,1111,0)</f>
        <v>0</v>
      </c>
      <c r="U125" s="38">
        <f>+IF(U56&lt;Active!U56,1111,0)</f>
        <v>0</v>
      </c>
      <c r="V125" s="38">
        <f>+IF(V56&lt;Active!V56,1111,0)</f>
        <v>0</v>
      </c>
      <c r="W125" s="38">
        <f>+IF(W56&lt;Active!W56,1111,0)</f>
        <v>0</v>
      </c>
      <c r="X125" s="38">
        <f>+IF(X56&lt;Active!X56,1111,0)</f>
        <v>0</v>
      </c>
      <c r="Y125" s="38">
        <f>+IF(Y56&lt;Active!Y56,1111,0)</f>
        <v>0</v>
      </c>
      <c r="Z125" s="38">
        <f>+IF(Z56&lt;Active!Z56,1111,0)</f>
        <v>0</v>
      </c>
      <c r="AA125" s="38">
        <f>+IF(AA56&lt;Active!AA56,1111,0)</f>
        <v>0</v>
      </c>
      <c r="AB125" s="38">
        <f>+IF(AB56&lt;Active!AB56,1111,0)</f>
        <v>0</v>
      </c>
      <c r="AC125" s="38">
        <f>+IF(AC56&lt;Active!AC56,1111,0)</f>
        <v>0</v>
      </c>
      <c r="AD125" s="38">
        <f>+IF(AD56&lt;Active!AD56,1111,0)</f>
        <v>0</v>
      </c>
      <c r="AE125" s="38">
        <f>+IF(AE56&lt;Active!AE56,1111,0)</f>
        <v>0</v>
      </c>
      <c r="AF125" s="38">
        <f>+IF(AF56&lt;Active!AF56,1111,0)</f>
        <v>0</v>
      </c>
      <c r="AG125" s="6">
        <v>111</v>
      </c>
      <c r="AK125" s="6">
        <v>81</v>
      </c>
      <c r="AL125" s="38">
        <f>+IF(AL56&lt;Active!AL56,1111,0)</f>
        <v>0</v>
      </c>
      <c r="AM125" s="38">
        <f>+IF(AM56&lt;Active!AM56,1111,0)</f>
        <v>0</v>
      </c>
      <c r="AN125" s="38">
        <f>+IF(AN56&lt;Active!AN56,1111,0)</f>
        <v>0</v>
      </c>
      <c r="AO125" s="38">
        <f>+IF(AO56&lt;Active!AO56,1111,0)</f>
        <v>0</v>
      </c>
      <c r="AP125" s="38">
        <f>+IF(AP56&lt;Active!AP56,1111,0)</f>
        <v>0</v>
      </c>
      <c r="AQ125" s="38">
        <f>+IF(AQ56&lt;Active!AQ56,1111,0)</f>
        <v>0</v>
      </c>
      <c r="AR125" s="38">
        <f>+IF(AR56&lt;Active!AR56,1111,0)</f>
        <v>0</v>
      </c>
      <c r="AS125" s="38">
        <f>+IF(AS56&lt;Active!AS56,1111,0)</f>
        <v>0</v>
      </c>
      <c r="AT125" s="38">
        <f>+IF(AT56&lt;Active!AT56,1111,0)</f>
        <v>0</v>
      </c>
      <c r="AU125" s="38">
        <f>+IF(AU56&lt;Active!AU56,1111,0)</f>
        <v>0</v>
      </c>
      <c r="AV125" s="38">
        <f>+IF(AV56&lt;Active!AV56,1111,0)</f>
        <v>0</v>
      </c>
      <c r="AW125" s="38">
        <f>+IF(AW56&lt;Active!AW56,1111,0)</f>
        <v>0</v>
      </c>
      <c r="AX125" s="38">
        <f>+IF(AX56&lt;Active!AX56,1111,0)</f>
        <v>0</v>
      </c>
      <c r="AY125" s="38">
        <f>+IF(AY56&lt;Active!AY56,1111,0)</f>
        <v>0</v>
      </c>
      <c r="AZ125" s="38">
        <f>+IF(AZ56&lt;Active!AZ56,1111,0)</f>
        <v>0</v>
      </c>
      <c r="BA125" s="38">
        <f>+IF(BA56&lt;Active!BA56,1111,0)</f>
        <v>0</v>
      </c>
      <c r="BB125" s="38">
        <f>+IF(BB56&lt;Active!BB56,1111,0)</f>
        <v>0</v>
      </c>
      <c r="BC125" s="38">
        <f>+IF(BC56&lt;Active!BC56,1111,0)</f>
        <v>0</v>
      </c>
      <c r="BD125" s="38">
        <f>+IF(BD56&lt;Active!BD56,1111,0)</f>
        <v>0</v>
      </c>
      <c r="BE125" s="38">
        <f>+IF(BE56&lt;Active!BE56,1111,0)</f>
        <v>0</v>
      </c>
      <c r="BF125" s="38">
        <f>+IF(BF56&lt;Active!BF56,1111,0)</f>
        <v>0</v>
      </c>
      <c r="BG125" s="38">
        <f>+IF(BG56&lt;Active!BG56,1111,0)</f>
        <v>0</v>
      </c>
      <c r="BH125" s="38">
        <f>+IF(BH56&lt;Active!BH56,1111,0)</f>
        <v>0</v>
      </c>
      <c r="BI125" s="38">
        <f>+IF(BI56&lt;Active!BI56,1111,0)</f>
        <v>0</v>
      </c>
      <c r="BJ125" s="38">
        <f>+IF(BJ56&lt;Active!BJ56,1111,0)</f>
        <v>0</v>
      </c>
      <c r="BK125" s="38">
        <f>+IF(BK56&lt;Active!BK56,1111,0)</f>
        <v>0</v>
      </c>
      <c r="BL125" s="38">
        <f>+IF(BL56&lt;Active!BL56,1111,0)</f>
        <v>0</v>
      </c>
      <c r="BM125" s="38">
        <f>+IF(BM56&lt;Active!BM56,1111,0)</f>
        <v>0</v>
      </c>
      <c r="BN125" s="38">
        <f>+IF(BN56&lt;Active!BN56,1111,0)</f>
        <v>0</v>
      </c>
      <c r="BO125" s="38">
        <f>+IF(BO56&lt;Active!BO56,1111,0)</f>
        <v>0</v>
      </c>
      <c r="BP125" s="38">
        <f>+IF(BP56&lt;Active!BP56,1111,0)</f>
        <v>0</v>
      </c>
      <c r="BQ125" s="6">
        <v>111</v>
      </c>
    </row>
    <row r="126" spans="1:69" x14ac:dyDescent="0.3">
      <c r="A126" s="6">
        <v>82</v>
      </c>
      <c r="B126" s="38">
        <f>+IF(B57&lt;Active!B57,1111,0)</f>
        <v>0</v>
      </c>
      <c r="C126" s="38">
        <f>+IF(C57&lt;Active!C57,1111,0)</f>
        <v>0</v>
      </c>
      <c r="D126" s="38">
        <f>+IF(D57&lt;Active!D57,1111,0)</f>
        <v>0</v>
      </c>
      <c r="E126" s="38">
        <f>+IF(E57&lt;Active!E57,1111,0)</f>
        <v>0</v>
      </c>
      <c r="F126" s="38">
        <f>+IF(F57&lt;Active!F57,1111,0)</f>
        <v>0</v>
      </c>
      <c r="G126" s="38">
        <f>+IF(G57&lt;Active!G57,1111,0)</f>
        <v>0</v>
      </c>
      <c r="H126" s="38">
        <f>+IF(H57&lt;Active!H57,1111,0)</f>
        <v>0</v>
      </c>
      <c r="I126" s="38">
        <f>+IF(I57&lt;Active!I57,1111,0)</f>
        <v>0</v>
      </c>
      <c r="J126" s="38">
        <f>+IF(J57&lt;Active!J57,1111,0)</f>
        <v>0</v>
      </c>
      <c r="K126" s="38">
        <f>+IF(K57&lt;Active!K57,1111,0)</f>
        <v>0</v>
      </c>
      <c r="L126" s="38">
        <f>+IF(L57&lt;Active!L57,1111,0)</f>
        <v>0</v>
      </c>
      <c r="M126" s="38">
        <f>+IF(M57&lt;Active!M57,1111,0)</f>
        <v>0</v>
      </c>
      <c r="N126" s="38">
        <f>+IF(N57&lt;Active!N57,1111,0)</f>
        <v>0</v>
      </c>
      <c r="O126" s="38">
        <f>+IF(O57&lt;Active!O57,1111,0)</f>
        <v>0</v>
      </c>
      <c r="P126" s="38">
        <f>+IF(P57&lt;Active!P57,1111,0)</f>
        <v>0</v>
      </c>
      <c r="Q126" s="38">
        <f>+IF(Q57&lt;Active!Q57,1111,0)</f>
        <v>0</v>
      </c>
      <c r="R126" s="38">
        <f>+IF(R57&lt;Active!R57,1111,0)</f>
        <v>0</v>
      </c>
      <c r="S126" s="38">
        <f>+IF(S57&lt;Active!S57,1111,0)</f>
        <v>0</v>
      </c>
      <c r="T126" s="38">
        <f>+IF(T57&lt;Active!T57,1111,0)</f>
        <v>0</v>
      </c>
      <c r="U126" s="38">
        <f>+IF(U57&lt;Active!U57,1111,0)</f>
        <v>0</v>
      </c>
      <c r="V126" s="38">
        <f>+IF(V57&lt;Active!V57,1111,0)</f>
        <v>0</v>
      </c>
      <c r="W126" s="38">
        <f>+IF(W57&lt;Active!W57,1111,0)</f>
        <v>0</v>
      </c>
      <c r="X126" s="38">
        <f>+IF(X57&lt;Active!X57,1111,0)</f>
        <v>0</v>
      </c>
      <c r="Y126" s="38">
        <f>+IF(Y57&lt;Active!Y57,1111,0)</f>
        <v>0</v>
      </c>
      <c r="Z126" s="38">
        <f>+IF(Z57&lt;Active!Z57,1111,0)</f>
        <v>0</v>
      </c>
      <c r="AA126" s="38">
        <f>+IF(AA57&lt;Active!AA57,1111,0)</f>
        <v>0</v>
      </c>
      <c r="AB126" s="38">
        <f>+IF(AB57&lt;Active!AB57,1111,0)</f>
        <v>0</v>
      </c>
      <c r="AC126" s="38">
        <f>+IF(AC57&lt;Active!AC57,1111,0)</f>
        <v>0</v>
      </c>
      <c r="AD126" s="38">
        <f>+IF(AD57&lt;Active!AD57,1111,0)</f>
        <v>0</v>
      </c>
      <c r="AE126" s="38">
        <f>+IF(AE57&lt;Active!AE57,1111,0)</f>
        <v>0</v>
      </c>
      <c r="AF126" s="38">
        <f>+IF(AF57&lt;Active!AF57,1111,0)</f>
        <v>0</v>
      </c>
      <c r="AG126" s="6">
        <v>112</v>
      </c>
      <c r="AK126" s="6">
        <v>82</v>
      </c>
      <c r="AL126" s="38">
        <f>+IF(AL57&lt;Active!AL57,1111,0)</f>
        <v>0</v>
      </c>
      <c r="AM126" s="38">
        <f>+IF(AM57&lt;Active!AM57,1111,0)</f>
        <v>0</v>
      </c>
      <c r="AN126" s="38">
        <f>+IF(AN57&lt;Active!AN57,1111,0)</f>
        <v>0</v>
      </c>
      <c r="AO126" s="38">
        <f>+IF(AO57&lt;Active!AO57,1111,0)</f>
        <v>0</v>
      </c>
      <c r="AP126" s="38">
        <f>+IF(AP57&lt;Active!AP57,1111,0)</f>
        <v>0</v>
      </c>
      <c r="AQ126" s="38">
        <f>+IF(AQ57&lt;Active!AQ57,1111,0)</f>
        <v>0</v>
      </c>
      <c r="AR126" s="38">
        <f>+IF(AR57&lt;Active!AR57,1111,0)</f>
        <v>0</v>
      </c>
      <c r="AS126" s="38">
        <f>+IF(AS57&lt;Active!AS57,1111,0)</f>
        <v>0</v>
      </c>
      <c r="AT126" s="38">
        <f>+IF(AT57&lt;Active!AT57,1111,0)</f>
        <v>0</v>
      </c>
      <c r="AU126" s="38">
        <f>+IF(AU57&lt;Active!AU57,1111,0)</f>
        <v>0</v>
      </c>
      <c r="AV126" s="38">
        <f>+IF(AV57&lt;Active!AV57,1111,0)</f>
        <v>0</v>
      </c>
      <c r="AW126" s="38">
        <f>+IF(AW57&lt;Active!AW57,1111,0)</f>
        <v>0</v>
      </c>
      <c r="AX126" s="38">
        <f>+IF(AX57&lt;Active!AX57,1111,0)</f>
        <v>0</v>
      </c>
      <c r="AY126" s="38">
        <f>+IF(AY57&lt;Active!AY57,1111,0)</f>
        <v>0</v>
      </c>
      <c r="AZ126" s="38">
        <f>+IF(AZ57&lt;Active!AZ57,1111,0)</f>
        <v>0</v>
      </c>
      <c r="BA126" s="38">
        <f>+IF(BA57&lt;Active!BA57,1111,0)</f>
        <v>0</v>
      </c>
      <c r="BB126" s="38">
        <f>+IF(BB57&lt;Active!BB57,1111,0)</f>
        <v>0</v>
      </c>
      <c r="BC126" s="38">
        <f>+IF(BC57&lt;Active!BC57,1111,0)</f>
        <v>0</v>
      </c>
      <c r="BD126" s="38">
        <f>+IF(BD57&lt;Active!BD57,1111,0)</f>
        <v>0</v>
      </c>
      <c r="BE126" s="38">
        <f>+IF(BE57&lt;Active!BE57,1111,0)</f>
        <v>0</v>
      </c>
      <c r="BF126" s="38">
        <f>+IF(BF57&lt;Active!BF57,1111,0)</f>
        <v>0</v>
      </c>
      <c r="BG126" s="38">
        <f>+IF(BG57&lt;Active!BG57,1111,0)</f>
        <v>0</v>
      </c>
      <c r="BH126" s="38">
        <f>+IF(BH57&lt;Active!BH57,1111,0)</f>
        <v>0</v>
      </c>
      <c r="BI126" s="38">
        <f>+IF(BI57&lt;Active!BI57,1111,0)</f>
        <v>0</v>
      </c>
      <c r="BJ126" s="38">
        <f>+IF(BJ57&lt;Active!BJ57,1111,0)</f>
        <v>0</v>
      </c>
      <c r="BK126" s="38">
        <f>+IF(BK57&lt;Active!BK57,1111,0)</f>
        <v>0</v>
      </c>
      <c r="BL126" s="38">
        <f>+IF(BL57&lt;Active!BL57,1111,0)</f>
        <v>0</v>
      </c>
      <c r="BM126" s="38">
        <f>+IF(BM57&lt;Active!BM57,1111,0)</f>
        <v>0</v>
      </c>
      <c r="BN126" s="38">
        <f>+IF(BN57&lt;Active!BN57,1111,0)</f>
        <v>0</v>
      </c>
      <c r="BO126" s="38">
        <f>+IF(BO57&lt;Active!BO57,1111,0)</f>
        <v>0</v>
      </c>
      <c r="BP126" s="38">
        <f>+IF(BP57&lt;Active!BP57,1111,0)</f>
        <v>0</v>
      </c>
      <c r="BQ126" s="6">
        <v>112</v>
      </c>
    </row>
    <row r="127" spans="1:69" x14ac:dyDescent="0.3">
      <c r="A127" s="6">
        <v>83</v>
      </c>
      <c r="B127" s="38">
        <f>+IF(B58&lt;Active!B58,1111,0)</f>
        <v>0</v>
      </c>
      <c r="C127" s="38">
        <f>+IF(C58&lt;Active!C58,1111,0)</f>
        <v>0</v>
      </c>
      <c r="D127" s="38">
        <f>+IF(D58&lt;Active!D58,1111,0)</f>
        <v>0</v>
      </c>
      <c r="E127" s="38">
        <f>+IF(E58&lt;Active!E58,1111,0)</f>
        <v>0</v>
      </c>
      <c r="F127" s="38">
        <f>+IF(F58&lt;Active!F58,1111,0)</f>
        <v>0</v>
      </c>
      <c r="G127" s="38">
        <f>+IF(G58&lt;Active!G58,1111,0)</f>
        <v>0</v>
      </c>
      <c r="H127" s="38">
        <f>+IF(H58&lt;Active!H58,1111,0)</f>
        <v>0</v>
      </c>
      <c r="I127" s="38">
        <f>+IF(I58&lt;Active!I58,1111,0)</f>
        <v>0</v>
      </c>
      <c r="J127" s="38">
        <f>+IF(J58&lt;Active!J58,1111,0)</f>
        <v>0</v>
      </c>
      <c r="K127" s="38">
        <f>+IF(K58&lt;Active!K58,1111,0)</f>
        <v>0</v>
      </c>
      <c r="L127" s="38">
        <f>+IF(L58&lt;Active!L58,1111,0)</f>
        <v>0</v>
      </c>
      <c r="M127" s="38">
        <f>+IF(M58&lt;Active!M58,1111,0)</f>
        <v>0</v>
      </c>
      <c r="N127" s="38">
        <f>+IF(N58&lt;Active!N58,1111,0)</f>
        <v>0</v>
      </c>
      <c r="O127" s="38">
        <f>+IF(O58&lt;Active!O58,1111,0)</f>
        <v>0</v>
      </c>
      <c r="P127" s="38">
        <f>+IF(P58&lt;Active!P58,1111,0)</f>
        <v>0</v>
      </c>
      <c r="Q127" s="38">
        <f>+IF(Q58&lt;Active!Q58,1111,0)</f>
        <v>0</v>
      </c>
      <c r="R127" s="38">
        <f>+IF(R58&lt;Active!R58,1111,0)</f>
        <v>0</v>
      </c>
      <c r="S127" s="38">
        <f>+IF(S58&lt;Active!S58,1111,0)</f>
        <v>0</v>
      </c>
      <c r="T127" s="38">
        <f>+IF(T58&lt;Active!T58,1111,0)</f>
        <v>0</v>
      </c>
      <c r="U127" s="38">
        <f>+IF(U58&lt;Active!U58,1111,0)</f>
        <v>0</v>
      </c>
      <c r="V127" s="38">
        <f>+IF(V58&lt;Active!V58,1111,0)</f>
        <v>0</v>
      </c>
      <c r="W127" s="38">
        <f>+IF(W58&lt;Active!W58,1111,0)</f>
        <v>0</v>
      </c>
      <c r="X127" s="38">
        <f>+IF(X58&lt;Active!X58,1111,0)</f>
        <v>0</v>
      </c>
      <c r="Y127" s="38">
        <f>+IF(Y58&lt;Active!Y58,1111,0)</f>
        <v>0</v>
      </c>
      <c r="Z127" s="38">
        <f>+IF(Z58&lt;Active!Z58,1111,0)</f>
        <v>0</v>
      </c>
      <c r="AA127" s="38">
        <f>+IF(AA58&lt;Active!AA58,1111,0)</f>
        <v>0</v>
      </c>
      <c r="AB127" s="38">
        <f>+IF(AB58&lt;Active!AB58,1111,0)</f>
        <v>0</v>
      </c>
      <c r="AC127" s="38">
        <f>+IF(AC58&lt;Active!AC58,1111,0)</f>
        <v>0</v>
      </c>
      <c r="AD127" s="38">
        <f>+IF(AD58&lt;Active!AD58,1111,0)</f>
        <v>0</v>
      </c>
      <c r="AE127" s="38">
        <f>+IF(AE58&lt;Active!AE58,1111,0)</f>
        <v>0</v>
      </c>
      <c r="AF127" s="38">
        <f>+IF(AF58&lt;Active!AF58,1111,0)</f>
        <v>0</v>
      </c>
      <c r="AG127" s="6">
        <v>113</v>
      </c>
      <c r="AK127" s="6">
        <v>83</v>
      </c>
      <c r="AL127" s="38">
        <f>+IF(AL58&lt;Active!AL58,1111,0)</f>
        <v>0</v>
      </c>
      <c r="AM127" s="38">
        <f>+IF(AM58&lt;Active!AM58,1111,0)</f>
        <v>0</v>
      </c>
      <c r="AN127" s="38">
        <f>+IF(AN58&lt;Active!AN58,1111,0)</f>
        <v>0</v>
      </c>
      <c r="AO127" s="38">
        <f>+IF(AO58&lt;Active!AO58,1111,0)</f>
        <v>0</v>
      </c>
      <c r="AP127" s="38">
        <f>+IF(AP58&lt;Active!AP58,1111,0)</f>
        <v>0</v>
      </c>
      <c r="AQ127" s="38">
        <f>+IF(AQ58&lt;Active!AQ58,1111,0)</f>
        <v>0</v>
      </c>
      <c r="AR127" s="38">
        <f>+IF(AR58&lt;Active!AR58,1111,0)</f>
        <v>0</v>
      </c>
      <c r="AS127" s="38">
        <f>+IF(AS58&lt;Active!AS58,1111,0)</f>
        <v>0</v>
      </c>
      <c r="AT127" s="38">
        <f>+IF(AT58&lt;Active!AT58,1111,0)</f>
        <v>0</v>
      </c>
      <c r="AU127" s="38">
        <f>+IF(AU58&lt;Active!AU58,1111,0)</f>
        <v>0</v>
      </c>
      <c r="AV127" s="38">
        <f>+IF(AV58&lt;Active!AV58,1111,0)</f>
        <v>0</v>
      </c>
      <c r="AW127" s="38">
        <f>+IF(AW58&lt;Active!AW58,1111,0)</f>
        <v>0</v>
      </c>
      <c r="AX127" s="38">
        <f>+IF(AX58&lt;Active!AX58,1111,0)</f>
        <v>0</v>
      </c>
      <c r="AY127" s="38">
        <f>+IF(AY58&lt;Active!AY58,1111,0)</f>
        <v>0</v>
      </c>
      <c r="AZ127" s="38">
        <f>+IF(AZ58&lt;Active!AZ58,1111,0)</f>
        <v>0</v>
      </c>
      <c r="BA127" s="38">
        <f>+IF(BA58&lt;Active!BA58,1111,0)</f>
        <v>0</v>
      </c>
      <c r="BB127" s="38">
        <f>+IF(BB58&lt;Active!BB58,1111,0)</f>
        <v>0</v>
      </c>
      <c r="BC127" s="38">
        <f>+IF(BC58&lt;Active!BC58,1111,0)</f>
        <v>0</v>
      </c>
      <c r="BD127" s="38">
        <f>+IF(BD58&lt;Active!BD58,1111,0)</f>
        <v>0</v>
      </c>
      <c r="BE127" s="38">
        <f>+IF(BE58&lt;Active!BE58,1111,0)</f>
        <v>0</v>
      </c>
      <c r="BF127" s="38">
        <f>+IF(BF58&lt;Active!BF58,1111,0)</f>
        <v>0</v>
      </c>
      <c r="BG127" s="38">
        <f>+IF(BG58&lt;Active!BG58,1111,0)</f>
        <v>0</v>
      </c>
      <c r="BH127" s="38">
        <f>+IF(BH58&lt;Active!BH58,1111,0)</f>
        <v>0</v>
      </c>
      <c r="BI127" s="38">
        <f>+IF(BI58&lt;Active!BI58,1111,0)</f>
        <v>0</v>
      </c>
      <c r="BJ127" s="38">
        <f>+IF(BJ58&lt;Active!BJ58,1111,0)</f>
        <v>0</v>
      </c>
      <c r="BK127" s="38">
        <f>+IF(BK58&lt;Active!BK58,1111,0)</f>
        <v>0</v>
      </c>
      <c r="BL127" s="38">
        <f>+IF(BL58&lt;Active!BL58,1111,0)</f>
        <v>0</v>
      </c>
      <c r="BM127" s="38">
        <f>+IF(BM58&lt;Active!BM58,1111,0)</f>
        <v>0</v>
      </c>
      <c r="BN127" s="38">
        <f>+IF(BN58&lt;Active!BN58,1111,0)</f>
        <v>0</v>
      </c>
      <c r="BO127" s="38">
        <f>+IF(BO58&lt;Active!BO58,1111,0)</f>
        <v>0</v>
      </c>
      <c r="BP127" s="38">
        <f>+IF(BP58&lt;Active!BP58,1111,0)</f>
        <v>0</v>
      </c>
      <c r="BQ127" s="6">
        <v>113</v>
      </c>
    </row>
    <row r="128" spans="1:69" x14ac:dyDescent="0.3">
      <c r="A128" s="11">
        <v>84</v>
      </c>
      <c r="B128" s="38">
        <f>+IF(B59&lt;Active!B59,1111,0)</f>
        <v>0</v>
      </c>
      <c r="C128" s="38">
        <f>+IF(C59&lt;Active!C59,1111,0)</f>
        <v>0</v>
      </c>
      <c r="D128" s="38">
        <f>+IF(D59&lt;Active!D59,1111,0)</f>
        <v>0</v>
      </c>
      <c r="E128" s="38">
        <f>+IF(E59&lt;Active!E59,1111,0)</f>
        <v>0</v>
      </c>
      <c r="F128" s="38">
        <f>+IF(F59&lt;Active!F59,1111,0)</f>
        <v>0</v>
      </c>
      <c r="G128" s="38">
        <f>+IF(G59&lt;Active!G59,1111,0)</f>
        <v>0</v>
      </c>
      <c r="H128" s="38">
        <f>+IF(H59&lt;Active!H59,1111,0)</f>
        <v>0</v>
      </c>
      <c r="I128" s="38">
        <f>+IF(I59&lt;Active!I59,1111,0)</f>
        <v>0</v>
      </c>
      <c r="J128" s="38">
        <f>+IF(J59&lt;Active!J59,1111,0)</f>
        <v>0</v>
      </c>
      <c r="K128" s="38">
        <f>+IF(K59&lt;Active!K59,1111,0)</f>
        <v>0</v>
      </c>
      <c r="L128" s="38">
        <f>+IF(L59&lt;Active!L59,1111,0)</f>
        <v>0</v>
      </c>
      <c r="M128" s="38">
        <f>+IF(M59&lt;Active!M59,1111,0)</f>
        <v>0</v>
      </c>
      <c r="N128" s="38">
        <f>+IF(N59&lt;Active!N59,1111,0)</f>
        <v>0</v>
      </c>
      <c r="O128" s="38">
        <f>+IF(O59&lt;Active!O59,1111,0)</f>
        <v>0</v>
      </c>
      <c r="P128" s="38">
        <f>+IF(P59&lt;Active!P59,1111,0)</f>
        <v>0</v>
      </c>
      <c r="Q128" s="38">
        <f>+IF(Q59&lt;Active!Q59,1111,0)</f>
        <v>0</v>
      </c>
      <c r="R128" s="38">
        <f>+IF(R59&lt;Active!R59,1111,0)</f>
        <v>0</v>
      </c>
      <c r="S128" s="38">
        <f>+IF(S59&lt;Active!S59,1111,0)</f>
        <v>0</v>
      </c>
      <c r="T128" s="38">
        <f>+IF(T59&lt;Active!T59,1111,0)</f>
        <v>0</v>
      </c>
      <c r="U128" s="38">
        <f>+IF(U59&lt;Active!U59,1111,0)</f>
        <v>0</v>
      </c>
      <c r="V128" s="38">
        <f>+IF(V59&lt;Active!V59,1111,0)</f>
        <v>0</v>
      </c>
      <c r="W128" s="38">
        <f>+IF(W59&lt;Active!W59,1111,0)</f>
        <v>0</v>
      </c>
      <c r="X128" s="38">
        <f>+IF(X59&lt;Active!X59,1111,0)</f>
        <v>0</v>
      </c>
      <c r="Y128" s="38">
        <f>+IF(Y59&lt;Active!Y59,1111,0)</f>
        <v>0</v>
      </c>
      <c r="Z128" s="38">
        <f>+IF(Z59&lt;Active!Z59,1111,0)</f>
        <v>0</v>
      </c>
      <c r="AA128" s="38">
        <f>+IF(AA59&lt;Active!AA59,1111,0)</f>
        <v>0</v>
      </c>
      <c r="AB128" s="38">
        <f>+IF(AB59&lt;Active!AB59,1111,0)</f>
        <v>0</v>
      </c>
      <c r="AC128" s="38">
        <f>+IF(AC59&lt;Active!AC59,1111,0)</f>
        <v>0</v>
      </c>
      <c r="AD128" s="38">
        <f>+IF(AD59&lt;Active!AD59,1111,0)</f>
        <v>0</v>
      </c>
      <c r="AE128" s="38">
        <f>+IF(AE59&lt;Active!AE59,1111,0)</f>
        <v>0</v>
      </c>
      <c r="AF128" s="38">
        <f>+IF(AF59&lt;Active!AF59,1111,0)</f>
        <v>0</v>
      </c>
      <c r="AG128" s="11">
        <v>114</v>
      </c>
      <c r="AK128" s="11">
        <v>84</v>
      </c>
      <c r="AL128" s="38">
        <f>+IF(AL59&lt;Active!AL59,1111,0)</f>
        <v>0</v>
      </c>
      <c r="AM128" s="38">
        <f>+IF(AM59&lt;Active!AM59,1111,0)</f>
        <v>0</v>
      </c>
      <c r="AN128" s="38">
        <f>+IF(AN59&lt;Active!AN59,1111,0)</f>
        <v>0</v>
      </c>
      <c r="AO128" s="38">
        <f>+IF(AO59&lt;Active!AO59,1111,0)</f>
        <v>0</v>
      </c>
      <c r="AP128" s="38">
        <f>+IF(AP59&lt;Active!AP59,1111,0)</f>
        <v>0</v>
      </c>
      <c r="AQ128" s="38">
        <f>+IF(AQ59&lt;Active!AQ59,1111,0)</f>
        <v>0</v>
      </c>
      <c r="AR128" s="38">
        <f>+IF(AR59&lt;Active!AR59,1111,0)</f>
        <v>0</v>
      </c>
      <c r="AS128" s="38">
        <f>+IF(AS59&lt;Active!AS59,1111,0)</f>
        <v>0</v>
      </c>
      <c r="AT128" s="38">
        <f>+IF(AT59&lt;Active!AT59,1111,0)</f>
        <v>0</v>
      </c>
      <c r="AU128" s="38">
        <f>+IF(AU59&lt;Active!AU59,1111,0)</f>
        <v>0</v>
      </c>
      <c r="AV128" s="38">
        <f>+IF(AV59&lt;Active!AV59,1111,0)</f>
        <v>0</v>
      </c>
      <c r="AW128" s="38">
        <f>+IF(AW59&lt;Active!AW59,1111,0)</f>
        <v>0</v>
      </c>
      <c r="AX128" s="38">
        <f>+IF(AX59&lt;Active!AX59,1111,0)</f>
        <v>0</v>
      </c>
      <c r="AY128" s="38">
        <f>+IF(AY59&lt;Active!AY59,1111,0)</f>
        <v>0</v>
      </c>
      <c r="AZ128" s="38">
        <f>+IF(AZ59&lt;Active!AZ59,1111,0)</f>
        <v>0</v>
      </c>
      <c r="BA128" s="38">
        <f>+IF(BA59&lt;Active!BA59,1111,0)</f>
        <v>0</v>
      </c>
      <c r="BB128" s="38">
        <f>+IF(BB59&lt;Active!BB59,1111,0)</f>
        <v>0</v>
      </c>
      <c r="BC128" s="38">
        <f>+IF(BC59&lt;Active!BC59,1111,0)</f>
        <v>0</v>
      </c>
      <c r="BD128" s="38">
        <f>+IF(BD59&lt;Active!BD59,1111,0)</f>
        <v>0</v>
      </c>
      <c r="BE128" s="38">
        <f>+IF(BE59&lt;Active!BE59,1111,0)</f>
        <v>0</v>
      </c>
      <c r="BF128" s="38">
        <f>+IF(BF59&lt;Active!BF59,1111,0)</f>
        <v>0</v>
      </c>
      <c r="BG128" s="38">
        <f>+IF(BG59&lt;Active!BG59,1111,0)</f>
        <v>0</v>
      </c>
      <c r="BH128" s="38">
        <f>+IF(BH59&lt;Active!BH59,1111,0)</f>
        <v>0</v>
      </c>
      <c r="BI128" s="38">
        <f>+IF(BI59&lt;Active!BI59,1111,0)</f>
        <v>0</v>
      </c>
      <c r="BJ128" s="38">
        <f>+IF(BJ59&lt;Active!BJ59,1111,0)</f>
        <v>0</v>
      </c>
      <c r="BK128" s="38">
        <f>+IF(BK59&lt;Active!BK59,1111,0)</f>
        <v>0</v>
      </c>
      <c r="BL128" s="38">
        <f>+IF(BL59&lt;Active!BL59,1111,0)</f>
        <v>0</v>
      </c>
      <c r="BM128" s="38">
        <f>+IF(BM59&lt;Active!BM59,1111,0)</f>
        <v>0</v>
      </c>
      <c r="BN128" s="38">
        <f>+IF(BN59&lt;Active!BN59,1111,0)</f>
        <v>0</v>
      </c>
      <c r="BO128" s="38">
        <f>+IF(BO59&lt;Active!BO59,1111,0)</f>
        <v>0</v>
      </c>
      <c r="BP128" s="38">
        <f>+IF(BP59&lt;Active!BP59,1111,0)</f>
        <v>0</v>
      </c>
      <c r="BQ128" s="11">
        <v>114</v>
      </c>
    </row>
    <row r="129" spans="1:69" x14ac:dyDescent="0.3">
      <c r="A129" s="6">
        <v>85</v>
      </c>
      <c r="B129" s="38">
        <f>+IF(B60&lt;Active!B60,1111,0)</f>
        <v>0</v>
      </c>
      <c r="C129" s="38">
        <f>+IF(C60&lt;Active!C60,1111,0)</f>
        <v>0</v>
      </c>
      <c r="D129" s="38">
        <f>+IF(D60&lt;Active!D60,1111,0)</f>
        <v>0</v>
      </c>
      <c r="E129" s="38">
        <f>+IF(E60&lt;Active!E60,1111,0)</f>
        <v>0</v>
      </c>
      <c r="F129" s="38">
        <f>+IF(F60&lt;Active!F60,1111,0)</f>
        <v>0</v>
      </c>
      <c r="G129" s="38">
        <f>+IF(G60&lt;Active!G60,1111,0)</f>
        <v>0</v>
      </c>
      <c r="H129" s="38">
        <f>+IF(H60&lt;Active!H60,1111,0)</f>
        <v>0</v>
      </c>
      <c r="I129" s="38">
        <f>+IF(I60&lt;Active!I60,1111,0)</f>
        <v>0</v>
      </c>
      <c r="J129" s="38">
        <f>+IF(J60&lt;Active!J60,1111,0)</f>
        <v>0</v>
      </c>
      <c r="K129" s="38">
        <f>+IF(K60&lt;Active!K60,1111,0)</f>
        <v>0</v>
      </c>
      <c r="L129" s="38">
        <f>+IF(L60&lt;Active!L60,1111,0)</f>
        <v>0</v>
      </c>
      <c r="M129" s="38">
        <f>+IF(M60&lt;Active!M60,1111,0)</f>
        <v>0</v>
      </c>
      <c r="N129" s="38">
        <f>+IF(N60&lt;Active!N60,1111,0)</f>
        <v>0</v>
      </c>
      <c r="O129" s="38">
        <f>+IF(O60&lt;Active!O60,1111,0)</f>
        <v>0</v>
      </c>
      <c r="P129" s="38">
        <f>+IF(P60&lt;Active!P60,1111,0)</f>
        <v>0</v>
      </c>
      <c r="Q129" s="38">
        <f>+IF(Q60&lt;Active!Q60,1111,0)</f>
        <v>0</v>
      </c>
      <c r="R129" s="38">
        <f>+IF(R60&lt;Active!R60,1111,0)</f>
        <v>0</v>
      </c>
      <c r="S129" s="38">
        <f>+IF(S60&lt;Active!S60,1111,0)</f>
        <v>0</v>
      </c>
      <c r="T129" s="38">
        <f>+IF(T60&lt;Active!T60,1111,0)</f>
        <v>0</v>
      </c>
      <c r="U129" s="38">
        <f>+IF(U60&lt;Active!U60,1111,0)</f>
        <v>0</v>
      </c>
      <c r="V129" s="38">
        <f>+IF(V60&lt;Active!V60,1111,0)</f>
        <v>0</v>
      </c>
      <c r="W129" s="38">
        <f>+IF(W60&lt;Active!W60,1111,0)</f>
        <v>0</v>
      </c>
      <c r="X129" s="38">
        <f>+IF(X60&lt;Active!X60,1111,0)</f>
        <v>0</v>
      </c>
      <c r="Y129" s="38">
        <f>+IF(Y60&lt;Active!Y60,1111,0)</f>
        <v>0</v>
      </c>
      <c r="Z129" s="38">
        <f>+IF(Z60&lt;Active!Z60,1111,0)</f>
        <v>0</v>
      </c>
      <c r="AA129" s="38">
        <f>+IF(AA60&lt;Active!AA60,1111,0)</f>
        <v>0</v>
      </c>
      <c r="AB129" s="38">
        <f>+IF(AB60&lt;Active!AB60,1111,0)</f>
        <v>0</v>
      </c>
      <c r="AC129" s="38">
        <f>+IF(AC60&lt;Active!AC60,1111,0)</f>
        <v>0</v>
      </c>
      <c r="AD129" s="38">
        <f>+IF(AD60&lt;Active!AD60,1111,0)</f>
        <v>0</v>
      </c>
      <c r="AE129" s="38">
        <f>+IF(AE60&lt;Active!AE60,1111,0)</f>
        <v>0</v>
      </c>
      <c r="AF129" s="38">
        <f>+IF(AF60&lt;Active!AF60,1111,0)</f>
        <v>0</v>
      </c>
      <c r="AG129" s="6">
        <v>115</v>
      </c>
      <c r="AK129" s="6">
        <v>85</v>
      </c>
      <c r="AL129" s="38">
        <f>+IF(AL60&lt;Active!AL60,1111,0)</f>
        <v>0</v>
      </c>
      <c r="AM129" s="38">
        <f>+IF(AM60&lt;Active!AM60,1111,0)</f>
        <v>0</v>
      </c>
      <c r="AN129" s="38">
        <f>+IF(AN60&lt;Active!AN60,1111,0)</f>
        <v>0</v>
      </c>
      <c r="AO129" s="38">
        <f>+IF(AO60&lt;Active!AO60,1111,0)</f>
        <v>0</v>
      </c>
      <c r="AP129" s="38">
        <f>+IF(AP60&lt;Active!AP60,1111,0)</f>
        <v>0</v>
      </c>
      <c r="AQ129" s="38">
        <f>+IF(AQ60&lt;Active!AQ60,1111,0)</f>
        <v>0</v>
      </c>
      <c r="AR129" s="38">
        <f>+IF(AR60&lt;Active!AR60,1111,0)</f>
        <v>0</v>
      </c>
      <c r="AS129" s="38">
        <f>+IF(AS60&lt;Active!AS60,1111,0)</f>
        <v>0</v>
      </c>
      <c r="AT129" s="38">
        <f>+IF(AT60&lt;Active!AT60,1111,0)</f>
        <v>0</v>
      </c>
      <c r="AU129" s="38">
        <f>+IF(AU60&lt;Active!AU60,1111,0)</f>
        <v>0</v>
      </c>
      <c r="AV129" s="38">
        <f>+IF(AV60&lt;Active!AV60,1111,0)</f>
        <v>0</v>
      </c>
      <c r="AW129" s="38">
        <f>+IF(AW60&lt;Active!AW60,1111,0)</f>
        <v>0</v>
      </c>
      <c r="AX129" s="38">
        <f>+IF(AX60&lt;Active!AX60,1111,0)</f>
        <v>0</v>
      </c>
      <c r="AY129" s="38">
        <f>+IF(AY60&lt;Active!AY60,1111,0)</f>
        <v>0</v>
      </c>
      <c r="AZ129" s="38">
        <f>+IF(AZ60&lt;Active!AZ60,1111,0)</f>
        <v>0</v>
      </c>
      <c r="BA129" s="38">
        <f>+IF(BA60&lt;Active!BA60,1111,0)</f>
        <v>0</v>
      </c>
      <c r="BB129" s="38">
        <f>+IF(BB60&lt;Active!BB60,1111,0)</f>
        <v>0</v>
      </c>
      <c r="BC129" s="38">
        <f>+IF(BC60&lt;Active!BC60,1111,0)</f>
        <v>0</v>
      </c>
      <c r="BD129" s="38">
        <f>+IF(BD60&lt;Active!BD60,1111,0)</f>
        <v>0</v>
      </c>
      <c r="BE129" s="38">
        <f>+IF(BE60&lt;Active!BE60,1111,0)</f>
        <v>0</v>
      </c>
      <c r="BF129" s="38">
        <f>+IF(BF60&lt;Active!BF60,1111,0)</f>
        <v>0</v>
      </c>
      <c r="BG129" s="38">
        <f>+IF(BG60&lt;Active!BG60,1111,0)</f>
        <v>0</v>
      </c>
      <c r="BH129" s="38">
        <f>+IF(BH60&lt;Active!BH60,1111,0)</f>
        <v>0</v>
      </c>
      <c r="BI129" s="38">
        <f>+IF(BI60&lt;Active!BI60,1111,0)</f>
        <v>0</v>
      </c>
      <c r="BJ129" s="38">
        <f>+IF(BJ60&lt;Active!BJ60,1111,0)</f>
        <v>0</v>
      </c>
      <c r="BK129" s="38">
        <f>+IF(BK60&lt;Active!BK60,1111,0)</f>
        <v>0</v>
      </c>
      <c r="BL129" s="38">
        <f>+IF(BL60&lt;Active!BL60,1111,0)</f>
        <v>0</v>
      </c>
      <c r="BM129" s="38">
        <f>+IF(BM60&lt;Active!BM60,1111,0)</f>
        <v>0</v>
      </c>
      <c r="BN129" s="38">
        <f>+IF(BN60&lt;Active!BN60,1111,0)</f>
        <v>0</v>
      </c>
      <c r="BO129" s="38">
        <f>+IF(BO60&lt;Active!BO60,1111,0)</f>
        <v>0</v>
      </c>
      <c r="BP129" s="38">
        <f>+IF(BP60&lt;Active!BP60,1111,0)</f>
        <v>0</v>
      </c>
      <c r="BQ129" s="6">
        <v>115</v>
      </c>
    </row>
    <row r="130" spans="1:69" x14ac:dyDescent="0.3">
      <c r="A130" s="6">
        <v>86</v>
      </c>
      <c r="B130" s="38">
        <f>+IF(B61&lt;Active!B61,1111,0)</f>
        <v>0</v>
      </c>
      <c r="C130" s="38">
        <f>+IF(C61&lt;Active!C61,1111,0)</f>
        <v>0</v>
      </c>
      <c r="D130" s="38">
        <f>+IF(D61&lt;Active!D61,1111,0)</f>
        <v>0</v>
      </c>
      <c r="E130" s="38">
        <f>+IF(E61&lt;Active!E61,1111,0)</f>
        <v>0</v>
      </c>
      <c r="F130" s="38">
        <f>+IF(F61&lt;Active!F61,1111,0)</f>
        <v>0</v>
      </c>
      <c r="G130" s="38">
        <f>+IF(G61&lt;Active!G61,1111,0)</f>
        <v>0</v>
      </c>
      <c r="H130" s="38">
        <f>+IF(H61&lt;Active!H61,1111,0)</f>
        <v>0</v>
      </c>
      <c r="I130" s="38">
        <f>+IF(I61&lt;Active!I61,1111,0)</f>
        <v>0</v>
      </c>
      <c r="J130" s="38">
        <f>+IF(J61&lt;Active!J61,1111,0)</f>
        <v>0</v>
      </c>
      <c r="K130" s="38">
        <f>+IF(K61&lt;Active!K61,1111,0)</f>
        <v>0</v>
      </c>
      <c r="L130" s="38">
        <f>+IF(L61&lt;Active!L61,1111,0)</f>
        <v>0</v>
      </c>
      <c r="M130" s="38">
        <f>+IF(M61&lt;Active!M61,1111,0)</f>
        <v>0</v>
      </c>
      <c r="N130" s="38">
        <f>+IF(N61&lt;Active!N61,1111,0)</f>
        <v>0</v>
      </c>
      <c r="O130" s="38">
        <f>+IF(O61&lt;Active!O61,1111,0)</f>
        <v>0</v>
      </c>
      <c r="P130" s="38">
        <f>+IF(P61&lt;Active!P61,1111,0)</f>
        <v>0</v>
      </c>
      <c r="Q130" s="38">
        <f>+IF(Q61&lt;Active!Q61,1111,0)</f>
        <v>0</v>
      </c>
      <c r="R130" s="38">
        <f>+IF(R61&lt;Active!R61,1111,0)</f>
        <v>0</v>
      </c>
      <c r="S130" s="38">
        <f>+IF(S61&lt;Active!S61,1111,0)</f>
        <v>0</v>
      </c>
      <c r="T130" s="38">
        <f>+IF(T61&lt;Active!T61,1111,0)</f>
        <v>0</v>
      </c>
      <c r="U130" s="38">
        <f>+IF(U61&lt;Active!U61,1111,0)</f>
        <v>0</v>
      </c>
      <c r="V130" s="38">
        <f>+IF(V61&lt;Active!V61,1111,0)</f>
        <v>0</v>
      </c>
      <c r="W130" s="38">
        <f>+IF(W61&lt;Active!W61,1111,0)</f>
        <v>0</v>
      </c>
      <c r="X130" s="38">
        <f>+IF(X61&lt;Active!X61,1111,0)</f>
        <v>0</v>
      </c>
      <c r="Y130" s="38">
        <f>+IF(Y61&lt;Active!Y61,1111,0)</f>
        <v>0</v>
      </c>
      <c r="Z130" s="38">
        <f>+IF(Z61&lt;Active!Z61,1111,0)</f>
        <v>0</v>
      </c>
      <c r="AA130" s="38">
        <f>+IF(AA61&lt;Active!AA61,1111,0)</f>
        <v>0</v>
      </c>
      <c r="AB130" s="38">
        <f>+IF(AB61&lt;Active!AB61,1111,0)</f>
        <v>0</v>
      </c>
      <c r="AC130" s="38">
        <f>+IF(AC61&lt;Active!AC61,1111,0)</f>
        <v>0</v>
      </c>
      <c r="AD130" s="38">
        <f>+IF(AD61&lt;Active!AD61,1111,0)</f>
        <v>0</v>
      </c>
      <c r="AE130" s="38">
        <f>+IF(AE61&lt;Active!AE61,1111,0)</f>
        <v>0</v>
      </c>
      <c r="AF130" s="38">
        <f>+IF(AF61&lt;Active!AF61,1111,0)</f>
        <v>0</v>
      </c>
      <c r="AG130" s="6">
        <v>116</v>
      </c>
      <c r="AK130" s="6">
        <v>86</v>
      </c>
      <c r="AL130" s="38">
        <f>+IF(AL61&lt;Active!AL61,1111,0)</f>
        <v>0</v>
      </c>
      <c r="AM130" s="38">
        <f>+IF(AM61&lt;Active!AM61,1111,0)</f>
        <v>0</v>
      </c>
      <c r="AN130" s="38">
        <f>+IF(AN61&lt;Active!AN61,1111,0)</f>
        <v>0</v>
      </c>
      <c r="AO130" s="38">
        <f>+IF(AO61&lt;Active!AO61,1111,0)</f>
        <v>0</v>
      </c>
      <c r="AP130" s="38">
        <f>+IF(AP61&lt;Active!AP61,1111,0)</f>
        <v>0</v>
      </c>
      <c r="AQ130" s="38">
        <f>+IF(AQ61&lt;Active!AQ61,1111,0)</f>
        <v>0</v>
      </c>
      <c r="AR130" s="38">
        <f>+IF(AR61&lt;Active!AR61,1111,0)</f>
        <v>0</v>
      </c>
      <c r="AS130" s="38">
        <f>+IF(AS61&lt;Active!AS61,1111,0)</f>
        <v>0</v>
      </c>
      <c r="AT130" s="38">
        <f>+IF(AT61&lt;Active!AT61,1111,0)</f>
        <v>0</v>
      </c>
      <c r="AU130" s="38">
        <f>+IF(AU61&lt;Active!AU61,1111,0)</f>
        <v>0</v>
      </c>
      <c r="AV130" s="38">
        <f>+IF(AV61&lt;Active!AV61,1111,0)</f>
        <v>0</v>
      </c>
      <c r="AW130" s="38">
        <f>+IF(AW61&lt;Active!AW61,1111,0)</f>
        <v>0</v>
      </c>
      <c r="AX130" s="38">
        <f>+IF(AX61&lt;Active!AX61,1111,0)</f>
        <v>0</v>
      </c>
      <c r="AY130" s="38">
        <f>+IF(AY61&lt;Active!AY61,1111,0)</f>
        <v>0</v>
      </c>
      <c r="AZ130" s="38">
        <f>+IF(AZ61&lt;Active!AZ61,1111,0)</f>
        <v>0</v>
      </c>
      <c r="BA130" s="38">
        <f>+IF(BA61&lt;Active!BA61,1111,0)</f>
        <v>0</v>
      </c>
      <c r="BB130" s="38">
        <f>+IF(BB61&lt;Active!BB61,1111,0)</f>
        <v>0</v>
      </c>
      <c r="BC130" s="38">
        <f>+IF(BC61&lt;Active!BC61,1111,0)</f>
        <v>0</v>
      </c>
      <c r="BD130" s="38">
        <f>+IF(BD61&lt;Active!BD61,1111,0)</f>
        <v>0</v>
      </c>
      <c r="BE130" s="38">
        <f>+IF(BE61&lt;Active!BE61,1111,0)</f>
        <v>0</v>
      </c>
      <c r="BF130" s="38">
        <f>+IF(BF61&lt;Active!BF61,1111,0)</f>
        <v>0</v>
      </c>
      <c r="BG130" s="38">
        <f>+IF(BG61&lt;Active!BG61,1111,0)</f>
        <v>0</v>
      </c>
      <c r="BH130" s="38">
        <f>+IF(BH61&lt;Active!BH61,1111,0)</f>
        <v>0</v>
      </c>
      <c r="BI130" s="38">
        <f>+IF(BI61&lt;Active!BI61,1111,0)</f>
        <v>0</v>
      </c>
      <c r="BJ130" s="38">
        <f>+IF(BJ61&lt;Active!BJ61,1111,0)</f>
        <v>0</v>
      </c>
      <c r="BK130" s="38">
        <f>+IF(BK61&lt;Active!BK61,1111,0)</f>
        <v>0</v>
      </c>
      <c r="BL130" s="38">
        <f>+IF(BL61&lt;Active!BL61,1111,0)</f>
        <v>0</v>
      </c>
      <c r="BM130" s="38">
        <f>+IF(BM61&lt;Active!BM61,1111,0)</f>
        <v>0</v>
      </c>
      <c r="BN130" s="38">
        <f>+IF(BN61&lt;Active!BN61,1111,0)</f>
        <v>0</v>
      </c>
      <c r="BO130" s="38">
        <f>+IF(BO61&lt;Active!BO61,1111,0)</f>
        <v>0</v>
      </c>
      <c r="BP130" s="38">
        <f>+IF(BP61&lt;Active!BP61,1111,0)</f>
        <v>0</v>
      </c>
      <c r="BQ130" s="6">
        <v>116</v>
      </c>
    </row>
    <row r="131" spans="1:69" x14ac:dyDescent="0.3">
      <c r="A131" s="6">
        <v>87</v>
      </c>
      <c r="B131" s="38">
        <f>+IF(B62&lt;Active!B62,1111,0)</f>
        <v>0</v>
      </c>
      <c r="C131" s="38">
        <f>+IF(C62&lt;Active!C62,1111,0)</f>
        <v>0</v>
      </c>
      <c r="D131" s="38">
        <f>+IF(D62&lt;Active!D62,1111,0)</f>
        <v>0</v>
      </c>
      <c r="E131" s="38">
        <f>+IF(E62&lt;Active!E62,1111,0)</f>
        <v>0</v>
      </c>
      <c r="F131" s="38">
        <f>+IF(F62&lt;Active!F62,1111,0)</f>
        <v>0</v>
      </c>
      <c r="G131" s="38">
        <f>+IF(G62&lt;Active!G62,1111,0)</f>
        <v>0</v>
      </c>
      <c r="H131" s="38">
        <f>+IF(H62&lt;Active!H62,1111,0)</f>
        <v>0</v>
      </c>
      <c r="I131" s="38">
        <f>+IF(I62&lt;Active!I62,1111,0)</f>
        <v>0</v>
      </c>
      <c r="J131" s="38">
        <f>+IF(J62&lt;Active!J62,1111,0)</f>
        <v>0</v>
      </c>
      <c r="K131" s="38">
        <f>+IF(K62&lt;Active!K62,1111,0)</f>
        <v>0</v>
      </c>
      <c r="L131" s="38">
        <f>+IF(L62&lt;Active!L62,1111,0)</f>
        <v>0</v>
      </c>
      <c r="M131" s="38">
        <f>+IF(M62&lt;Active!M62,1111,0)</f>
        <v>0</v>
      </c>
      <c r="N131" s="38">
        <f>+IF(N62&lt;Active!N62,1111,0)</f>
        <v>0</v>
      </c>
      <c r="O131" s="38">
        <f>+IF(O62&lt;Active!O62,1111,0)</f>
        <v>0</v>
      </c>
      <c r="P131" s="38">
        <f>+IF(P62&lt;Active!P62,1111,0)</f>
        <v>0</v>
      </c>
      <c r="Q131" s="38">
        <f>+IF(Q62&lt;Active!Q62,1111,0)</f>
        <v>0</v>
      </c>
      <c r="R131" s="38">
        <f>+IF(R62&lt;Active!R62,1111,0)</f>
        <v>0</v>
      </c>
      <c r="S131" s="38">
        <f>+IF(S62&lt;Active!S62,1111,0)</f>
        <v>0</v>
      </c>
      <c r="T131" s="38">
        <f>+IF(T62&lt;Active!T62,1111,0)</f>
        <v>0</v>
      </c>
      <c r="U131" s="38">
        <f>+IF(U62&lt;Active!U62,1111,0)</f>
        <v>0</v>
      </c>
      <c r="V131" s="38">
        <f>+IF(V62&lt;Active!V62,1111,0)</f>
        <v>0</v>
      </c>
      <c r="W131" s="38">
        <f>+IF(W62&lt;Active!W62,1111,0)</f>
        <v>0</v>
      </c>
      <c r="X131" s="38">
        <f>+IF(X62&lt;Active!X62,1111,0)</f>
        <v>0</v>
      </c>
      <c r="Y131" s="38">
        <f>+IF(Y62&lt;Active!Y62,1111,0)</f>
        <v>0</v>
      </c>
      <c r="Z131" s="38">
        <f>+IF(Z62&lt;Active!Z62,1111,0)</f>
        <v>0</v>
      </c>
      <c r="AA131" s="38">
        <f>+IF(AA62&lt;Active!AA62,1111,0)</f>
        <v>0</v>
      </c>
      <c r="AB131" s="38">
        <f>+IF(AB62&lt;Active!AB62,1111,0)</f>
        <v>0</v>
      </c>
      <c r="AC131" s="38">
        <f>+IF(AC62&lt;Active!AC62,1111,0)</f>
        <v>0</v>
      </c>
      <c r="AD131" s="38">
        <f>+IF(AD62&lt;Active!AD62,1111,0)</f>
        <v>0</v>
      </c>
      <c r="AE131" s="38">
        <f>+IF(AE62&lt;Active!AE62,1111,0)</f>
        <v>0</v>
      </c>
      <c r="AF131" s="38">
        <f>+IF(AF62&lt;Active!AF62,1111,0)</f>
        <v>0</v>
      </c>
      <c r="AG131" s="6">
        <v>117</v>
      </c>
      <c r="AK131" s="6">
        <v>87</v>
      </c>
      <c r="AL131" s="38">
        <f>+IF(AL62&lt;Active!AL62,1111,0)</f>
        <v>0</v>
      </c>
      <c r="AM131" s="38">
        <f>+IF(AM62&lt;Active!AM62,1111,0)</f>
        <v>0</v>
      </c>
      <c r="AN131" s="38">
        <f>+IF(AN62&lt;Active!AN62,1111,0)</f>
        <v>0</v>
      </c>
      <c r="AO131" s="38">
        <f>+IF(AO62&lt;Active!AO62,1111,0)</f>
        <v>0</v>
      </c>
      <c r="AP131" s="38">
        <f>+IF(AP62&lt;Active!AP62,1111,0)</f>
        <v>0</v>
      </c>
      <c r="AQ131" s="38">
        <f>+IF(AQ62&lt;Active!AQ62,1111,0)</f>
        <v>0</v>
      </c>
      <c r="AR131" s="38">
        <f>+IF(AR62&lt;Active!AR62,1111,0)</f>
        <v>0</v>
      </c>
      <c r="AS131" s="38">
        <f>+IF(AS62&lt;Active!AS62,1111,0)</f>
        <v>0</v>
      </c>
      <c r="AT131" s="38">
        <f>+IF(AT62&lt;Active!AT62,1111,0)</f>
        <v>0</v>
      </c>
      <c r="AU131" s="38">
        <f>+IF(AU62&lt;Active!AU62,1111,0)</f>
        <v>0</v>
      </c>
      <c r="AV131" s="38">
        <f>+IF(AV62&lt;Active!AV62,1111,0)</f>
        <v>0</v>
      </c>
      <c r="AW131" s="38">
        <f>+IF(AW62&lt;Active!AW62,1111,0)</f>
        <v>0</v>
      </c>
      <c r="AX131" s="38">
        <f>+IF(AX62&lt;Active!AX62,1111,0)</f>
        <v>0</v>
      </c>
      <c r="AY131" s="38">
        <f>+IF(AY62&lt;Active!AY62,1111,0)</f>
        <v>0</v>
      </c>
      <c r="AZ131" s="38">
        <f>+IF(AZ62&lt;Active!AZ62,1111,0)</f>
        <v>0</v>
      </c>
      <c r="BA131" s="38">
        <f>+IF(BA62&lt;Active!BA62,1111,0)</f>
        <v>0</v>
      </c>
      <c r="BB131" s="38">
        <f>+IF(BB62&lt;Active!BB62,1111,0)</f>
        <v>0</v>
      </c>
      <c r="BC131" s="38">
        <f>+IF(BC62&lt;Active!BC62,1111,0)</f>
        <v>0</v>
      </c>
      <c r="BD131" s="38">
        <f>+IF(BD62&lt;Active!BD62,1111,0)</f>
        <v>0</v>
      </c>
      <c r="BE131" s="38">
        <f>+IF(BE62&lt;Active!BE62,1111,0)</f>
        <v>0</v>
      </c>
      <c r="BF131" s="38">
        <f>+IF(BF62&lt;Active!BF62,1111,0)</f>
        <v>0</v>
      </c>
      <c r="BG131" s="38">
        <f>+IF(BG62&lt;Active!BG62,1111,0)</f>
        <v>0</v>
      </c>
      <c r="BH131" s="38">
        <f>+IF(BH62&lt;Active!BH62,1111,0)</f>
        <v>0</v>
      </c>
      <c r="BI131" s="38">
        <f>+IF(BI62&lt;Active!BI62,1111,0)</f>
        <v>0</v>
      </c>
      <c r="BJ131" s="38">
        <f>+IF(BJ62&lt;Active!BJ62,1111,0)</f>
        <v>0</v>
      </c>
      <c r="BK131" s="38">
        <f>+IF(BK62&lt;Active!BK62,1111,0)</f>
        <v>0</v>
      </c>
      <c r="BL131" s="38">
        <f>+IF(BL62&lt;Active!BL62,1111,0)</f>
        <v>0</v>
      </c>
      <c r="BM131" s="38">
        <f>+IF(BM62&lt;Active!BM62,1111,0)</f>
        <v>0</v>
      </c>
      <c r="BN131" s="38">
        <f>+IF(BN62&lt;Active!BN62,1111,0)</f>
        <v>0</v>
      </c>
      <c r="BO131" s="38">
        <f>+IF(BO62&lt;Active!BO62,1111,0)</f>
        <v>0</v>
      </c>
      <c r="BP131" s="38">
        <f>+IF(BP62&lt;Active!BP62,1111,0)</f>
        <v>0</v>
      </c>
      <c r="BQ131" s="6">
        <v>117</v>
      </c>
    </row>
    <row r="132" spans="1:69" x14ac:dyDescent="0.3">
      <c r="A132" s="6">
        <v>88</v>
      </c>
      <c r="B132" s="38">
        <f>+IF(B63&lt;Active!B63,1111,0)</f>
        <v>0</v>
      </c>
      <c r="C132" s="38">
        <f>+IF(C63&lt;Active!C63,1111,0)</f>
        <v>0</v>
      </c>
      <c r="D132" s="38">
        <f>+IF(D63&lt;Active!D63,1111,0)</f>
        <v>0</v>
      </c>
      <c r="E132" s="38">
        <f>+IF(E63&lt;Active!E63,1111,0)</f>
        <v>0</v>
      </c>
      <c r="F132" s="38">
        <f>+IF(F63&lt;Active!F63,1111,0)</f>
        <v>0</v>
      </c>
      <c r="G132" s="38">
        <f>+IF(G63&lt;Active!G63,1111,0)</f>
        <v>0</v>
      </c>
      <c r="H132" s="38">
        <f>+IF(H63&lt;Active!H63,1111,0)</f>
        <v>0</v>
      </c>
      <c r="I132" s="38">
        <f>+IF(I63&lt;Active!I63,1111,0)</f>
        <v>0</v>
      </c>
      <c r="J132" s="38">
        <f>+IF(J63&lt;Active!J63,1111,0)</f>
        <v>0</v>
      </c>
      <c r="K132" s="38">
        <f>+IF(K63&lt;Active!K63,1111,0)</f>
        <v>0</v>
      </c>
      <c r="L132" s="38">
        <f>+IF(L63&lt;Active!L63,1111,0)</f>
        <v>0</v>
      </c>
      <c r="M132" s="38">
        <f>+IF(M63&lt;Active!M63,1111,0)</f>
        <v>0</v>
      </c>
      <c r="N132" s="38">
        <f>+IF(N63&lt;Active!N63,1111,0)</f>
        <v>0</v>
      </c>
      <c r="O132" s="38">
        <f>+IF(O63&lt;Active!O63,1111,0)</f>
        <v>0</v>
      </c>
      <c r="P132" s="38">
        <f>+IF(P63&lt;Active!P63,1111,0)</f>
        <v>0</v>
      </c>
      <c r="Q132" s="38">
        <f>+IF(Q63&lt;Active!Q63,1111,0)</f>
        <v>0</v>
      </c>
      <c r="R132" s="38">
        <f>+IF(R63&lt;Active!R63,1111,0)</f>
        <v>0</v>
      </c>
      <c r="S132" s="38">
        <f>+IF(S63&lt;Active!S63,1111,0)</f>
        <v>0</v>
      </c>
      <c r="T132" s="38">
        <f>+IF(T63&lt;Active!T63,1111,0)</f>
        <v>0</v>
      </c>
      <c r="U132" s="38">
        <f>+IF(U63&lt;Active!U63,1111,0)</f>
        <v>0</v>
      </c>
      <c r="V132" s="38">
        <f>+IF(V63&lt;Active!V63,1111,0)</f>
        <v>0</v>
      </c>
      <c r="W132" s="38">
        <f>+IF(W63&lt;Active!W63,1111,0)</f>
        <v>0</v>
      </c>
      <c r="X132" s="38">
        <f>+IF(X63&lt;Active!X63,1111,0)</f>
        <v>0</v>
      </c>
      <c r="Y132" s="38">
        <f>+IF(Y63&lt;Active!Y63,1111,0)</f>
        <v>0</v>
      </c>
      <c r="Z132" s="38">
        <f>+IF(Z63&lt;Active!Z63,1111,0)</f>
        <v>0</v>
      </c>
      <c r="AA132" s="38">
        <f>+IF(AA63&lt;Active!AA63,1111,0)</f>
        <v>0</v>
      </c>
      <c r="AB132" s="38">
        <f>+IF(AB63&lt;Active!AB63,1111,0)</f>
        <v>0</v>
      </c>
      <c r="AC132" s="38">
        <f>+IF(AC63&lt;Active!AC63,1111,0)</f>
        <v>0</v>
      </c>
      <c r="AD132" s="38">
        <f>+IF(AD63&lt;Active!AD63,1111,0)</f>
        <v>0</v>
      </c>
      <c r="AE132" s="38">
        <f>+IF(AE63&lt;Active!AE63,1111,0)</f>
        <v>0</v>
      </c>
      <c r="AF132" s="38">
        <f>+IF(AF63&lt;Active!AF63,1111,0)</f>
        <v>0</v>
      </c>
      <c r="AG132" s="6">
        <v>118</v>
      </c>
      <c r="AK132" s="6">
        <v>88</v>
      </c>
      <c r="AL132" s="38">
        <f>+IF(AL63&lt;Active!AL63,1111,0)</f>
        <v>0</v>
      </c>
      <c r="AM132" s="38">
        <f>+IF(AM63&lt;Active!AM63,1111,0)</f>
        <v>0</v>
      </c>
      <c r="AN132" s="38">
        <f>+IF(AN63&lt;Active!AN63,1111,0)</f>
        <v>0</v>
      </c>
      <c r="AO132" s="38">
        <f>+IF(AO63&lt;Active!AO63,1111,0)</f>
        <v>0</v>
      </c>
      <c r="AP132" s="38">
        <f>+IF(AP63&lt;Active!AP63,1111,0)</f>
        <v>0</v>
      </c>
      <c r="AQ132" s="38">
        <f>+IF(AQ63&lt;Active!AQ63,1111,0)</f>
        <v>0</v>
      </c>
      <c r="AR132" s="38">
        <f>+IF(AR63&lt;Active!AR63,1111,0)</f>
        <v>0</v>
      </c>
      <c r="AS132" s="38">
        <f>+IF(AS63&lt;Active!AS63,1111,0)</f>
        <v>0</v>
      </c>
      <c r="AT132" s="38">
        <f>+IF(AT63&lt;Active!AT63,1111,0)</f>
        <v>0</v>
      </c>
      <c r="AU132" s="38">
        <f>+IF(AU63&lt;Active!AU63,1111,0)</f>
        <v>0</v>
      </c>
      <c r="AV132" s="38">
        <f>+IF(AV63&lt;Active!AV63,1111,0)</f>
        <v>0</v>
      </c>
      <c r="AW132" s="38">
        <f>+IF(AW63&lt;Active!AW63,1111,0)</f>
        <v>0</v>
      </c>
      <c r="AX132" s="38">
        <f>+IF(AX63&lt;Active!AX63,1111,0)</f>
        <v>0</v>
      </c>
      <c r="AY132" s="38">
        <f>+IF(AY63&lt;Active!AY63,1111,0)</f>
        <v>0</v>
      </c>
      <c r="AZ132" s="38">
        <f>+IF(AZ63&lt;Active!AZ63,1111,0)</f>
        <v>0</v>
      </c>
      <c r="BA132" s="38">
        <f>+IF(BA63&lt;Active!BA63,1111,0)</f>
        <v>0</v>
      </c>
      <c r="BB132" s="38">
        <f>+IF(BB63&lt;Active!BB63,1111,0)</f>
        <v>0</v>
      </c>
      <c r="BC132" s="38">
        <f>+IF(BC63&lt;Active!BC63,1111,0)</f>
        <v>0</v>
      </c>
      <c r="BD132" s="38">
        <f>+IF(BD63&lt;Active!BD63,1111,0)</f>
        <v>0</v>
      </c>
      <c r="BE132" s="38">
        <f>+IF(BE63&lt;Active!BE63,1111,0)</f>
        <v>0</v>
      </c>
      <c r="BF132" s="38">
        <f>+IF(BF63&lt;Active!BF63,1111,0)</f>
        <v>0</v>
      </c>
      <c r="BG132" s="38">
        <f>+IF(BG63&lt;Active!BG63,1111,0)</f>
        <v>0</v>
      </c>
      <c r="BH132" s="38">
        <f>+IF(BH63&lt;Active!BH63,1111,0)</f>
        <v>0</v>
      </c>
      <c r="BI132" s="38">
        <f>+IF(BI63&lt;Active!BI63,1111,0)</f>
        <v>0</v>
      </c>
      <c r="BJ132" s="38">
        <f>+IF(BJ63&lt;Active!BJ63,1111,0)</f>
        <v>0</v>
      </c>
      <c r="BK132" s="38">
        <f>+IF(BK63&lt;Active!BK63,1111,0)</f>
        <v>0</v>
      </c>
      <c r="BL132" s="38">
        <f>+IF(BL63&lt;Active!BL63,1111,0)</f>
        <v>0</v>
      </c>
      <c r="BM132" s="38">
        <f>+IF(BM63&lt;Active!BM63,1111,0)</f>
        <v>0</v>
      </c>
      <c r="BN132" s="38">
        <f>+IF(BN63&lt;Active!BN63,1111,0)</f>
        <v>0</v>
      </c>
      <c r="BO132" s="38">
        <f>+IF(BO63&lt;Active!BO63,1111,0)</f>
        <v>0</v>
      </c>
      <c r="BP132" s="38">
        <f>+IF(BP63&lt;Active!BP63,1111,0)</f>
        <v>0</v>
      </c>
      <c r="BQ132" s="6">
        <v>118</v>
      </c>
    </row>
    <row r="133" spans="1:69" x14ac:dyDescent="0.3">
      <c r="A133" s="11">
        <v>89</v>
      </c>
      <c r="B133" s="38">
        <f>+IF(B64&lt;Active!B64,1111,0)</f>
        <v>0</v>
      </c>
      <c r="C133" s="38">
        <f>+IF(C64&lt;Active!C64,1111,0)</f>
        <v>0</v>
      </c>
      <c r="D133" s="38">
        <f>+IF(D64&lt;Active!D64,1111,0)</f>
        <v>0</v>
      </c>
      <c r="E133" s="38">
        <f>+IF(E64&lt;Active!E64,1111,0)</f>
        <v>0</v>
      </c>
      <c r="F133" s="38">
        <f>+IF(F64&lt;Active!F64,1111,0)</f>
        <v>0</v>
      </c>
      <c r="G133" s="38">
        <f>+IF(G64&lt;Active!G64,1111,0)</f>
        <v>0</v>
      </c>
      <c r="H133" s="38">
        <f>+IF(H64&lt;Active!H64,1111,0)</f>
        <v>0</v>
      </c>
      <c r="I133" s="38">
        <f>+IF(I64&lt;Active!I64,1111,0)</f>
        <v>0</v>
      </c>
      <c r="J133" s="38">
        <f>+IF(J64&lt;Active!J64,1111,0)</f>
        <v>0</v>
      </c>
      <c r="K133" s="38">
        <f>+IF(K64&lt;Active!K64,1111,0)</f>
        <v>0</v>
      </c>
      <c r="L133" s="38">
        <f>+IF(L64&lt;Active!L64,1111,0)</f>
        <v>0</v>
      </c>
      <c r="M133" s="38">
        <f>+IF(M64&lt;Active!M64,1111,0)</f>
        <v>0</v>
      </c>
      <c r="N133" s="38">
        <f>+IF(N64&lt;Active!N64,1111,0)</f>
        <v>0</v>
      </c>
      <c r="O133" s="38">
        <f>+IF(O64&lt;Active!O64,1111,0)</f>
        <v>0</v>
      </c>
      <c r="P133" s="38">
        <f>+IF(P64&lt;Active!P64,1111,0)</f>
        <v>0</v>
      </c>
      <c r="Q133" s="38">
        <f>+IF(Q64&lt;Active!Q64,1111,0)</f>
        <v>0</v>
      </c>
      <c r="R133" s="38">
        <f>+IF(R64&lt;Active!R64,1111,0)</f>
        <v>0</v>
      </c>
      <c r="S133" s="38">
        <f>+IF(S64&lt;Active!S64,1111,0)</f>
        <v>0</v>
      </c>
      <c r="T133" s="38">
        <f>+IF(T64&lt;Active!T64,1111,0)</f>
        <v>0</v>
      </c>
      <c r="U133" s="38">
        <f>+IF(U64&lt;Active!U64,1111,0)</f>
        <v>0</v>
      </c>
      <c r="V133" s="38">
        <f>+IF(V64&lt;Active!V64,1111,0)</f>
        <v>0</v>
      </c>
      <c r="W133" s="38">
        <f>+IF(W64&lt;Active!W64,1111,0)</f>
        <v>0</v>
      </c>
      <c r="X133" s="38">
        <f>+IF(X64&lt;Active!X64,1111,0)</f>
        <v>0</v>
      </c>
      <c r="Y133" s="38">
        <f>+IF(Y64&lt;Active!Y64,1111,0)</f>
        <v>0</v>
      </c>
      <c r="Z133" s="38">
        <f>+IF(Z64&lt;Active!Z64,1111,0)</f>
        <v>0</v>
      </c>
      <c r="AA133" s="38">
        <f>+IF(AA64&lt;Active!AA64,1111,0)</f>
        <v>0</v>
      </c>
      <c r="AB133" s="38">
        <f>+IF(AB64&lt;Active!AB64,1111,0)</f>
        <v>0</v>
      </c>
      <c r="AC133" s="38">
        <f>+IF(AC64&lt;Active!AC64,1111,0)</f>
        <v>0</v>
      </c>
      <c r="AD133" s="38">
        <f>+IF(AD64&lt;Active!AD64,1111,0)</f>
        <v>0</v>
      </c>
      <c r="AE133" s="38">
        <f>+IF(AE64&lt;Active!AE64,1111,0)</f>
        <v>0</v>
      </c>
      <c r="AF133" s="38">
        <f>+IF(AF64&lt;Active!AF64,1111,0)</f>
        <v>0</v>
      </c>
      <c r="AG133" s="11">
        <v>119</v>
      </c>
      <c r="AK133" s="11">
        <v>89</v>
      </c>
      <c r="AL133" s="38">
        <f>+IF(AL64&lt;Active!AL64,1111,0)</f>
        <v>0</v>
      </c>
      <c r="AM133" s="38">
        <f>+IF(AM64&lt;Active!AM64,1111,0)</f>
        <v>0</v>
      </c>
      <c r="AN133" s="38">
        <f>+IF(AN64&lt;Active!AN64,1111,0)</f>
        <v>0</v>
      </c>
      <c r="AO133" s="38">
        <f>+IF(AO64&lt;Active!AO64,1111,0)</f>
        <v>0</v>
      </c>
      <c r="AP133" s="38">
        <f>+IF(AP64&lt;Active!AP64,1111,0)</f>
        <v>0</v>
      </c>
      <c r="AQ133" s="38">
        <f>+IF(AQ64&lt;Active!AQ64,1111,0)</f>
        <v>0</v>
      </c>
      <c r="AR133" s="38">
        <f>+IF(AR64&lt;Active!AR64,1111,0)</f>
        <v>0</v>
      </c>
      <c r="AS133" s="38">
        <f>+IF(AS64&lt;Active!AS64,1111,0)</f>
        <v>0</v>
      </c>
      <c r="AT133" s="38">
        <f>+IF(AT64&lt;Active!AT64,1111,0)</f>
        <v>0</v>
      </c>
      <c r="AU133" s="38">
        <f>+IF(AU64&lt;Active!AU64,1111,0)</f>
        <v>0</v>
      </c>
      <c r="AV133" s="38">
        <f>+IF(AV64&lt;Active!AV64,1111,0)</f>
        <v>0</v>
      </c>
      <c r="AW133" s="38">
        <f>+IF(AW64&lt;Active!AW64,1111,0)</f>
        <v>0</v>
      </c>
      <c r="AX133" s="38">
        <f>+IF(AX64&lt;Active!AX64,1111,0)</f>
        <v>0</v>
      </c>
      <c r="AY133" s="38">
        <f>+IF(AY64&lt;Active!AY64,1111,0)</f>
        <v>0</v>
      </c>
      <c r="AZ133" s="38">
        <f>+IF(AZ64&lt;Active!AZ64,1111,0)</f>
        <v>0</v>
      </c>
      <c r="BA133" s="38">
        <f>+IF(BA64&lt;Active!BA64,1111,0)</f>
        <v>0</v>
      </c>
      <c r="BB133" s="38">
        <f>+IF(BB64&lt;Active!BB64,1111,0)</f>
        <v>0</v>
      </c>
      <c r="BC133" s="38">
        <f>+IF(BC64&lt;Active!BC64,1111,0)</f>
        <v>0</v>
      </c>
      <c r="BD133" s="38">
        <f>+IF(BD64&lt;Active!BD64,1111,0)</f>
        <v>0</v>
      </c>
      <c r="BE133" s="38">
        <f>+IF(BE64&lt;Active!BE64,1111,0)</f>
        <v>0</v>
      </c>
      <c r="BF133" s="38">
        <f>+IF(BF64&lt;Active!BF64,1111,0)</f>
        <v>0</v>
      </c>
      <c r="BG133" s="38">
        <f>+IF(BG64&lt;Active!BG64,1111,0)</f>
        <v>0</v>
      </c>
      <c r="BH133" s="38">
        <f>+IF(BH64&lt;Active!BH64,1111,0)</f>
        <v>0</v>
      </c>
      <c r="BI133" s="38">
        <f>+IF(BI64&lt;Active!BI64,1111,0)</f>
        <v>0</v>
      </c>
      <c r="BJ133" s="38">
        <f>+IF(BJ64&lt;Active!BJ64,1111,0)</f>
        <v>0</v>
      </c>
      <c r="BK133" s="38">
        <f>+IF(BK64&lt;Active!BK64,1111,0)</f>
        <v>0</v>
      </c>
      <c r="BL133" s="38">
        <f>+IF(BL64&lt;Active!BL64,1111,0)</f>
        <v>0</v>
      </c>
      <c r="BM133" s="38">
        <f>+IF(BM64&lt;Active!BM64,1111,0)</f>
        <v>0</v>
      </c>
      <c r="BN133" s="38">
        <f>+IF(BN64&lt;Active!BN64,1111,0)</f>
        <v>0</v>
      </c>
      <c r="BO133" s="38">
        <f>+IF(BO64&lt;Active!BO64,1111,0)</f>
        <v>0</v>
      </c>
      <c r="BP133" s="38">
        <f>+IF(BP64&lt;Active!BP64,1111,0)</f>
        <v>0</v>
      </c>
      <c r="BQ133" s="11">
        <v>119</v>
      </c>
    </row>
    <row r="134" spans="1:69" x14ac:dyDescent="0.3">
      <c r="A134" s="6">
        <v>90</v>
      </c>
      <c r="B134" s="38">
        <f>+IF(B65&lt;Active!B65,1111,0)</f>
        <v>0</v>
      </c>
      <c r="C134" s="38">
        <f>+IF(C65&lt;Active!C65,1111,0)</f>
        <v>0</v>
      </c>
      <c r="D134" s="38">
        <f>+IF(D65&lt;Active!D65,1111,0)</f>
        <v>0</v>
      </c>
      <c r="E134" s="38">
        <f>+IF(E65&lt;Active!E65,1111,0)</f>
        <v>0</v>
      </c>
      <c r="F134" s="38">
        <f>+IF(F65&lt;Active!F65,1111,0)</f>
        <v>0</v>
      </c>
      <c r="G134" s="38">
        <f>+IF(G65&lt;Active!G65,1111,0)</f>
        <v>0</v>
      </c>
      <c r="H134" s="38">
        <f>+IF(H65&lt;Active!H65,1111,0)</f>
        <v>0</v>
      </c>
      <c r="I134" s="38">
        <f>+IF(I65&lt;Active!I65,1111,0)</f>
        <v>0</v>
      </c>
      <c r="J134" s="38">
        <f>+IF(J65&lt;Active!J65,1111,0)</f>
        <v>0</v>
      </c>
      <c r="K134" s="38">
        <f>+IF(K65&lt;Active!K65,1111,0)</f>
        <v>0</v>
      </c>
      <c r="L134" s="38">
        <f>+IF(L65&lt;Active!L65,1111,0)</f>
        <v>0</v>
      </c>
      <c r="M134" s="38">
        <f>+IF(M65&lt;Active!M65,1111,0)</f>
        <v>0</v>
      </c>
      <c r="N134" s="38">
        <f>+IF(N65&lt;Active!N65,1111,0)</f>
        <v>0</v>
      </c>
      <c r="O134" s="38">
        <f>+IF(O65&lt;Active!O65,1111,0)</f>
        <v>0</v>
      </c>
      <c r="P134" s="38">
        <f>+IF(P65&lt;Active!P65,1111,0)</f>
        <v>0</v>
      </c>
      <c r="Q134" s="38">
        <f>+IF(Q65&lt;Active!Q65,1111,0)</f>
        <v>0</v>
      </c>
      <c r="R134" s="38">
        <f>+IF(R65&lt;Active!R65,1111,0)</f>
        <v>0</v>
      </c>
      <c r="S134" s="38">
        <f>+IF(S65&lt;Active!S65,1111,0)</f>
        <v>0</v>
      </c>
      <c r="T134" s="38">
        <f>+IF(T65&lt;Active!T65,1111,0)</f>
        <v>0</v>
      </c>
      <c r="U134" s="38">
        <f>+IF(U65&lt;Active!U65,1111,0)</f>
        <v>0</v>
      </c>
      <c r="V134" s="38">
        <f>+IF(V65&lt;Active!V65,1111,0)</f>
        <v>0</v>
      </c>
      <c r="W134" s="38">
        <f>+IF(W65&lt;Active!W65,1111,0)</f>
        <v>0</v>
      </c>
      <c r="X134" s="38">
        <f>+IF(X65&lt;Active!X65,1111,0)</f>
        <v>0</v>
      </c>
      <c r="Y134" s="38">
        <f>+IF(Y65&lt;Active!Y65,1111,0)</f>
        <v>0</v>
      </c>
      <c r="Z134" s="38">
        <f>+IF(Z65&lt;Active!Z65,1111,0)</f>
        <v>0</v>
      </c>
      <c r="AA134" s="38">
        <f>+IF(AA65&lt;Active!AA65,1111,0)</f>
        <v>0</v>
      </c>
      <c r="AB134" s="38">
        <f>+IF(AB65&lt;Active!AB65,1111,0)</f>
        <v>0</v>
      </c>
      <c r="AC134" s="38">
        <f>+IF(AC65&lt;Active!AC65,1111,0)</f>
        <v>0</v>
      </c>
      <c r="AD134" s="38">
        <f>+IF(AD65&lt;Active!AD65,1111,0)</f>
        <v>0</v>
      </c>
      <c r="AE134" s="38">
        <f>+IF(AE65&lt;Active!AE65,1111,0)</f>
        <v>0</v>
      </c>
      <c r="AF134" s="38">
        <f>+IF(AF65&lt;Active!AF65,1111,0)</f>
        <v>0</v>
      </c>
      <c r="AG134" s="6">
        <v>120</v>
      </c>
      <c r="AK134" s="6">
        <v>90</v>
      </c>
      <c r="AL134" s="38">
        <f>+IF(AL65&lt;Active!AL65,1111,0)</f>
        <v>0</v>
      </c>
      <c r="AM134" s="38">
        <f>+IF(AM65&lt;Active!AM65,1111,0)</f>
        <v>0</v>
      </c>
      <c r="AN134" s="38">
        <f>+IF(AN65&lt;Active!AN65,1111,0)</f>
        <v>0</v>
      </c>
      <c r="AO134" s="38">
        <f>+IF(AO65&lt;Active!AO65,1111,0)</f>
        <v>0</v>
      </c>
      <c r="AP134" s="38">
        <f>+IF(AP65&lt;Active!AP65,1111,0)</f>
        <v>0</v>
      </c>
      <c r="AQ134" s="38">
        <f>+IF(AQ65&lt;Active!AQ65,1111,0)</f>
        <v>0</v>
      </c>
      <c r="AR134" s="38">
        <f>+IF(AR65&lt;Active!AR65,1111,0)</f>
        <v>0</v>
      </c>
      <c r="AS134" s="38">
        <f>+IF(AS65&lt;Active!AS65,1111,0)</f>
        <v>0</v>
      </c>
      <c r="AT134" s="38">
        <f>+IF(AT65&lt;Active!AT65,1111,0)</f>
        <v>0</v>
      </c>
      <c r="AU134" s="38">
        <f>+IF(AU65&lt;Active!AU65,1111,0)</f>
        <v>0</v>
      </c>
      <c r="AV134" s="38">
        <f>+IF(AV65&lt;Active!AV65,1111,0)</f>
        <v>0</v>
      </c>
      <c r="AW134" s="38">
        <f>+IF(AW65&lt;Active!AW65,1111,0)</f>
        <v>0</v>
      </c>
      <c r="AX134" s="38">
        <f>+IF(AX65&lt;Active!AX65,1111,0)</f>
        <v>0</v>
      </c>
      <c r="AY134" s="38">
        <f>+IF(AY65&lt;Active!AY65,1111,0)</f>
        <v>0</v>
      </c>
      <c r="AZ134" s="38">
        <f>+IF(AZ65&lt;Active!AZ65,1111,0)</f>
        <v>0</v>
      </c>
      <c r="BA134" s="38">
        <f>+IF(BA65&lt;Active!BA65,1111,0)</f>
        <v>0</v>
      </c>
      <c r="BB134" s="38">
        <f>+IF(BB65&lt;Active!BB65,1111,0)</f>
        <v>0</v>
      </c>
      <c r="BC134" s="38">
        <f>+IF(BC65&lt;Active!BC65,1111,0)</f>
        <v>0</v>
      </c>
      <c r="BD134" s="38">
        <f>+IF(BD65&lt;Active!BD65,1111,0)</f>
        <v>0</v>
      </c>
      <c r="BE134" s="38">
        <f>+IF(BE65&lt;Active!BE65,1111,0)</f>
        <v>0</v>
      </c>
      <c r="BF134" s="38">
        <f>+IF(BF65&lt;Active!BF65,1111,0)</f>
        <v>0</v>
      </c>
      <c r="BG134" s="38">
        <f>+IF(BG65&lt;Active!BG65,1111,0)</f>
        <v>0</v>
      </c>
      <c r="BH134" s="38">
        <f>+IF(BH65&lt;Active!BH65,1111,0)</f>
        <v>0</v>
      </c>
      <c r="BI134" s="38">
        <f>+IF(BI65&lt;Active!BI65,1111,0)</f>
        <v>0</v>
      </c>
      <c r="BJ134" s="38">
        <f>+IF(BJ65&lt;Active!BJ65,1111,0)</f>
        <v>0</v>
      </c>
      <c r="BK134" s="38">
        <f>+IF(BK65&lt;Active!BK65,1111,0)</f>
        <v>0</v>
      </c>
      <c r="BL134" s="38">
        <f>+IF(BL65&lt;Active!BL65,1111,0)</f>
        <v>0</v>
      </c>
      <c r="BM134" s="38">
        <f>+IF(BM65&lt;Active!BM65,1111,0)</f>
        <v>0</v>
      </c>
      <c r="BN134" s="38">
        <f>+IF(BN65&lt;Active!BN65,1111,0)</f>
        <v>0</v>
      </c>
      <c r="BO134" s="38">
        <f>+IF(BO65&lt;Active!BO65,1111,0)</f>
        <v>0</v>
      </c>
      <c r="BP134" s="38">
        <f>+IF(BP65&lt;Active!BP65,1111,0)</f>
        <v>0</v>
      </c>
      <c r="BQ134" s="6">
        <v>120</v>
      </c>
    </row>
    <row r="136" spans="1:69" x14ac:dyDescent="0.3">
      <c r="B136">
        <f>SUM(B74:AF134)</f>
        <v>0</v>
      </c>
      <c r="AL136">
        <f>SUM(AL74:BP134)</f>
        <v>0</v>
      </c>
    </row>
  </sheetData>
  <mergeCells count="8">
    <mergeCell ref="B72:AF72"/>
    <mergeCell ref="AL72:BP72"/>
    <mergeCell ref="A2:AG2"/>
    <mergeCell ref="AK2:BQ2"/>
    <mergeCell ref="B3:AF3"/>
    <mergeCell ref="AL3:BP3"/>
    <mergeCell ref="A71:AG71"/>
    <mergeCell ref="AK71:BQ7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4822-9CDA-4DF8-B7DF-368EAB49B595}">
  <dimension ref="A2:BQ65"/>
  <sheetViews>
    <sheetView topLeftCell="AY47" workbookViewId="0">
      <selection activeCell="BM64" sqref="BM64:BM65"/>
    </sheetView>
  </sheetViews>
  <sheetFormatPr defaultColWidth="8.6640625" defaultRowHeight="14.4" x14ac:dyDescent="0.3"/>
  <sheetData>
    <row r="2" spans="1:69" ht="17.399999999999999" x14ac:dyDescent="0.3">
      <c r="A2" s="71" t="s">
        <v>85</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3"/>
      <c r="AK2" s="71" t="s">
        <v>84</v>
      </c>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3"/>
    </row>
    <row r="3" spans="1:69" x14ac:dyDescent="0.3">
      <c r="A3" s="1" t="s">
        <v>2</v>
      </c>
      <c r="B3" s="74" t="s">
        <v>3</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6"/>
      <c r="AG3" s="1" t="s">
        <v>4</v>
      </c>
      <c r="AK3" s="1" t="s">
        <v>2</v>
      </c>
      <c r="AL3" s="74" t="s">
        <v>3</v>
      </c>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6"/>
      <c r="BQ3" s="1" t="s">
        <v>4</v>
      </c>
    </row>
    <row r="4" spans="1:69" x14ac:dyDescent="0.3">
      <c r="A4" s="2" t="s">
        <v>5</v>
      </c>
      <c r="B4" s="3">
        <v>1</v>
      </c>
      <c r="C4" s="4">
        <v>2</v>
      </c>
      <c r="D4" s="4">
        <v>3</v>
      </c>
      <c r="E4" s="4">
        <v>4</v>
      </c>
      <c r="F4" s="4">
        <v>5</v>
      </c>
      <c r="G4" s="5">
        <v>6</v>
      </c>
      <c r="H4" s="4">
        <v>7</v>
      </c>
      <c r="I4" s="4">
        <v>8</v>
      </c>
      <c r="J4" s="4">
        <v>9</v>
      </c>
      <c r="K4" s="4">
        <v>10</v>
      </c>
      <c r="L4" s="5">
        <v>11</v>
      </c>
      <c r="M4" s="4">
        <v>12</v>
      </c>
      <c r="N4" s="4">
        <v>13</v>
      </c>
      <c r="O4" s="4">
        <v>14</v>
      </c>
      <c r="P4" s="4">
        <v>15</v>
      </c>
      <c r="Q4" s="5">
        <v>16</v>
      </c>
      <c r="R4" s="4">
        <v>17</v>
      </c>
      <c r="S4" s="4">
        <v>18</v>
      </c>
      <c r="T4" s="4">
        <v>19</v>
      </c>
      <c r="U4" s="4">
        <v>20</v>
      </c>
      <c r="V4" s="5">
        <v>21</v>
      </c>
      <c r="W4" s="4">
        <v>22</v>
      </c>
      <c r="X4" s="4">
        <v>23</v>
      </c>
      <c r="Y4" s="4">
        <v>24</v>
      </c>
      <c r="Z4" s="4">
        <v>25</v>
      </c>
      <c r="AA4" s="5">
        <v>26</v>
      </c>
      <c r="AB4" s="4">
        <v>27</v>
      </c>
      <c r="AC4" s="4">
        <v>28</v>
      </c>
      <c r="AD4" s="4">
        <v>29</v>
      </c>
      <c r="AE4" s="4">
        <v>30</v>
      </c>
      <c r="AF4" s="5" t="s">
        <v>6</v>
      </c>
      <c r="AG4" s="2" t="s">
        <v>5</v>
      </c>
      <c r="AK4" s="2" t="s">
        <v>5</v>
      </c>
      <c r="AL4" s="3">
        <v>1</v>
      </c>
      <c r="AM4" s="4">
        <v>2</v>
      </c>
      <c r="AN4" s="4">
        <v>3</v>
      </c>
      <c r="AO4" s="4">
        <v>4</v>
      </c>
      <c r="AP4" s="4">
        <v>5</v>
      </c>
      <c r="AQ4" s="5">
        <v>6</v>
      </c>
      <c r="AR4" s="4">
        <v>7</v>
      </c>
      <c r="AS4" s="4">
        <v>8</v>
      </c>
      <c r="AT4" s="4">
        <v>9</v>
      </c>
      <c r="AU4" s="4">
        <v>10</v>
      </c>
      <c r="AV4" s="5">
        <v>11</v>
      </c>
      <c r="AW4" s="4">
        <v>12</v>
      </c>
      <c r="AX4" s="4">
        <v>13</v>
      </c>
      <c r="AY4" s="4">
        <v>14</v>
      </c>
      <c r="AZ4" s="4">
        <v>15</v>
      </c>
      <c r="BA4" s="5">
        <v>16</v>
      </c>
      <c r="BB4" s="4">
        <v>17</v>
      </c>
      <c r="BC4" s="4">
        <v>18</v>
      </c>
      <c r="BD4" s="4">
        <v>19</v>
      </c>
      <c r="BE4" s="4">
        <v>20</v>
      </c>
      <c r="BF4" s="5">
        <v>21</v>
      </c>
      <c r="BG4" s="4">
        <v>22</v>
      </c>
      <c r="BH4" s="4">
        <v>23</v>
      </c>
      <c r="BI4" s="4">
        <v>24</v>
      </c>
      <c r="BJ4" s="4">
        <v>25</v>
      </c>
      <c r="BK4" s="5">
        <v>26</v>
      </c>
      <c r="BL4" s="4">
        <v>27</v>
      </c>
      <c r="BM4" s="4">
        <v>28</v>
      </c>
      <c r="BN4" s="4">
        <v>29</v>
      </c>
      <c r="BO4" s="4">
        <v>30</v>
      </c>
      <c r="BP4" s="5" t="s">
        <v>6</v>
      </c>
      <c r="BQ4" s="2" t="s">
        <v>5</v>
      </c>
    </row>
    <row r="5" spans="1:69" x14ac:dyDescent="0.3">
      <c r="A5" s="6">
        <v>30</v>
      </c>
      <c r="B5" s="62">
        <v>0.30160000000000015</v>
      </c>
      <c r="C5" s="63">
        <v>0.37940780511523137</v>
      </c>
      <c r="D5" s="63">
        <v>0.4371164028033101</v>
      </c>
      <c r="E5" s="63">
        <v>0.47712878018158145</v>
      </c>
      <c r="F5" s="64">
        <v>0.49919453293352989</v>
      </c>
      <c r="G5" s="63">
        <v>0.51555713507500123</v>
      </c>
      <c r="H5" s="63">
        <v>0.53397337241082643</v>
      </c>
      <c r="I5" s="63">
        <v>0.56274975131265748</v>
      </c>
      <c r="J5" s="63">
        <v>0.61074532514435131</v>
      </c>
      <c r="K5" s="65">
        <v>0.67317030796805344</v>
      </c>
      <c r="L5" s="63">
        <v>0.74405291675033403</v>
      </c>
      <c r="M5" s="63">
        <v>0.8239509143338547</v>
      </c>
      <c r="N5" s="63">
        <v>0.90567887741471054</v>
      </c>
      <c r="O5" s="63">
        <v>0.98914882310919816</v>
      </c>
      <c r="P5" s="64">
        <v>1.0742822840671384</v>
      </c>
      <c r="Q5" s="63">
        <v>1.161008794065822</v>
      </c>
      <c r="R5" s="63">
        <v>1.2659215424377317</v>
      </c>
      <c r="S5" s="63">
        <v>1.3813652547581357</v>
      </c>
      <c r="T5" s="63">
        <v>1.499060507623468</v>
      </c>
      <c r="U5" s="64">
        <v>1.6364160564014758</v>
      </c>
      <c r="V5" s="63">
        <v>1.7941334022819269</v>
      </c>
      <c r="W5" s="63">
        <v>1.9638618076211252</v>
      </c>
      <c r="X5" s="63">
        <v>2.1641151832510657</v>
      </c>
      <c r="Y5" s="63">
        <v>2.3958476481662228</v>
      </c>
      <c r="Z5" s="64">
        <v>2.6505958993312797</v>
      </c>
      <c r="AA5" s="63">
        <v>2.9383579783306009</v>
      </c>
      <c r="AB5" s="63">
        <v>3.2599587859190668</v>
      </c>
      <c r="AC5" s="63">
        <v>3.6064906638603915</v>
      </c>
      <c r="AD5" s="63">
        <v>3.9881933099028113</v>
      </c>
      <c r="AE5" s="64">
        <v>4.4057962138242877</v>
      </c>
      <c r="AF5" s="64">
        <v>4.88</v>
      </c>
      <c r="AG5" s="6">
        <v>60</v>
      </c>
      <c r="AK5" s="6">
        <v>30</v>
      </c>
      <c r="AL5" s="62">
        <v>0.13325000000000006</v>
      </c>
      <c r="AM5" s="63">
        <v>0.17466979561347945</v>
      </c>
      <c r="AN5" s="63">
        <v>0.20834781124451121</v>
      </c>
      <c r="AO5" s="63">
        <v>0.23882932359665512</v>
      </c>
      <c r="AP5" s="64">
        <v>0.26766554002602139</v>
      </c>
      <c r="AQ5" s="63">
        <v>0.29557490969676298</v>
      </c>
      <c r="AR5" s="63">
        <v>0.32294675618058505</v>
      </c>
      <c r="AS5" s="63">
        <v>0.36297702706916396</v>
      </c>
      <c r="AT5" s="63">
        <v>0.40384671623629037</v>
      </c>
      <c r="AU5" s="65">
        <v>0.4594692547666257</v>
      </c>
      <c r="AV5" s="63">
        <v>0.5167673118958318</v>
      </c>
      <c r="AW5" s="63">
        <v>0.5830233490433363</v>
      </c>
      <c r="AX5" s="63">
        <v>0.64358411534470905</v>
      </c>
      <c r="AY5" s="63">
        <v>0.69780067908499188</v>
      </c>
      <c r="AZ5" s="64">
        <v>0.75301542071040939</v>
      </c>
      <c r="BA5" s="63">
        <v>0.80919354099576568</v>
      </c>
      <c r="BB5" s="63">
        <v>0.88280384882845053</v>
      </c>
      <c r="BC5" s="63">
        <v>0.96632772735093653</v>
      </c>
      <c r="BD5" s="63">
        <v>1.0686931775679123</v>
      </c>
      <c r="BE5" s="64">
        <v>1.1993692284155362</v>
      </c>
      <c r="BF5" s="63">
        <v>1.3330104986433429</v>
      </c>
      <c r="BG5" s="63">
        <v>1.4784538673490766</v>
      </c>
      <c r="BH5" s="63">
        <v>1.6087063725239081</v>
      </c>
      <c r="BI5" s="63">
        <v>1.7321200987935477</v>
      </c>
      <c r="BJ5" s="64">
        <v>1.8482487206651927</v>
      </c>
      <c r="BK5" s="63">
        <v>1.9661245273730696</v>
      </c>
      <c r="BL5" s="63">
        <v>2.1239648221226188</v>
      </c>
      <c r="BM5" s="63">
        <v>2.3037064097397364</v>
      </c>
      <c r="BN5" s="63">
        <v>2.5352940177804468</v>
      </c>
      <c r="BO5" s="64">
        <v>2.8103466993725998</v>
      </c>
      <c r="BP5" s="64">
        <v>3.12</v>
      </c>
      <c r="BQ5" s="6">
        <v>60</v>
      </c>
    </row>
    <row r="6" spans="1:69" x14ac:dyDescent="0.3">
      <c r="A6" s="6">
        <v>31</v>
      </c>
      <c r="B6" s="62">
        <v>0.30680000000000013</v>
      </c>
      <c r="C6" s="63">
        <v>0.38592760401914783</v>
      </c>
      <c r="D6" s="63">
        <v>0.4367058116055374</v>
      </c>
      <c r="E6" s="63">
        <v>0.46602262637431702</v>
      </c>
      <c r="F6" s="64">
        <v>0.4873608438430127</v>
      </c>
      <c r="G6" s="63">
        <v>0.50915517800898202</v>
      </c>
      <c r="H6" s="63">
        <v>0.54000674272212046</v>
      </c>
      <c r="I6" s="63">
        <v>0.58891100633838533</v>
      </c>
      <c r="J6" s="63">
        <v>0.65159480376586032</v>
      </c>
      <c r="K6" s="64">
        <v>0.72244334299558188</v>
      </c>
      <c r="L6" s="63">
        <v>0.8020755329480711</v>
      </c>
      <c r="M6" s="63">
        <v>0.88353711952431135</v>
      </c>
      <c r="N6" s="63">
        <v>0.9667427038054186</v>
      </c>
      <c r="O6" s="63">
        <v>1.0516154771038804</v>
      </c>
      <c r="P6" s="64">
        <v>1.1380860354044149</v>
      </c>
      <c r="Q6" s="63">
        <v>1.2424392600472027</v>
      </c>
      <c r="R6" s="63">
        <v>1.3572061379814386</v>
      </c>
      <c r="S6" s="63">
        <v>1.474263689667255</v>
      </c>
      <c r="T6" s="63">
        <v>1.6107419416359672</v>
      </c>
      <c r="U6" s="64">
        <v>1.767367665538857</v>
      </c>
      <c r="V6" s="63">
        <v>1.9359395518773734</v>
      </c>
      <c r="W6" s="63">
        <v>2.1347294588428087</v>
      </c>
      <c r="X6" s="63">
        <v>2.3647194592156024</v>
      </c>
      <c r="Y6" s="63">
        <v>2.6175871025358313</v>
      </c>
      <c r="Z6" s="64">
        <v>2.9032282891892418</v>
      </c>
      <c r="AA6" s="63">
        <v>3.2224871104236072</v>
      </c>
      <c r="AB6" s="63">
        <v>3.5665801576944354</v>
      </c>
      <c r="AC6" s="63">
        <v>3.9456494145978622</v>
      </c>
      <c r="AD6" s="63">
        <v>4.3604383173500247</v>
      </c>
      <c r="AE6" s="64">
        <v>4.83146108670348</v>
      </c>
      <c r="AF6" s="64">
        <v>5.34</v>
      </c>
      <c r="AG6" s="6">
        <v>61</v>
      </c>
      <c r="AK6" s="6">
        <v>31</v>
      </c>
      <c r="AL6" s="62">
        <v>0.13975000000000007</v>
      </c>
      <c r="AM6" s="63">
        <v>0.18281775487938909</v>
      </c>
      <c r="AN6" s="63">
        <v>0.2176460866153358</v>
      </c>
      <c r="AO6" s="63">
        <v>0.24904056942838812</v>
      </c>
      <c r="AP6" s="64">
        <v>0.27864616595068586</v>
      </c>
      <c r="AQ6" s="63">
        <v>0.30722711542579834</v>
      </c>
      <c r="AR6" s="63">
        <v>0.34761371594586393</v>
      </c>
      <c r="AS6" s="63">
        <v>0.38872572504164615</v>
      </c>
      <c r="AT6" s="63">
        <v>0.44404549820799866</v>
      </c>
      <c r="AU6" s="64">
        <v>0.50104730717098278</v>
      </c>
      <c r="AV6" s="63">
        <v>0.56680980309003426</v>
      </c>
      <c r="AW6" s="63">
        <v>0.62710215602402153</v>
      </c>
      <c r="AX6" s="63">
        <v>0.68124162454741399</v>
      </c>
      <c r="AY6" s="63">
        <v>0.73636926116579049</v>
      </c>
      <c r="AZ6" s="64">
        <v>0.79245310660976476</v>
      </c>
      <c r="BA6" s="63">
        <v>0.86564331228925595</v>
      </c>
      <c r="BB6" s="63">
        <v>0.94861499114935544</v>
      </c>
      <c r="BC6" s="63">
        <v>1.0501630112191236</v>
      </c>
      <c r="BD6" s="63">
        <v>1.1796418196356604</v>
      </c>
      <c r="BE6" s="64">
        <v>1.3121586623994188</v>
      </c>
      <c r="BF6" s="63">
        <v>1.4564089072127613</v>
      </c>
      <c r="BG6" s="63">
        <v>1.5857937304235419</v>
      </c>
      <c r="BH6" s="63">
        <v>1.7085098814181079</v>
      </c>
      <c r="BI6" s="63">
        <v>1.8240961513778382</v>
      </c>
      <c r="BJ6" s="64">
        <v>1.9414532783977501</v>
      </c>
      <c r="BK6" s="63">
        <v>2.0983349267528237</v>
      </c>
      <c r="BL6" s="63">
        <v>2.2769369134640094</v>
      </c>
      <c r="BM6" s="63">
        <v>2.5068882714570058</v>
      </c>
      <c r="BN6" s="63">
        <v>2.7799507750145853</v>
      </c>
      <c r="BO6" s="64">
        <v>3.0873888748409106</v>
      </c>
      <c r="BP6" s="64">
        <v>3.45</v>
      </c>
      <c r="BQ6" s="6">
        <v>61</v>
      </c>
    </row>
    <row r="7" spans="1:69" x14ac:dyDescent="0.3">
      <c r="A7" s="6">
        <v>32</v>
      </c>
      <c r="B7" s="62">
        <v>0.31200000000000011</v>
      </c>
      <c r="C7" s="63">
        <v>0.38551692233210738</v>
      </c>
      <c r="D7" s="63">
        <v>0.42650509638151313</v>
      </c>
      <c r="E7" s="63">
        <v>0.4549474315534322</v>
      </c>
      <c r="F7" s="64">
        <v>0.48128594705413152</v>
      </c>
      <c r="G7" s="63">
        <v>0.51488797634308048</v>
      </c>
      <c r="H7" s="63">
        <v>0.5650920735631566</v>
      </c>
      <c r="I7" s="63">
        <v>0.62828219062446222</v>
      </c>
      <c r="J7" s="63">
        <v>0.69927101848434881</v>
      </c>
      <c r="K7" s="64">
        <v>0.77876322030297096</v>
      </c>
      <c r="L7" s="63">
        <v>0.86006207075322105</v>
      </c>
      <c r="M7" s="63">
        <v>0.94309017821208496</v>
      </c>
      <c r="N7" s="63">
        <v>1.0277761705212014</v>
      </c>
      <c r="O7" s="63">
        <v>1.1140544187149177</v>
      </c>
      <c r="P7" s="64">
        <v>1.2178894485742522</v>
      </c>
      <c r="Q7" s="63">
        <v>1.3320103538176646</v>
      </c>
      <c r="R7" s="63">
        <v>1.4484586598964255</v>
      </c>
      <c r="S7" s="63">
        <v>1.5840752778543623</v>
      </c>
      <c r="T7" s="63">
        <v>1.7396149863080577</v>
      </c>
      <c r="U7" s="64">
        <v>1.9070324936430068</v>
      </c>
      <c r="V7" s="63">
        <v>2.104349833627229</v>
      </c>
      <c r="W7" s="63">
        <v>2.3325792311935696</v>
      </c>
      <c r="X7" s="63">
        <v>2.583544455810586</v>
      </c>
      <c r="Y7" s="63">
        <v>2.8670365060451801</v>
      </c>
      <c r="Z7" s="64">
        <v>3.1839197987937315</v>
      </c>
      <c r="AA7" s="63">
        <v>3.5255391186205491</v>
      </c>
      <c r="AB7" s="63">
        <v>3.9019360883299172</v>
      </c>
      <c r="AC7" s="63">
        <v>4.3138687186707676</v>
      </c>
      <c r="AD7" s="63">
        <v>4.7816601624575448</v>
      </c>
      <c r="AE7" s="64">
        <v>5.2868183557696451</v>
      </c>
      <c r="AF7" s="64">
        <v>5.82</v>
      </c>
      <c r="AG7" s="6">
        <v>62</v>
      </c>
      <c r="AK7" s="6">
        <v>32</v>
      </c>
      <c r="AL7" s="62">
        <v>0.14625000000000005</v>
      </c>
      <c r="AM7" s="63">
        <v>0.19096637905220934</v>
      </c>
      <c r="AN7" s="63">
        <v>0.22694566432699162</v>
      </c>
      <c r="AO7" s="63">
        <v>0.25925370378649143</v>
      </c>
      <c r="AP7" s="64">
        <v>0.28962921055455187</v>
      </c>
      <c r="AQ7" s="63">
        <v>0.33069266596066171</v>
      </c>
      <c r="AR7" s="63">
        <v>0.37227260939420931</v>
      </c>
      <c r="AS7" s="63">
        <v>0.42741994518443654</v>
      </c>
      <c r="AT7" s="63">
        <v>0.48422878643163658</v>
      </c>
      <c r="AU7" s="64">
        <v>0.54956870201857444</v>
      </c>
      <c r="AV7" s="63">
        <v>0.60966406897362524</v>
      </c>
      <c r="AW7" s="63">
        <v>0.66379645578014601</v>
      </c>
      <c r="AX7" s="63">
        <v>0.71889593821905329</v>
      </c>
      <c r="AY7" s="63">
        <v>0.77493578555642328</v>
      </c>
      <c r="AZ7" s="64">
        <v>0.84773526369292507</v>
      </c>
      <c r="BA7" s="63">
        <v>0.9301748064565879</v>
      </c>
      <c r="BB7" s="63">
        <v>1.0309124800366347</v>
      </c>
      <c r="BC7" s="63">
        <v>1.1591858663870622</v>
      </c>
      <c r="BD7" s="63">
        <v>1.2905728948197586</v>
      </c>
      <c r="BE7" s="64">
        <v>1.4336222347746019</v>
      </c>
      <c r="BF7" s="63">
        <v>1.5621421614718729</v>
      </c>
      <c r="BG7" s="63">
        <v>1.6841679846403073</v>
      </c>
      <c r="BH7" s="63">
        <v>1.799222650094414</v>
      </c>
      <c r="BI7" s="63">
        <v>1.9160711783997677</v>
      </c>
      <c r="BJ7" s="64">
        <v>2.0719907388758205</v>
      </c>
      <c r="BK7" s="63">
        <v>2.2494444104445042</v>
      </c>
      <c r="BL7" s="63">
        <v>2.4777376836172205</v>
      </c>
      <c r="BM7" s="63">
        <v>2.7487797329576455</v>
      </c>
      <c r="BN7" s="63">
        <v>3.0539676984393291</v>
      </c>
      <c r="BO7" s="64">
        <v>3.4139051439738988</v>
      </c>
      <c r="BP7" s="64">
        <v>3.8</v>
      </c>
      <c r="BQ7" s="6">
        <v>62</v>
      </c>
    </row>
    <row r="8" spans="1:69" x14ac:dyDescent="0.3">
      <c r="A8" s="6">
        <v>33</v>
      </c>
      <c r="B8" s="62">
        <v>0.31200000000000011</v>
      </c>
      <c r="C8" s="63">
        <v>0.37685362070666673</v>
      </c>
      <c r="D8" s="63">
        <v>0.41670038152216798</v>
      </c>
      <c r="E8" s="63">
        <v>0.44959510882927417</v>
      </c>
      <c r="F8" s="64">
        <v>0.48701554166191885</v>
      </c>
      <c r="G8" s="63">
        <v>0.53911799875922539</v>
      </c>
      <c r="H8" s="63">
        <v>0.60318816841011091</v>
      </c>
      <c r="I8" s="63">
        <v>0.67457666782837</v>
      </c>
      <c r="J8" s="63">
        <v>0.7541158042478272</v>
      </c>
      <c r="K8" s="64">
        <v>0.83540054541591413</v>
      </c>
      <c r="L8" s="63">
        <v>0.91837136368564276</v>
      </c>
      <c r="M8" s="63">
        <v>1.0029689196858682</v>
      </c>
      <c r="N8" s="63">
        <v>1.0891359418956015</v>
      </c>
      <c r="O8" s="63">
        <v>1.1925089552441375</v>
      </c>
      <c r="P8" s="64">
        <v>1.306026184984231</v>
      </c>
      <c r="Q8" s="63">
        <v>1.4219006230937035</v>
      </c>
      <c r="R8" s="63">
        <v>1.5566768356358136</v>
      </c>
      <c r="S8" s="63">
        <v>1.7111401397143378</v>
      </c>
      <c r="T8" s="63">
        <v>1.8774062723522602</v>
      </c>
      <c r="U8" s="64">
        <v>2.0732417476761129</v>
      </c>
      <c r="V8" s="63">
        <v>2.2996903245124569</v>
      </c>
      <c r="W8" s="63">
        <v>2.5487255692192288</v>
      </c>
      <c r="X8" s="63">
        <v>2.830031029333151</v>
      </c>
      <c r="Y8" s="63">
        <v>3.1444916517914878</v>
      </c>
      <c r="Z8" s="64">
        <v>3.4835828386802006</v>
      </c>
      <c r="AA8" s="63">
        <v>3.857243067953128</v>
      </c>
      <c r="AB8" s="63">
        <v>4.2662446174614574</v>
      </c>
      <c r="AC8" s="63">
        <v>4.73071446002547</v>
      </c>
      <c r="AD8" s="63">
        <v>5.2323904236728049</v>
      </c>
      <c r="AE8" s="64">
        <v>5.7620379832545572</v>
      </c>
      <c r="AF8" s="64">
        <v>6.33</v>
      </c>
      <c r="AG8" s="6">
        <v>63</v>
      </c>
      <c r="AK8" s="6">
        <v>33</v>
      </c>
      <c r="AL8" s="62">
        <v>0.15275000000000005</v>
      </c>
      <c r="AM8" s="63">
        <v>0.19911558156086753</v>
      </c>
      <c r="AN8" s="63">
        <v>0.23624637504120952</v>
      </c>
      <c r="AO8" s="63">
        <v>0.26946848134379936</v>
      </c>
      <c r="AP8" s="64">
        <v>0.31174822504896882</v>
      </c>
      <c r="AQ8" s="63">
        <v>0.35414981677036866</v>
      </c>
      <c r="AR8" s="63">
        <v>0.40932837231837205</v>
      </c>
      <c r="AS8" s="63">
        <v>0.46609854751120627</v>
      </c>
      <c r="AT8" s="63">
        <v>0.53112164682916219</v>
      </c>
      <c r="AU8" s="64">
        <v>0.59111980482563486</v>
      </c>
      <c r="AV8" s="63">
        <v>0.64533841775646184</v>
      </c>
      <c r="AW8" s="63">
        <v>0.70048686850384601</v>
      </c>
      <c r="AX8" s="63">
        <v>0.75654746976720078</v>
      </c>
      <c r="AY8" s="63">
        <v>0.828995766336036</v>
      </c>
      <c r="AZ8" s="64">
        <v>0.91093117375221333</v>
      </c>
      <c r="BA8" s="63">
        <v>1.0108713502381579</v>
      </c>
      <c r="BB8" s="63">
        <v>1.1379349199274609</v>
      </c>
      <c r="BC8" s="63">
        <v>1.2681904551470755</v>
      </c>
      <c r="BD8" s="63">
        <v>1.4100343361180141</v>
      </c>
      <c r="BE8" s="64">
        <v>1.5376959579712499</v>
      </c>
      <c r="BF8" s="63">
        <v>1.6590425478563209</v>
      </c>
      <c r="BG8" s="63">
        <v>1.7735801632216273</v>
      </c>
      <c r="BH8" s="63">
        <v>1.8899336738459298</v>
      </c>
      <c r="BI8" s="63">
        <v>2.0448901803498658</v>
      </c>
      <c r="BJ8" s="64">
        <v>2.2211889014544277</v>
      </c>
      <c r="BK8" s="63">
        <v>2.4478036000586103</v>
      </c>
      <c r="BL8" s="63">
        <v>2.7167958981246372</v>
      </c>
      <c r="BM8" s="63">
        <v>3.0196996658472282</v>
      </c>
      <c r="BN8" s="63">
        <v>3.3769201161803664</v>
      </c>
      <c r="BO8" s="64">
        <v>3.7602086394416983</v>
      </c>
      <c r="BP8" s="64">
        <v>4.2</v>
      </c>
      <c r="BQ8" s="6">
        <v>63</v>
      </c>
    </row>
    <row r="9" spans="1:69" x14ac:dyDescent="0.3">
      <c r="A9" s="11">
        <v>34</v>
      </c>
      <c r="B9" s="66">
        <v>0.3055000000000001</v>
      </c>
      <c r="C9" s="67">
        <v>0.36868283639479371</v>
      </c>
      <c r="D9" s="67">
        <v>0.41226733793902415</v>
      </c>
      <c r="E9" s="67">
        <v>0.45540201964507898</v>
      </c>
      <c r="F9" s="68">
        <v>0.5103879013163326</v>
      </c>
      <c r="G9" s="67">
        <v>0.57592413744422277</v>
      </c>
      <c r="H9" s="67">
        <v>0.64810381773011649</v>
      </c>
      <c r="I9" s="67">
        <v>0.72796541036318319</v>
      </c>
      <c r="J9" s="67">
        <v>0.80944870241854205</v>
      </c>
      <c r="K9" s="68">
        <v>0.89253024468194986</v>
      </c>
      <c r="L9" s="67">
        <v>0.97717432550024608</v>
      </c>
      <c r="M9" s="67">
        <v>1.0633397570694147</v>
      </c>
      <c r="N9" s="67">
        <v>1.1663299021613562</v>
      </c>
      <c r="O9" s="67">
        <v>1.2793048450926015</v>
      </c>
      <c r="P9" s="68">
        <v>1.3946566229398949</v>
      </c>
      <c r="Q9" s="67">
        <v>1.5286276038775679</v>
      </c>
      <c r="R9" s="67">
        <v>1.6820367471041135</v>
      </c>
      <c r="S9" s="67">
        <v>1.8471656755662655</v>
      </c>
      <c r="T9" s="67">
        <v>2.0415208100078308</v>
      </c>
      <c r="U9" s="68">
        <v>2.2661789074576326</v>
      </c>
      <c r="V9" s="67">
        <v>2.5132663958702475</v>
      </c>
      <c r="W9" s="67">
        <v>2.7923572178586817</v>
      </c>
      <c r="X9" s="67">
        <v>3.1043569071622374</v>
      </c>
      <c r="Y9" s="67">
        <v>3.4408732879384201</v>
      </c>
      <c r="Z9" s="68">
        <v>3.8117391770598386</v>
      </c>
      <c r="AA9" s="67">
        <v>4.2177405932093173</v>
      </c>
      <c r="AB9" s="67">
        <v>4.6788037237066087</v>
      </c>
      <c r="AC9" s="67">
        <v>5.1768994475574468</v>
      </c>
      <c r="AD9" s="67">
        <v>5.7029031484216945</v>
      </c>
      <c r="AE9" s="68">
        <v>6.2670590621017332</v>
      </c>
      <c r="AF9" s="68">
        <v>6.88</v>
      </c>
      <c r="AG9" s="11">
        <v>64</v>
      </c>
      <c r="AK9" s="11">
        <v>34</v>
      </c>
      <c r="AL9" s="66">
        <v>0.15925000000000006</v>
      </c>
      <c r="AM9" s="67">
        <v>0.20726529023808374</v>
      </c>
      <c r="AN9" s="67">
        <v>0.24554807755847946</v>
      </c>
      <c r="AO9" s="67">
        <v>0.29004339000248258</v>
      </c>
      <c r="AP9" s="68">
        <v>0.3338585914427139</v>
      </c>
      <c r="AQ9" s="67">
        <v>0.38939960006326657</v>
      </c>
      <c r="AR9" s="67">
        <v>0.44636845442315226</v>
      </c>
      <c r="AS9" s="67">
        <v>0.51123479870066024</v>
      </c>
      <c r="AT9" s="67">
        <v>0.57127748934556699</v>
      </c>
      <c r="AU9" s="68">
        <v>0.62570869016983821</v>
      </c>
      <c r="AV9" s="67">
        <v>0.68100829113618933</v>
      </c>
      <c r="AW9" s="67">
        <v>0.73717387641575916</v>
      </c>
      <c r="AX9" s="67">
        <v>0.80932411783929126</v>
      </c>
      <c r="AY9" s="67">
        <v>0.89079384906759074</v>
      </c>
      <c r="AZ9" s="68">
        <v>0.9899569533285858</v>
      </c>
      <c r="BA9" s="67">
        <v>1.1158113474139206</v>
      </c>
      <c r="BB9" s="67">
        <v>1.2449385009568261</v>
      </c>
      <c r="BC9" s="67">
        <v>1.3855764743037191</v>
      </c>
      <c r="BD9" s="67">
        <v>1.5123910508714795</v>
      </c>
      <c r="BE9" s="68">
        <v>1.6330741239719864</v>
      </c>
      <c r="BF9" s="67">
        <v>1.7471137416204356</v>
      </c>
      <c r="BG9" s="67">
        <v>1.8629898981356241</v>
      </c>
      <c r="BH9" s="67">
        <v>2.0169852451797072</v>
      </c>
      <c r="BI9" s="67">
        <v>2.1921247451466614</v>
      </c>
      <c r="BJ9" s="68">
        <v>2.4170418672317528</v>
      </c>
      <c r="BK9" s="67">
        <v>2.6839561481811738</v>
      </c>
      <c r="BL9" s="67">
        <v>2.9845425215430215</v>
      </c>
      <c r="BM9" s="67">
        <v>3.3390031995451577</v>
      </c>
      <c r="BN9" s="67">
        <v>3.7194421476822868</v>
      </c>
      <c r="BO9" s="68">
        <v>4.155984878656648</v>
      </c>
      <c r="BP9" s="68">
        <v>4.6399999999999997</v>
      </c>
      <c r="BQ9" s="11">
        <v>64</v>
      </c>
    </row>
    <row r="10" spans="1:69" x14ac:dyDescent="0.3">
      <c r="A10" s="6">
        <v>35</v>
      </c>
      <c r="B10" s="62">
        <v>0.29575000000000012</v>
      </c>
      <c r="C10" s="63">
        <v>0.36168603744852801</v>
      </c>
      <c r="D10" s="63">
        <v>0.41457937383871629</v>
      </c>
      <c r="E10" s="63">
        <v>0.4742300762927727</v>
      </c>
      <c r="F10" s="64">
        <v>0.54214574418963268</v>
      </c>
      <c r="G10" s="63">
        <v>0.61565238638751163</v>
      </c>
      <c r="H10" s="63">
        <v>0.69616109607653009</v>
      </c>
      <c r="I10" s="63">
        <v>0.77808622113002568</v>
      </c>
      <c r="J10" s="63">
        <v>0.86147414683606993</v>
      </c>
      <c r="K10" s="64">
        <v>0.94633276267833755</v>
      </c>
      <c r="L10" s="63">
        <v>1.0326494300153728</v>
      </c>
      <c r="M10" s="63">
        <v>1.1353391483815298</v>
      </c>
      <c r="N10" s="63">
        <v>1.2478335468899078</v>
      </c>
      <c r="O10" s="63">
        <v>1.3627398084883446</v>
      </c>
      <c r="P10" s="64">
        <v>1.4959497039665979</v>
      </c>
      <c r="Q10" s="63">
        <v>1.6483283060652272</v>
      </c>
      <c r="R10" s="63">
        <v>1.8123548402346714</v>
      </c>
      <c r="S10" s="63">
        <v>2.0052414785159192</v>
      </c>
      <c r="T10" s="63">
        <v>2.2281117408347133</v>
      </c>
      <c r="U10" s="64">
        <v>2.4732734927786946</v>
      </c>
      <c r="V10" s="63">
        <v>2.7501836533837687</v>
      </c>
      <c r="W10" s="63">
        <v>3.0597793705073264</v>
      </c>
      <c r="X10" s="63">
        <v>3.3938229461153457</v>
      </c>
      <c r="Y10" s="63">
        <v>3.7620370167167043</v>
      </c>
      <c r="Z10" s="64">
        <v>4.1652308724254175</v>
      </c>
      <c r="AA10" s="63">
        <v>4.6231236004645684</v>
      </c>
      <c r="AB10" s="63">
        <v>5.1179483478235426</v>
      </c>
      <c r="AC10" s="63">
        <v>5.6407039820951068</v>
      </c>
      <c r="AD10" s="63">
        <v>6.2015365385755992</v>
      </c>
      <c r="AE10" s="64">
        <v>6.8109933108500336</v>
      </c>
      <c r="AF10" s="64">
        <v>7.52</v>
      </c>
      <c r="AG10" s="6">
        <v>65</v>
      </c>
      <c r="AK10" s="6">
        <v>35</v>
      </c>
      <c r="AL10" s="62">
        <v>0.16575000000000006</v>
      </c>
      <c r="AM10" s="63">
        <v>0.21541544444432464</v>
      </c>
      <c r="AN10" s="63">
        <v>0.26428956628806516</v>
      </c>
      <c r="AO10" s="63">
        <v>0.31060947886921936</v>
      </c>
      <c r="AP10" s="64">
        <v>0.36708513466319997</v>
      </c>
      <c r="AQ10" s="63">
        <v>0.42463369089509206</v>
      </c>
      <c r="AR10" s="63">
        <v>0.48959209520712976</v>
      </c>
      <c r="AS10" s="63">
        <v>0.54988559286023098</v>
      </c>
      <c r="AT10" s="63">
        <v>0.6047041640104136</v>
      </c>
      <c r="AU10" s="64">
        <v>0.66029259758003844</v>
      </c>
      <c r="AV10" s="63">
        <v>0.7166742224278867</v>
      </c>
      <c r="AW10" s="63">
        <v>0.78859803532984474</v>
      </c>
      <c r="AX10" s="63">
        <v>0.86965458059275402</v>
      </c>
      <c r="AY10" s="63">
        <v>0.96807115485099804</v>
      </c>
      <c r="AZ10" s="64">
        <v>1.0927238123207479</v>
      </c>
      <c r="BA10" s="63">
        <v>1.2207319844875653</v>
      </c>
      <c r="BB10" s="63">
        <v>1.3601689158049908</v>
      </c>
      <c r="BC10" s="63">
        <v>1.4861535287563483</v>
      </c>
      <c r="BD10" s="63">
        <v>1.6061944466211515</v>
      </c>
      <c r="BE10" s="64">
        <v>1.7197605185275064</v>
      </c>
      <c r="BF10" s="63">
        <v>1.835181824633654</v>
      </c>
      <c r="BG10" s="63">
        <v>1.9882212869493474</v>
      </c>
      <c r="BH10" s="63">
        <v>2.1622000583466687</v>
      </c>
      <c r="BI10" s="63">
        <v>2.3854023242250824</v>
      </c>
      <c r="BJ10" s="64">
        <v>2.6502114861600141</v>
      </c>
      <c r="BK10" s="63">
        <v>2.9484482076164595</v>
      </c>
      <c r="BL10" s="63">
        <v>3.3001068631892192</v>
      </c>
      <c r="BM10" s="63">
        <v>3.6776536335474717</v>
      </c>
      <c r="BN10" s="63">
        <v>4.1108971730496346</v>
      </c>
      <c r="BO10" s="64">
        <v>4.5913379674451269</v>
      </c>
      <c r="BP10" s="64">
        <v>5.14</v>
      </c>
      <c r="BQ10" s="6">
        <v>65</v>
      </c>
    </row>
    <row r="11" spans="1:69" x14ac:dyDescent="0.3">
      <c r="A11" s="6">
        <v>36</v>
      </c>
      <c r="B11" s="62">
        <v>0.29575000000000012</v>
      </c>
      <c r="C11" s="63">
        <v>0.36946524501514594</v>
      </c>
      <c r="D11" s="63">
        <v>0.43759678411072223</v>
      </c>
      <c r="E11" s="63">
        <v>0.50978548905215215</v>
      </c>
      <c r="F11" s="64">
        <v>0.58576499856006103</v>
      </c>
      <c r="G11" s="63">
        <v>0.66770710657782106</v>
      </c>
      <c r="H11" s="63">
        <v>0.75063061406719511</v>
      </c>
      <c r="I11" s="63">
        <v>0.83472535856271368</v>
      </c>
      <c r="J11" s="63">
        <v>0.92008417533255082</v>
      </c>
      <c r="K11" s="64">
        <v>1.0067480301362906</v>
      </c>
      <c r="L11" s="63">
        <v>1.1093251758487004</v>
      </c>
      <c r="M11" s="63">
        <v>1.2214905632810347</v>
      </c>
      <c r="N11" s="63">
        <v>1.3360385444100258</v>
      </c>
      <c r="O11" s="63">
        <v>1.4685714144607822</v>
      </c>
      <c r="P11" s="64">
        <v>1.6199934667087965</v>
      </c>
      <c r="Q11" s="63">
        <v>1.7829483165375319</v>
      </c>
      <c r="R11" s="63">
        <v>1.9743959935324316</v>
      </c>
      <c r="S11" s="63">
        <v>2.1954913244795193</v>
      </c>
      <c r="T11" s="63">
        <v>2.4386885775435574</v>
      </c>
      <c r="U11" s="64">
        <v>2.7133344962215289</v>
      </c>
      <c r="V11" s="63">
        <v>3.0203817013273633</v>
      </c>
      <c r="W11" s="63">
        <v>3.3517175976140354</v>
      </c>
      <c r="X11" s="63">
        <v>3.7169558680409249</v>
      </c>
      <c r="Y11" s="63">
        <v>4.1169132997769848</v>
      </c>
      <c r="Z11" s="64">
        <v>4.5711013060496235</v>
      </c>
      <c r="AA11" s="63">
        <v>5.0619773166582354</v>
      </c>
      <c r="AB11" s="63">
        <v>5.5806449825939302</v>
      </c>
      <c r="AC11" s="63">
        <v>6.1371448300353864</v>
      </c>
      <c r="AD11" s="63">
        <v>6.741923989871375</v>
      </c>
      <c r="AE11" s="64">
        <v>7.4454153883358147</v>
      </c>
      <c r="AF11" s="64">
        <v>8.26</v>
      </c>
      <c r="AG11" s="6">
        <v>66</v>
      </c>
      <c r="AK11" s="6">
        <v>36</v>
      </c>
      <c r="AL11" s="62">
        <v>0.17550000000000007</v>
      </c>
      <c r="AM11" s="63">
        <v>0.23291499944656102</v>
      </c>
      <c r="AN11" s="63">
        <v>0.28664291114061352</v>
      </c>
      <c r="AO11" s="63">
        <v>0.34534464578258439</v>
      </c>
      <c r="AP11" s="64">
        <v>0.40429137716301206</v>
      </c>
      <c r="AQ11" s="63">
        <v>0.46993149649232796</v>
      </c>
      <c r="AR11" s="63">
        <v>0.53088693840242784</v>
      </c>
      <c r="AS11" s="63">
        <v>0.58636603790621633</v>
      </c>
      <c r="AT11" s="63">
        <v>0.64243580725767369</v>
      </c>
      <c r="AU11" s="64">
        <v>0.69916469401294201</v>
      </c>
      <c r="AV11" s="63">
        <v>0.77100289700289582</v>
      </c>
      <c r="AW11" s="63">
        <v>0.85177092260408171</v>
      </c>
      <c r="AX11" s="63">
        <v>0.94957754393594984</v>
      </c>
      <c r="AY11" s="63">
        <v>1.0731976382303434</v>
      </c>
      <c r="AZ11" s="64">
        <v>1.2002041050862193</v>
      </c>
      <c r="BA11" s="63">
        <v>1.3385288930493671</v>
      </c>
      <c r="BB11" s="63">
        <v>1.4636763852012478</v>
      </c>
      <c r="BC11" s="63">
        <v>1.5830020973246108</v>
      </c>
      <c r="BD11" s="63">
        <v>1.6959616830994648</v>
      </c>
      <c r="BE11" s="64">
        <v>1.8107576622632011</v>
      </c>
      <c r="BF11" s="63">
        <v>1.9626925203929864</v>
      </c>
      <c r="BG11" s="63">
        <v>2.1353383329813616</v>
      </c>
      <c r="BH11" s="63">
        <v>2.3566540517365819</v>
      </c>
      <c r="BI11" s="63">
        <v>2.6191526880788336</v>
      </c>
      <c r="BJ11" s="64">
        <v>2.9147732913974527</v>
      </c>
      <c r="BK11" s="63">
        <v>3.263300180091135</v>
      </c>
      <c r="BL11" s="63">
        <v>3.6375243459419186</v>
      </c>
      <c r="BM11" s="63">
        <v>4.0669367616630909</v>
      </c>
      <c r="BN11" s="63">
        <v>4.5431450000968017</v>
      </c>
      <c r="BO11" s="64">
        <v>5.086965435798688</v>
      </c>
      <c r="BP11" s="64">
        <v>5.68</v>
      </c>
      <c r="BQ11" s="6">
        <v>66</v>
      </c>
    </row>
    <row r="12" spans="1:69" x14ac:dyDescent="0.3">
      <c r="A12" s="6">
        <v>37</v>
      </c>
      <c r="B12" s="62">
        <v>0.2990000000000001</v>
      </c>
      <c r="C12" s="63">
        <v>0.38657239286700945</v>
      </c>
      <c r="D12" s="63">
        <v>0.46681017208920983</v>
      </c>
      <c r="E12" s="63">
        <v>0.54705320534274438</v>
      </c>
      <c r="F12" s="64">
        <v>0.6314035409341856</v>
      </c>
      <c r="G12" s="63">
        <v>0.71595756014985423</v>
      </c>
      <c r="H12" s="63">
        <v>0.80120641929887504</v>
      </c>
      <c r="I12" s="63">
        <v>0.88740681567767166</v>
      </c>
      <c r="J12" s="63">
        <v>0.97469669452750485</v>
      </c>
      <c r="K12" s="64">
        <v>1.0773243654102405</v>
      </c>
      <c r="L12" s="63">
        <v>1.1892803664710407</v>
      </c>
      <c r="M12" s="63">
        <v>1.3035962025896861</v>
      </c>
      <c r="N12" s="63">
        <v>1.4355285615518429</v>
      </c>
      <c r="O12" s="63">
        <v>1.5860388124991451</v>
      </c>
      <c r="P12" s="64">
        <v>1.747975192104678</v>
      </c>
      <c r="Q12" s="63">
        <v>1.9380049141407543</v>
      </c>
      <c r="R12" s="63">
        <v>2.1573315170754297</v>
      </c>
      <c r="S12" s="63">
        <v>2.3985907290263988</v>
      </c>
      <c r="T12" s="63">
        <v>2.671010204787728</v>
      </c>
      <c r="U12" s="64">
        <v>2.9755714127179895</v>
      </c>
      <c r="V12" s="63">
        <v>3.3043136019091985</v>
      </c>
      <c r="W12" s="63">
        <v>3.6667358139337587</v>
      </c>
      <c r="X12" s="63">
        <v>4.0636736966029554</v>
      </c>
      <c r="Y12" s="63">
        <v>4.5144227591652486</v>
      </c>
      <c r="Z12" s="64">
        <v>5.0017001260335805</v>
      </c>
      <c r="AA12" s="63">
        <v>5.516730672578916</v>
      </c>
      <c r="AB12" s="63">
        <v>6.069449496221452</v>
      </c>
      <c r="AC12" s="63">
        <v>6.6702090609620033</v>
      </c>
      <c r="AD12" s="63">
        <v>7.3689501367916685</v>
      </c>
      <c r="AE12" s="64">
        <v>8.1780052444251936</v>
      </c>
      <c r="AF12" s="64">
        <v>9.1199999999999992</v>
      </c>
      <c r="AG12" s="6">
        <v>67</v>
      </c>
      <c r="AK12" s="6">
        <v>37</v>
      </c>
      <c r="AL12" s="62">
        <v>0.18564000000000008</v>
      </c>
      <c r="AM12" s="63">
        <v>0.2485562820511438</v>
      </c>
      <c r="AN12" s="63">
        <v>0.31148413169664818</v>
      </c>
      <c r="AO12" s="63">
        <v>0.37273137464306322</v>
      </c>
      <c r="AP12" s="64">
        <v>0.43938978239989085</v>
      </c>
      <c r="AQ12" s="63">
        <v>0.50130366286226147</v>
      </c>
      <c r="AR12" s="63">
        <v>0.55776314643850233</v>
      </c>
      <c r="AS12" s="63">
        <v>0.61457801554966995</v>
      </c>
      <c r="AT12" s="63">
        <v>0.67189351556712618</v>
      </c>
      <c r="AU12" s="64">
        <v>0.74369797832699081</v>
      </c>
      <c r="AV12" s="63">
        <v>0.82417535579206969</v>
      </c>
      <c r="AW12" s="63">
        <v>0.9212593870675756</v>
      </c>
      <c r="AX12" s="63">
        <v>1.0435854967113047</v>
      </c>
      <c r="AY12" s="63">
        <v>1.1694299550600056</v>
      </c>
      <c r="AZ12" s="64">
        <v>1.3065176016878506</v>
      </c>
      <c r="BA12" s="63">
        <v>1.4309242467172123</v>
      </c>
      <c r="BB12" s="63">
        <v>1.549768219220232</v>
      </c>
      <c r="BC12" s="63">
        <v>1.6624768287782881</v>
      </c>
      <c r="BD12" s="63">
        <v>1.7770661962616996</v>
      </c>
      <c r="BE12" s="64">
        <v>1.9282163389550833</v>
      </c>
      <c r="BF12" s="63">
        <v>2.0998715108788923</v>
      </c>
      <c r="BG12" s="63">
        <v>2.3195915014409052</v>
      </c>
      <c r="BH12" s="63">
        <v>2.5801042713044278</v>
      </c>
      <c r="BI12" s="63">
        <v>2.8735348461707559</v>
      </c>
      <c r="BJ12" s="64">
        <v>3.2194470518493135</v>
      </c>
      <c r="BK12" s="63">
        <v>3.591058714404662</v>
      </c>
      <c r="BL12" s="63">
        <v>4.0175213986651359</v>
      </c>
      <c r="BM12" s="63">
        <v>4.4906086472790179</v>
      </c>
      <c r="BN12" s="63">
        <v>5.0309551117797904</v>
      </c>
      <c r="BO12" s="64">
        <v>5.6204309601483446</v>
      </c>
      <c r="BP12" s="64">
        <v>6.28</v>
      </c>
      <c r="BQ12" s="6">
        <v>67</v>
      </c>
    </row>
    <row r="13" spans="1:69" x14ac:dyDescent="0.3">
      <c r="A13" s="6">
        <v>38</v>
      </c>
      <c r="B13" s="62">
        <v>0.31200000000000011</v>
      </c>
      <c r="C13" s="63">
        <v>0.41150682720842918</v>
      </c>
      <c r="D13" s="63">
        <v>0.50004045782660156</v>
      </c>
      <c r="E13" s="63">
        <v>0.58875549965738294</v>
      </c>
      <c r="F13" s="64">
        <v>0.67609216371889902</v>
      </c>
      <c r="G13" s="63">
        <v>0.76324570610856635</v>
      </c>
      <c r="H13" s="63">
        <v>0.85081278491531454</v>
      </c>
      <c r="I13" s="63">
        <v>0.9391165375649857</v>
      </c>
      <c r="J13" s="63">
        <v>1.0420509295060885</v>
      </c>
      <c r="K13" s="64">
        <v>1.1539854991762204</v>
      </c>
      <c r="L13" s="63">
        <v>1.2682271212801735</v>
      </c>
      <c r="M13" s="63">
        <v>1.3996655819496817</v>
      </c>
      <c r="N13" s="63">
        <v>1.5493342272036021</v>
      </c>
      <c r="O13" s="63">
        <v>1.7103088963369866</v>
      </c>
      <c r="P13" s="64">
        <v>1.8989460481059066</v>
      </c>
      <c r="Q13" s="63">
        <v>2.1165072493176389</v>
      </c>
      <c r="R13" s="63">
        <v>2.3558264410959104</v>
      </c>
      <c r="S13" s="63">
        <v>2.6260071451061622</v>
      </c>
      <c r="T13" s="63">
        <v>2.9280648284393047</v>
      </c>
      <c r="U13" s="64">
        <v>3.2542022368587085</v>
      </c>
      <c r="V13" s="63">
        <v>3.6137990813767185</v>
      </c>
      <c r="W13" s="63">
        <v>4.007713350892427</v>
      </c>
      <c r="X13" s="63">
        <v>4.4550165881115404</v>
      </c>
      <c r="Y13" s="63">
        <v>4.9387015942842778</v>
      </c>
      <c r="Z13" s="64">
        <v>5.4501215379351526</v>
      </c>
      <c r="AA13" s="63">
        <v>5.9991028550720635</v>
      </c>
      <c r="AB13" s="63">
        <v>6.5959017905920954</v>
      </c>
      <c r="AC13" s="63">
        <v>7.2899534302031839</v>
      </c>
      <c r="AD13" s="63">
        <v>8.0935477339957629</v>
      </c>
      <c r="AE13" s="64">
        <v>9.0291729222133252</v>
      </c>
      <c r="AF13" s="64">
        <v>10.130000000000001</v>
      </c>
      <c r="AG13" s="6">
        <v>68</v>
      </c>
      <c r="AK13" s="6">
        <v>38</v>
      </c>
      <c r="AL13" s="62">
        <v>0.2015000000000001</v>
      </c>
      <c r="AM13" s="63">
        <v>0.27626076732002752</v>
      </c>
      <c r="AN13" s="63">
        <v>0.34281538368643383</v>
      </c>
      <c r="AO13" s="63">
        <v>0.41214861768552508</v>
      </c>
      <c r="AP13" s="64">
        <v>0.47603466587359994</v>
      </c>
      <c r="AQ13" s="63">
        <v>0.53409903533906955</v>
      </c>
      <c r="AR13" s="63">
        <v>0.59207272272423928</v>
      </c>
      <c r="AS13" s="63">
        <v>0.65024681614983004</v>
      </c>
      <c r="AT13" s="63">
        <v>0.72229663175789327</v>
      </c>
      <c r="AU13" s="64">
        <v>0.80272903690210906</v>
      </c>
      <c r="AV13" s="63">
        <v>0.89935998524618266</v>
      </c>
      <c r="AW13" s="63">
        <v>1.020727577873864</v>
      </c>
      <c r="AX13" s="63">
        <v>1.1456534731919041</v>
      </c>
      <c r="AY13" s="63">
        <v>1.2817014341574207</v>
      </c>
      <c r="AZ13" s="64">
        <v>1.4053902191126237</v>
      </c>
      <c r="BA13" s="63">
        <v>1.5236582297707144</v>
      </c>
      <c r="BB13" s="63">
        <v>1.635915445492335</v>
      </c>
      <c r="BC13" s="63">
        <v>1.7500345589134265</v>
      </c>
      <c r="BD13" s="63">
        <v>1.9001912769657643</v>
      </c>
      <c r="BE13" s="64">
        <v>2.0706160101587932</v>
      </c>
      <c r="BF13" s="63">
        <v>2.2885226651536383</v>
      </c>
      <c r="BG13" s="63">
        <v>2.5467913489690979</v>
      </c>
      <c r="BH13" s="63">
        <v>2.8376823667376372</v>
      </c>
      <c r="BI13" s="63">
        <v>3.1805434681721945</v>
      </c>
      <c r="BJ13" s="64">
        <v>3.5489436636886249</v>
      </c>
      <c r="BK13" s="63">
        <v>3.9717060393370303</v>
      </c>
      <c r="BL13" s="63">
        <v>4.4407241709567797</v>
      </c>
      <c r="BM13" s="63">
        <v>4.9764256872686659</v>
      </c>
      <c r="BN13" s="63">
        <v>5.5609014498571572</v>
      </c>
      <c r="BO13" s="64">
        <v>6.2149091173803086</v>
      </c>
      <c r="BP13" s="64">
        <v>6.92</v>
      </c>
      <c r="BQ13" s="6">
        <v>68</v>
      </c>
    </row>
    <row r="14" spans="1:69" x14ac:dyDescent="0.3">
      <c r="A14" s="11">
        <v>39</v>
      </c>
      <c r="B14" s="66">
        <v>0.33150000000000013</v>
      </c>
      <c r="C14" s="67">
        <v>0.44020360030361211</v>
      </c>
      <c r="D14" s="67">
        <v>0.53756914679411205</v>
      </c>
      <c r="E14" s="67">
        <v>0.62983808320739232</v>
      </c>
      <c r="F14" s="68">
        <v>0.72016054172055544</v>
      </c>
      <c r="G14" s="67">
        <v>0.80991592632942977</v>
      </c>
      <c r="H14" s="67">
        <v>0.89980594465357788</v>
      </c>
      <c r="I14" s="67">
        <v>1.0034228541412007</v>
      </c>
      <c r="J14" s="67">
        <v>1.115606346995984</v>
      </c>
      <c r="K14" s="68">
        <v>1.2299898183521651</v>
      </c>
      <c r="L14" s="67">
        <v>1.3610828284582452</v>
      </c>
      <c r="M14" s="67">
        <v>1.5100106180637722</v>
      </c>
      <c r="N14" s="67">
        <v>1.6701017105953571</v>
      </c>
      <c r="O14" s="67">
        <v>1.857386782335126</v>
      </c>
      <c r="P14" s="68">
        <v>2.0731955287502135</v>
      </c>
      <c r="Q14" s="67">
        <v>2.3105763667935917</v>
      </c>
      <c r="R14" s="67">
        <v>2.578504158814158</v>
      </c>
      <c r="S14" s="67">
        <v>2.8780330711288347</v>
      </c>
      <c r="T14" s="67">
        <v>3.2015399614385798</v>
      </c>
      <c r="U14" s="68">
        <v>3.5582803996363328</v>
      </c>
      <c r="V14" s="67">
        <v>3.9491374252638072</v>
      </c>
      <c r="W14" s="67">
        <v>4.392950011860723</v>
      </c>
      <c r="X14" s="67">
        <v>4.8730010967457398</v>
      </c>
      <c r="Y14" s="67">
        <v>5.3807784095759539</v>
      </c>
      <c r="Z14" s="68">
        <v>5.9259957665619973</v>
      </c>
      <c r="AA14" s="67">
        <v>6.5188105010558806</v>
      </c>
      <c r="AB14" s="67">
        <v>7.2081353820132108</v>
      </c>
      <c r="AC14" s="67">
        <v>8.0062204279966327</v>
      </c>
      <c r="AD14" s="67">
        <v>8.9354162990548787</v>
      </c>
      <c r="AE14" s="68">
        <v>10.028672193692223</v>
      </c>
      <c r="AF14" s="68">
        <v>11.31</v>
      </c>
      <c r="AG14" s="11">
        <v>69</v>
      </c>
      <c r="AK14" s="11">
        <v>39</v>
      </c>
      <c r="AL14" s="66">
        <v>0.22100000000000009</v>
      </c>
      <c r="AM14" s="67">
        <v>0.30066976870900231</v>
      </c>
      <c r="AN14" s="67">
        <v>0.37539413687908296</v>
      </c>
      <c r="AO14" s="67">
        <v>0.44267512819211813</v>
      </c>
      <c r="AP14" s="68">
        <v>0.50325081191291232</v>
      </c>
      <c r="AQ14" s="67">
        <v>0.56297995009310431</v>
      </c>
      <c r="AR14" s="67">
        <v>0.62244178839513109</v>
      </c>
      <c r="AS14" s="67">
        <v>0.69495855041587795</v>
      </c>
      <c r="AT14" s="67">
        <v>0.77547944387916723</v>
      </c>
      <c r="AU14" s="68">
        <v>0.87168769766277177</v>
      </c>
      <c r="AV14" s="67">
        <v>0.99201401037166648</v>
      </c>
      <c r="AW14" s="67">
        <v>1.1159768847582725</v>
      </c>
      <c r="AX14" s="67">
        <v>1.2509429166508168</v>
      </c>
      <c r="AY14" s="67">
        <v>1.3739816643662506</v>
      </c>
      <c r="AZ14" s="68">
        <v>1.4918043867620117</v>
      </c>
      <c r="BA14" s="67">
        <v>1.6037964363675403</v>
      </c>
      <c r="BB14" s="67">
        <v>1.7176546770032763</v>
      </c>
      <c r="BC14" s="67">
        <v>1.8669571628389159</v>
      </c>
      <c r="BD14" s="67">
        <v>2.0362892718825765</v>
      </c>
      <c r="BE14" s="68">
        <v>2.2524730148518541</v>
      </c>
      <c r="BF14" s="67">
        <v>2.5085868290644977</v>
      </c>
      <c r="BG14" s="67">
        <v>2.7970629612957603</v>
      </c>
      <c r="BH14" s="67">
        <v>3.1370209234659643</v>
      </c>
      <c r="BI14" s="67">
        <v>3.5024405907023213</v>
      </c>
      <c r="BJ14" s="68">
        <v>3.9217951204037047</v>
      </c>
      <c r="BK14" s="67">
        <v>4.3871295344834218</v>
      </c>
      <c r="BL14" s="67">
        <v>4.9186693036906366</v>
      </c>
      <c r="BM14" s="67">
        <v>5.4987621605756347</v>
      </c>
      <c r="BN14" s="67">
        <v>6.1479699473381979</v>
      </c>
      <c r="BO14" s="68">
        <v>6.8480836085228116</v>
      </c>
      <c r="BP14" s="68">
        <v>7.62</v>
      </c>
      <c r="BQ14" s="11">
        <v>69</v>
      </c>
    </row>
    <row r="15" spans="1:69" x14ac:dyDescent="0.3">
      <c r="A15" s="6">
        <v>40</v>
      </c>
      <c r="B15" s="62">
        <v>0.35750000000000015</v>
      </c>
      <c r="C15" s="63">
        <v>0.47640391128323839</v>
      </c>
      <c r="D15" s="63">
        <v>0.57839782081436064</v>
      </c>
      <c r="E15" s="63">
        <v>0.67431052309727912</v>
      </c>
      <c r="F15" s="64">
        <v>0.76768235442379651</v>
      </c>
      <c r="G15" s="63">
        <v>0.86008177269005437</v>
      </c>
      <c r="H15" s="63">
        <v>0.96501564479398894</v>
      </c>
      <c r="I15" s="63">
        <v>1.0779131133064577</v>
      </c>
      <c r="J15" s="63">
        <v>1.1927863358836024</v>
      </c>
      <c r="K15" s="65">
        <v>1.3238083779422984</v>
      </c>
      <c r="L15" s="63">
        <v>1.4722189087237945</v>
      </c>
      <c r="M15" s="63">
        <v>1.6316035893324794</v>
      </c>
      <c r="N15" s="63">
        <v>1.8176892602977686</v>
      </c>
      <c r="O15" s="63">
        <v>2.0318764144130825</v>
      </c>
      <c r="P15" s="64">
        <v>2.2674199409666809</v>
      </c>
      <c r="Q15" s="63">
        <v>2.5331715605238743</v>
      </c>
      <c r="R15" s="63">
        <v>2.8302203745947536</v>
      </c>
      <c r="S15" s="63">
        <v>3.1511066760029913</v>
      </c>
      <c r="T15" s="63">
        <v>3.5049637707479278</v>
      </c>
      <c r="U15" s="64">
        <v>3.8926942050282252</v>
      </c>
      <c r="V15" s="63">
        <v>4.332906870134412</v>
      </c>
      <c r="W15" s="63">
        <v>4.8091579136403064</v>
      </c>
      <c r="X15" s="63">
        <v>5.3130606911825096</v>
      </c>
      <c r="Y15" s="63">
        <v>5.854214449511046</v>
      </c>
      <c r="Z15" s="64">
        <v>6.4426729178364681</v>
      </c>
      <c r="AA15" s="63">
        <v>7.1268217160493279</v>
      </c>
      <c r="AB15" s="63">
        <v>7.9188518994255448</v>
      </c>
      <c r="AC15" s="63">
        <v>8.8409538238142424</v>
      </c>
      <c r="AD15" s="63">
        <v>9.9258248537852953</v>
      </c>
      <c r="AE15" s="64">
        <v>11.197340632310322</v>
      </c>
      <c r="AF15" s="64">
        <v>12.66</v>
      </c>
      <c r="AG15" s="6">
        <v>70</v>
      </c>
      <c r="AK15" s="6">
        <v>40</v>
      </c>
      <c r="AL15" s="62">
        <v>0.24050000000000005</v>
      </c>
      <c r="AM15" s="63">
        <v>0.32925602133021503</v>
      </c>
      <c r="AN15" s="63">
        <v>0.4032315686056</v>
      </c>
      <c r="AO15" s="63">
        <v>0.46802946428815095</v>
      </c>
      <c r="AP15" s="64">
        <v>0.53051702155897507</v>
      </c>
      <c r="AQ15" s="63">
        <v>0.59191541453413754</v>
      </c>
      <c r="AR15" s="63">
        <v>0.66530484770679132</v>
      </c>
      <c r="AS15" s="63">
        <v>0.74619541427238711</v>
      </c>
      <c r="AT15" s="63">
        <v>0.84216779131204111</v>
      </c>
      <c r="AU15" s="65">
        <v>0.96156545867195198</v>
      </c>
      <c r="AV15" s="63">
        <v>1.0846612142547845</v>
      </c>
      <c r="AW15" s="63">
        <v>1.2186181565409595</v>
      </c>
      <c r="AX15" s="63">
        <v>1.3410874690156298</v>
      </c>
      <c r="AY15" s="63">
        <v>1.4585415645713107</v>
      </c>
      <c r="AZ15" s="64">
        <v>1.5703408306024988</v>
      </c>
      <c r="BA15" s="63">
        <v>1.6840001302436789</v>
      </c>
      <c r="BB15" s="63">
        <v>1.832479153683152</v>
      </c>
      <c r="BC15" s="63">
        <v>2.0007352426869822</v>
      </c>
      <c r="BD15" s="63">
        <v>2.2151867582802276</v>
      </c>
      <c r="BE15" s="64">
        <v>2.4691197780225185</v>
      </c>
      <c r="BF15" s="63">
        <v>2.7551453763813836</v>
      </c>
      <c r="BG15" s="63">
        <v>3.092148259626482</v>
      </c>
      <c r="BH15" s="63">
        <v>3.4545324633745422</v>
      </c>
      <c r="BI15" s="63">
        <v>3.8704106057277565</v>
      </c>
      <c r="BJ15" s="64">
        <v>4.3319838729113194</v>
      </c>
      <c r="BK15" s="63">
        <v>4.8592697394024533</v>
      </c>
      <c r="BL15" s="63">
        <v>5.4348800789744942</v>
      </c>
      <c r="BM15" s="63">
        <v>6.079175128986142</v>
      </c>
      <c r="BN15" s="63">
        <v>6.7741917974318708</v>
      </c>
      <c r="BO15" s="64">
        <v>7.5406321333933963</v>
      </c>
      <c r="BP15" s="64">
        <v>8.42</v>
      </c>
      <c r="BQ15" s="6">
        <v>70</v>
      </c>
    </row>
    <row r="16" spans="1:69" x14ac:dyDescent="0.3">
      <c r="A16" s="6">
        <v>41</v>
      </c>
      <c r="B16" s="62">
        <v>0.37170000000000014</v>
      </c>
      <c r="C16" s="63">
        <v>0.49635591067246876</v>
      </c>
      <c r="D16" s="63">
        <v>0.60244622606792397</v>
      </c>
      <c r="E16" s="63">
        <v>0.70166094427610803</v>
      </c>
      <c r="F16" s="64">
        <v>0.79786580772090787</v>
      </c>
      <c r="G16" s="63">
        <v>0.90469594891531879</v>
      </c>
      <c r="H16" s="63">
        <v>1.0185883335068546</v>
      </c>
      <c r="I16" s="63">
        <v>1.1341828294042111</v>
      </c>
      <c r="J16" s="63">
        <v>1.2651360079207941</v>
      </c>
      <c r="K16" s="64">
        <v>1.41287647378655</v>
      </c>
      <c r="L16" s="63">
        <v>1.5714025685732</v>
      </c>
      <c r="M16" s="63">
        <v>1.7559765760963579</v>
      </c>
      <c r="N16" s="63">
        <v>1.9681279382889931</v>
      </c>
      <c r="O16" s="63">
        <v>2.201450087784631</v>
      </c>
      <c r="P16" s="64">
        <v>2.4646262543214781</v>
      </c>
      <c r="Q16" s="63">
        <v>2.7588243565009027</v>
      </c>
      <c r="R16" s="63">
        <v>3.0768532291105122</v>
      </c>
      <c r="S16" s="63">
        <v>3.4276883940829546</v>
      </c>
      <c r="T16" s="63">
        <v>3.8122893619473359</v>
      </c>
      <c r="U16" s="64">
        <v>4.2489728966628748</v>
      </c>
      <c r="V16" s="63">
        <v>4.7217198662816244</v>
      </c>
      <c r="W16" s="63">
        <v>5.2223414582321634</v>
      </c>
      <c r="X16" s="63">
        <v>5.7603054129986946</v>
      </c>
      <c r="Y16" s="63">
        <v>6.3455624880309669</v>
      </c>
      <c r="Z16" s="64">
        <v>7.0258841388967879</v>
      </c>
      <c r="AA16" s="63">
        <v>7.8134875454798438</v>
      </c>
      <c r="AB16" s="63">
        <v>8.7304838954072963</v>
      </c>
      <c r="AC16" s="63">
        <v>9.8094163452799084</v>
      </c>
      <c r="AD16" s="63">
        <v>11.074176469273388</v>
      </c>
      <c r="AE16" s="64">
        <v>12.529518940118116</v>
      </c>
      <c r="AF16" s="64">
        <v>14.21</v>
      </c>
      <c r="AG16" s="6">
        <v>71</v>
      </c>
      <c r="AK16" s="6">
        <v>41</v>
      </c>
      <c r="AL16" s="62">
        <v>0.2551500000000001</v>
      </c>
      <c r="AM16" s="63">
        <v>0.34487467227695789</v>
      </c>
      <c r="AN16" s="63">
        <v>0.41729136420424096</v>
      </c>
      <c r="AO16" s="63">
        <v>0.48421682315046838</v>
      </c>
      <c r="AP16" s="64">
        <v>0.54854332999584432</v>
      </c>
      <c r="AQ16" s="63">
        <v>0.6232389096108959</v>
      </c>
      <c r="AR16" s="63">
        <v>0.7046961598239132</v>
      </c>
      <c r="AS16" s="63">
        <v>0.80038727522058495</v>
      </c>
      <c r="AT16" s="63">
        <v>0.91855333944696549</v>
      </c>
      <c r="AU16" s="64">
        <v>1.0405471873116534</v>
      </c>
      <c r="AV16" s="63">
        <v>1.1732533043624076</v>
      </c>
      <c r="AW16" s="63">
        <v>1.2951436526228617</v>
      </c>
      <c r="AX16" s="63">
        <v>1.4123531468356454</v>
      </c>
      <c r="AY16" s="63">
        <v>1.5242041805476505</v>
      </c>
      <c r="AZ16" s="64">
        <v>1.6379576921676833</v>
      </c>
      <c r="BA16" s="63">
        <v>1.7857350816039632</v>
      </c>
      <c r="BB16" s="63">
        <v>1.9530182315314657</v>
      </c>
      <c r="BC16" s="63">
        <v>2.1657032675643451</v>
      </c>
      <c r="BD16" s="63">
        <v>2.4173834268426933</v>
      </c>
      <c r="BE16" s="64">
        <v>2.7009299460350906</v>
      </c>
      <c r="BF16" s="63">
        <v>3.0349501768515816</v>
      </c>
      <c r="BG16" s="63">
        <v>3.3944180811950022</v>
      </c>
      <c r="BH16" s="63">
        <v>3.8070157028074805</v>
      </c>
      <c r="BI16" s="63">
        <v>4.2651719986008452</v>
      </c>
      <c r="BJ16" s="64">
        <v>4.7886876993753633</v>
      </c>
      <c r="BK16" s="63">
        <v>5.3605293976314572</v>
      </c>
      <c r="BL16" s="63">
        <v>6.0008579171412659</v>
      </c>
      <c r="BM16" s="63">
        <v>6.6920310346488812</v>
      </c>
      <c r="BN16" s="63">
        <v>7.4545691109701639</v>
      </c>
      <c r="BO16" s="64">
        <v>8.329622703191264</v>
      </c>
      <c r="BP16" s="64">
        <v>9.33</v>
      </c>
      <c r="BQ16" s="6">
        <v>71</v>
      </c>
    </row>
    <row r="17" spans="1:69" x14ac:dyDescent="0.3">
      <c r="A17" s="6">
        <v>42</v>
      </c>
      <c r="B17" s="62">
        <v>0.39040000000000014</v>
      </c>
      <c r="C17" s="63">
        <v>0.52114795299998462</v>
      </c>
      <c r="D17" s="63">
        <v>0.63156030645314576</v>
      </c>
      <c r="E17" s="63">
        <v>0.73424589129369044</v>
      </c>
      <c r="F17" s="64">
        <v>0.84452358462410737</v>
      </c>
      <c r="G17" s="63">
        <v>0.96041806932317564</v>
      </c>
      <c r="H17" s="63">
        <v>1.0774217376313437</v>
      </c>
      <c r="I17" s="63">
        <v>1.2088084203756935</v>
      </c>
      <c r="J17" s="63">
        <v>1.3562620963236711</v>
      </c>
      <c r="K17" s="64">
        <v>1.5142144194246934</v>
      </c>
      <c r="L17" s="63">
        <v>1.6975084366316677</v>
      </c>
      <c r="M17" s="63">
        <v>1.9078102220676094</v>
      </c>
      <c r="N17" s="63">
        <v>2.139039598496149</v>
      </c>
      <c r="O17" s="63">
        <v>2.3997216432173514</v>
      </c>
      <c r="P17" s="64">
        <v>2.6910969142865868</v>
      </c>
      <c r="Q17" s="63">
        <v>3.0062251194647538</v>
      </c>
      <c r="R17" s="63">
        <v>3.3539269636988465</v>
      </c>
      <c r="S17" s="63">
        <v>3.7352094149816515</v>
      </c>
      <c r="T17" s="63">
        <v>4.1680997128239037</v>
      </c>
      <c r="U17" s="64">
        <v>4.6369758111762227</v>
      </c>
      <c r="V17" s="63">
        <v>5.1338325188088767</v>
      </c>
      <c r="W17" s="63">
        <v>5.6680020005398175</v>
      </c>
      <c r="X17" s="63">
        <v>6.2493230151515187</v>
      </c>
      <c r="Y17" s="63">
        <v>6.9249387641017179</v>
      </c>
      <c r="Z17" s="64">
        <v>7.7070581290224522</v>
      </c>
      <c r="AA17" s="63">
        <v>8.6176711355374689</v>
      </c>
      <c r="AB17" s="63">
        <v>9.6891109108234286</v>
      </c>
      <c r="AC17" s="63">
        <v>10.945219335595297</v>
      </c>
      <c r="AD17" s="63">
        <v>12.39094444875804</v>
      </c>
      <c r="AE17" s="64">
        <v>14.060707977197543</v>
      </c>
      <c r="AF17" s="64">
        <v>15.98</v>
      </c>
      <c r="AG17" s="6">
        <v>72</v>
      </c>
      <c r="AK17" s="6">
        <v>42</v>
      </c>
      <c r="AL17" s="62">
        <v>0.26535000000000009</v>
      </c>
      <c r="AM17" s="63">
        <v>0.35538372921185291</v>
      </c>
      <c r="AN17" s="63">
        <v>0.43040460071294678</v>
      </c>
      <c r="AO17" s="63">
        <v>0.49947056061639994</v>
      </c>
      <c r="AP17" s="64">
        <v>0.57643189264009687</v>
      </c>
      <c r="AQ17" s="63">
        <v>0.65903124417910397</v>
      </c>
      <c r="AR17" s="63">
        <v>0.7547696105704359</v>
      </c>
      <c r="AS17" s="63">
        <v>0.87185416482866485</v>
      </c>
      <c r="AT17" s="63">
        <v>0.9928494062319283</v>
      </c>
      <c r="AU17" s="64">
        <v>1.1243539046840707</v>
      </c>
      <c r="AV17" s="63">
        <v>1.2457338285730117</v>
      </c>
      <c r="AW17" s="63">
        <v>1.3627647087026555</v>
      </c>
      <c r="AX17" s="63">
        <v>1.4747324310160206</v>
      </c>
      <c r="AY17" s="63">
        <v>1.588629388189952</v>
      </c>
      <c r="AZ17" s="64">
        <v>1.7356826870274222</v>
      </c>
      <c r="BA17" s="63">
        <v>1.9019389907146715</v>
      </c>
      <c r="BB17" s="63">
        <v>2.1127368011497984</v>
      </c>
      <c r="BC17" s="63">
        <v>2.3619986104719812</v>
      </c>
      <c r="BD17" s="63">
        <v>2.6428738118857669</v>
      </c>
      <c r="BE17" s="64">
        <v>2.9736718929983548</v>
      </c>
      <c r="BF17" s="63">
        <v>3.3299761484850587</v>
      </c>
      <c r="BG17" s="63">
        <v>3.7390058682280944</v>
      </c>
      <c r="BH17" s="63">
        <v>4.1934324331630775</v>
      </c>
      <c r="BI17" s="63">
        <v>4.7128217337828682</v>
      </c>
      <c r="BJ17" s="64">
        <v>5.2805190864122711</v>
      </c>
      <c r="BK17" s="63">
        <v>5.9164683971237428</v>
      </c>
      <c r="BL17" s="63">
        <v>6.6033704359970686</v>
      </c>
      <c r="BM17" s="63">
        <v>7.3615470701151011</v>
      </c>
      <c r="BN17" s="63">
        <v>8.2317628545897232</v>
      </c>
      <c r="BO17" s="64">
        <v>9.2268586054001247</v>
      </c>
      <c r="BP17" s="64">
        <v>10.36</v>
      </c>
      <c r="BQ17" s="6">
        <v>72</v>
      </c>
    </row>
    <row r="18" spans="1:69" x14ac:dyDescent="0.3">
      <c r="A18" s="6">
        <v>43</v>
      </c>
      <c r="B18" s="62">
        <v>0.40710000000000007</v>
      </c>
      <c r="C18" s="63">
        <v>0.54384674612040507</v>
      </c>
      <c r="D18" s="63">
        <v>0.65856016281796759</v>
      </c>
      <c r="E18" s="63">
        <v>0.77491934528592299</v>
      </c>
      <c r="F18" s="64">
        <v>0.89430293764298596</v>
      </c>
      <c r="G18" s="63">
        <v>1.0136722063807446</v>
      </c>
      <c r="H18" s="63">
        <v>1.14608256205023</v>
      </c>
      <c r="I18" s="63">
        <v>1.2936162523729735</v>
      </c>
      <c r="J18" s="63">
        <v>1.4512430730476493</v>
      </c>
      <c r="K18" s="64">
        <v>1.633377533669035</v>
      </c>
      <c r="L18" s="63">
        <v>1.8418595360162517</v>
      </c>
      <c r="M18" s="63">
        <v>2.0709800004917884</v>
      </c>
      <c r="N18" s="63">
        <v>2.3291001479433349</v>
      </c>
      <c r="O18" s="63">
        <v>2.6175464304957652</v>
      </c>
      <c r="P18" s="64">
        <v>2.9296554520665268</v>
      </c>
      <c r="Q18" s="63">
        <v>3.2740829771082289</v>
      </c>
      <c r="R18" s="63">
        <v>3.6518901594279942</v>
      </c>
      <c r="S18" s="63">
        <v>4.0807939536047773</v>
      </c>
      <c r="T18" s="63">
        <v>4.5456036259487274</v>
      </c>
      <c r="U18" s="64">
        <v>5.0385131370889757</v>
      </c>
      <c r="V18" s="63">
        <v>5.5687094969811657</v>
      </c>
      <c r="W18" s="63">
        <v>6.1459123167751173</v>
      </c>
      <c r="X18" s="63">
        <v>6.8165920935552116</v>
      </c>
      <c r="Y18" s="63">
        <v>7.5929527189008281</v>
      </c>
      <c r="Z18" s="64">
        <v>8.496858520153955</v>
      </c>
      <c r="AA18" s="63">
        <v>9.5604226766035438</v>
      </c>
      <c r="AB18" s="63">
        <v>10.807439812901423</v>
      </c>
      <c r="AC18" s="63">
        <v>12.24307081450301</v>
      </c>
      <c r="AD18" s="63">
        <v>13.90160037047176</v>
      </c>
      <c r="AE18" s="64">
        <v>15.808532674996375</v>
      </c>
      <c r="AF18" s="64">
        <v>17.98</v>
      </c>
      <c r="AG18" s="6">
        <v>73</v>
      </c>
      <c r="AK18" s="6">
        <v>43</v>
      </c>
      <c r="AL18" s="62">
        <v>0.27399600000000007</v>
      </c>
      <c r="AM18" s="63">
        <v>0.36768848228420292</v>
      </c>
      <c r="AN18" s="63">
        <v>0.44539107999798228</v>
      </c>
      <c r="AO18" s="63">
        <v>0.52649579357466214</v>
      </c>
      <c r="AP18" s="64">
        <v>0.61132405861431938</v>
      </c>
      <c r="AQ18" s="63">
        <v>0.70779295474080128</v>
      </c>
      <c r="AR18" s="63">
        <v>0.82425343486792524</v>
      </c>
      <c r="AS18" s="63">
        <v>0.94458878024942761</v>
      </c>
      <c r="AT18" s="63">
        <v>1.0751405969449443</v>
      </c>
      <c r="AU18" s="64">
        <v>1.1961940040217025</v>
      </c>
      <c r="AV18" s="63">
        <v>1.313171938765616</v>
      </c>
      <c r="AW18" s="63">
        <v>1.4253322773940527</v>
      </c>
      <c r="AX18" s="63">
        <v>1.539406472688541</v>
      </c>
      <c r="AY18" s="63">
        <v>1.6857352218309751</v>
      </c>
      <c r="AZ18" s="64">
        <v>1.8509317544231054</v>
      </c>
      <c r="BA18" s="63">
        <v>2.0597774863719751</v>
      </c>
      <c r="BB18" s="63">
        <v>2.306520377456124</v>
      </c>
      <c r="BC18" s="63">
        <v>2.5845838018766027</v>
      </c>
      <c r="BD18" s="63">
        <v>2.9119723593331628</v>
      </c>
      <c r="BE18" s="64">
        <v>3.2648757548820084</v>
      </c>
      <c r="BF18" s="63">
        <v>3.6700397777174647</v>
      </c>
      <c r="BG18" s="63">
        <v>4.1203720486321131</v>
      </c>
      <c r="BH18" s="63">
        <v>4.6351891406085377</v>
      </c>
      <c r="BI18" s="63">
        <v>5.1982118259017085</v>
      </c>
      <c r="BJ18" s="64">
        <v>5.8291499224048504</v>
      </c>
      <c r="BK18" s="63">
        <v>6.5110461734553775</v>
      </c>
      <c r="BL18" s="63">
        <v>7.2640042541439955</v>
      </c>
      <c r="BM18" s="63">
        <v>8.1283647825189007</v>
      </c>
      <c r="BN18" s="63">
        <v>9.1169745864654601</v>
      </c>
      <c r="BO18" s="64">
        <v>10.2430174352635</v>
      </c>
      <c r="BP18" s="64">
        <v>11.52</v>
      </c>
      <c r="BQ18" s="6">
        <v>73</v>
      </c>
    </row>
    <row r="19" spans="1:69" x14ac:dyDescent="0.3">
      <c r="A19" s="11">
        <v>44</v>
      </c>
      <c r="B19" s="66">
        <v>0.42180000000000017</v>
      </c>
      <c r="C19" s="67">
        <v>0.5644402872309785</v>
      </c>
      <c r="D19" s="67">
        <v>0.69254222744720795</v>
      </c>
      <c r="E19" s="67">
        <v>0.8181730065133006</v>
      </c>
      <c r="F19" s="68">
        <v>0.94151465234038056</v>
      </c>
      <c r="G19" s="67">
        <v>1.075900627514718</v>
      </c>
      <c r="H19" s="67">
        <v>1.224098813336894</v>
      </c>
      <c r="I19" s="67">
        <v>1.3817895977723971</v>
      </c>
      <c r="J19" s="67">
        <v>1.5629745699754938</v>
      </c>
      <c r="K19" s="68">
        <v>1.7697237600068094</v>
      </c>
      <c r="L19" s="67">
        <v>1.996756441206688</v>
      </c>
      <c r="M19" s="67">
        <v>2.2522683340906715</v>
      </c>
      <c r="N19" s="67">
        <v>2.537689110277205</v>
      </c>
      <c r="O19" s="67">
        <v>2.846662171196642</v>
      </c>
      <c r="P19" s="68">
        <v>3.1876684097156884</v>
      </c>
      <c r="Q19" s="67">
        <v>3.5618310793583436</v>
      </c>
      <c r="R19" s="67">
        <v>3.9865347548259713</v>
      </c>
      <c r="S19" s="67">
        <v>4.4470570996971537</v>
      </c>
      <c r="T19" s="67">
        <v>4.9358080594665656</v>
      </c>
      <c r="U19" s="68">
        <v>5.4618190817754382</v>
      </c>
      <c r="V19" s="67">
        <v>6.0346827012592117</v>
      </c>
      <c r="W19" s="67">
        <v>6.700147783110241</v>
      </c>
      <c r="X19" s="67">
        <v>7.4704158829655931</v>
      </c>
      <c r="Y19" s="67">
        <v>8.367219423390365</v>
      </c>
      <c r="Z19" s="68">
        <v>9.4224390748839024</v>
      </c>
      <c r="AA19" s="67">
        <v>10.659822831728532</v>
      </c>
      <c r="AB19" s="67">
        <v>12.084763791759151</v>
      </c>
      <c r="AC19" s="67">
        <v>13.731404188681424</v>
      </c>
      <c r="AD19" s="67">
        <v>15.625268209447411</v>
      </c>
      <c r="AE19" s="68">
        <v>17.782642577901999</v>
      </c>
      <c r="AF19" s="68">
        <v>20.25</v>
      </c>
      <c r="AG19" s="11">
        <v>74</v>
      </c>
      <c r="AK19" s="11">
        <v>44</v>
      </c>
      <c r="AL19" s="66">
        <v>0.28146600000000005</v>
      </c>
      <c r="AM19" s="67">
        <v>0.37873787393119007</v>
      </c>
      <c r="AN19" s="67">
        <v>0.46784372662654405</v>
      </c>
      <c r="AO19" s="67">
        <v>0.55676634846228468</v>
      </c>
      <c r="AP19" s="68">
        <v>0.65495943725807237</v>
      </c>
      <c r="AQ19" s="67">
        <v>0.77131631902041187</v>
      </c>
      <c r="AR19" s="67">
        <v>0.89134433426594428</v>
      </c>
      <c r="AS19" s="67">
        <v>1.0211639697569055</v>
      </c>
      <c r="AT19" s="67">
        <v>1.1421022725719732</v>
      </c>
      <c r="AU19" s="68">
        <v>1.2592113843207424</v>
      </c>
      <c r="AV19" s="67">
        <v>1.3717307152712404</v>
      </c>
      <c r="AW19" s="67">
        <v>1.4861175724197009</v>
      </c>
      <c r="AX19" s="67">
        <v>1.6317622578578457</v>
      </c>
      <c r="AY19" s="67">
        <v>1.7958990427865793</v>
      </c>
      <c r="AZ19" s="68">
        <v>2.0027136228612874</v>
      </c>
      <c r="BA19" s="67">
        <v>2.2468096460515543</v>
      </c>
      <c r="BB19" s="67">
        <v>2.5219080986094133</v>
      </c>
      <c r="BC19" s="67">
        <v>2.8456876254526353</v>
      </c>
      <c r="BD19" s="67">
        <v>3.1949909624548498</v>
      </c>
      <c r="BE19" s="68">
        <v>3.5960563085376975</v>
      </c>
      <c r="BF19" s="67">
        <v>4.0420458751212722</v>
      </c>
      <c r="BG19" s="67">
        <v>4.5520098480396172</v>
      </c>
      <c r="BH19" s="67">
        <v>5.1100722205118325</v>
      </c>
      <c r="BI19" s="67">
        <v>5.7356927527645993</v>
      </c>
      <c r="BJ19" s="68">
        <v>6.4122809278090491</v>
      </c>
      <c r="BK19" s="67">
        <v>7.1597075241448298</v>
      </c>
      <c r="BL19" s="67">
        <v>8.0178609002168013</v>
      </c>
      <c r="BM19" s="67">
        <v>8.9995958463040449</v>
      </c>
      <c r="BN19" s="67">
        <v>10.118117080295654</v>
      </c>
      <c r="BO19" s="68">
        <v>11.386964532103795</v>
      </c>
      <c r="BP19" s="68">
        <v>12.85</v>
      </c>
      <c r="BQ19" s="11">
        <v>74</v>
      </c>
    </row>
    <row r="20" spans="1:69" x14ac:dyDescent="0.3">
      <c r="A20" s="6">
        <v>45</v>
      </c>
      <c r="B20" s="62">
        <v>0.44000000000000017</v>
      </c>
      <c r="C20" s="63">
        <v>0.59664490291091421</v>
      </c>
      <c r="D20" s="63">
        <v>0.73475117365466636</v>
      </c>
      <c r="E20" s="63">
        <v>0.86522609655449634</v>
      </c>
      <c r="F20" s="64">
        <v>1.0034288044545931</v>
      </c>
      <c r="G20" s="63">
        <v>1.1534853107400331</v>
      </c>
      <c r="H20" s="63">
        <v>1.3120750481421946</v>
      </c>
      <c r="I20" s="63">
        <v>1.4929206405512463</v>
      </c>
      <c r="J20" s="63">
        <v>1.6984032026524551</v>
      </c>
      <c r="K20" s="64">
        <v>1.9237091359456802</v>
      </c>
      <c r="L20" s="63">
        <v>2.1768944883087396</v>
      </c>
      <c r="M20" s="63">
        <v>2.4595045519725955</v>
      </c>
      <c r="N20" s="63">
        <v>2.7654899800511523</v>
      </c>
      <c r="O20" s="63">
        <v>3.1031631326500349</v>
      </c>
      <c r="P20" s="64">
        <v>3.4737080904202049</v>
      </c>
      <c r="Q20" s="63">
        <v>3.8941817151615159</v>
      </c>
      <c r="R20" s="63">
        <v>4.3503157847166936</v>
      </c>
      <c r="S20" s="63">
        <v>4.8347278841662469</v>
      </c>
      <c r="T20" s="63">
        <v>5.3562919912214086</v>
      </c>
      <c r="U20" s="64">
        <v>5.9244689134184965</v>
      </c>
      <c r="V20" s="63">
        <v>6.5842812779919191</v>
      </c>
      <c r="W20" s="63">
        <v>7.3479086427893039</v>
      </c>
      <c r="X20" s="63">
        <v>8.2369274104913774</v>
      </c>
      <c r="Y20" s="63">
        <v>9.2829534739023654</v>
      </c>
      <c r="Z20" s="64">
        <v>10.509648406482397</v>
      </c>
      <c r="AA20" s="63">
        <v>11.922597148102788</v>
      </c>
      <c r="AB20" s="63">
        <v>13.555747349397604</v>
      </c>
      <c r="AC20" s="63">
        <v>15.43458609053396</v>
      </c>
      <c r="AD20" s="63">
        <v>17.575496535728426</v>
      </c>
      <c r="AE20" s="64">
        <v>20.024715357602858</v>
      </c>
      <c r="AF20" s="64">
        <v>22.81</v>
      </c>
      <c r="AG20" s="6">
        <v>75</v>
      </c>
      <c r="AK20" s="6">
        <v>45</v>
      </c>
      <c r="AL20" s="62">
        <v>0.28578000000000003</v>
      </c>
      <c r="AM20" s="63">
        <v>0.39269327072743543</v>
      </c>
      <c r="AN20" s="63">
        <v>0.49043922602088319</v>
      </c>
      <c r="AO20" s="63">
        <v>0.59229872890057256</v>
      </c>
      <c r="AP20" s="64">
        <v>0.70934483487312994</v>
      </c>
      <c r="AQ20" s="63">
        <v>0.82953805120541491</v>
      </c>
      <c r="AR20" s="63">
        <v>0.95887474602506917</v>
      </c>
      <c r="AS20" s="63">
        <v>1.0799497091747281</v>
      </c>
      <c r="AT20" s="63">
        <v>1.1974180244144537</v>
      </c>
      <c r="AU20" s="64">
        <v>1.3105180063353419</v>
      </c>
      <c r="AV20" s="63">
        <v>1.4254072134991895</v>
      </c>
      <c r="AW20" s="63">
        <v>1.5704055342189418</v>
      </c>
      <c r="AX20" s="63">
        <v>1.7334652415748319</v>
      </c>
      <c r="AY20" s="63">
        <v>1.9381044488107724</v>
      </c>
      <c r="AZ20" s="64">
        <v>2.1793386418785019</v>
      </c>
      <c r="BA20" s="63">
        <v>2.4512315473610631</v>
      </c>
      <c r="BB20" s="63">
        <v>2.7711000917180848</v>
      </c>
      <c r="BC20" s="63">
        <v>3.1165278800921929</v>
      </c>
      <c r="BD20" s="63">
        <v>3.513187632748918</v>
      </c>
      <c r="BE20" s="64">
        <v>3.9545335154549646</v>
      </c>
      <c r="BF20" s="63">
        <v>4.4593248480499428</v>
      </c>
      <c r="BG20" s="63">
        <v>5.0121427422180318</v>
      </c>
      <c r="BH20" s="63">
        <v>5.6321759851887512</v>
      </c>
      <c r="BI20" s="63">
        <v>6.3032482940122732</v>
      </c>
      <c r="BJ20" s="64">
        <v>7.0449803829727848</v>
      </c>
      <c r="BK20" s="63">
        <v>7.8967747486361555</v>
      </c>
      <c r="BL20" s="63">
        <v>8.8715119252516867</v>
      </c>
      <c r="BM20" s="63">
        <v>9.9824386006162165</v>
      </c>
      <c r="BN20" s="63">
        <v>11.243152145770233</v>
      </c>
      <c r="BO20" s="64">
        <v>12.697229951248318</v>
      </c>
      <c r="BP20" s="64">
        <v>14.36</v>
      </c>
      <c r="BQ20" s="6">
        <v>75</v>
      </c>
    </row>
    <row r="21" spans="1:69" x14ac:dyDescent="0.3">
      <c r="A21" s="6">
        <v>46</v>
      </c>
      <c r="B21" s="62">
        <v>0.45580000000000004</v>
      </c>
      <c r="C21" s="63">
        <v>0.62330324958395289</v>
      </c>
      <c r="D21" s="63">
        <v>0.76704702916430956</v>
      </c>
      <c r="E21" s="63">
        <v>0.9118731895937181</v>
      </c>
      <c r="F21" s="64">
        <v>1.0652062780990379</v>
      </c>
      <c r="G21" s="63">
        <v>1.2254914660979179</v>
      </c>
      <c r="H21" s="63">
        <v>1.4063148733132746</v>
      </c>
      <c r="I21" s="63">
        <v>1.6105479461462653</v>
      </c>
      <c r="J21" s="63">
        <v>1.8340078511249458</v>
      </c>
      <c r="K21" s="64">
        <v>2.0846113382979321</v>
      </c>
      <c r="L21" s="63">
        <v>2.3640686603107977</v>
      </c>
      <c r="M21" s="63">
        <v>2.6667222922333704</v>
      </c>
      <c r="N21" s="63">
        <v>3.0006923219748898</v>
      </c>
      <c r="O21" s="63">
        <v>3.3672494347026669</v>
      </c>
      <c r="P21" s="64">
        <v>3.7830682898194681</v>
      </c>
      <c r="Q21" s="63">
        <v>4.2344421602618132</v>
      </c>
      <c r="R21" s="63">
        <v>4.7142471982013063</v>
      </c>
      <c r="S21" s="63">
        <v>5.2311782512289735</v>
      </c>
      <c r="T21" s="63">
        <v>5.7945515976778328</v>
      </c>
      <c r="U21" s="64">
        <v>6.4485533343254708</v>
      </c>
      <c r="V21" s="63">
        <v>7.2053699214852083</v>
      </c>
      <c r="W21" s="63">
        <v>8.0864342705867607</v>
      </c>
      <c r="X21" s="63">
        <v>9.1231038056219607</v>
      </c>
      <c r="Y21" s="63">
        <v>10.338999402037025</v>
      </c>
      <c r="Z21" s="64">
        <v>11.739988424868653</v>
      </c>
      <c r="AA21" s="63">
        <v>13.35986868688541</v>
      </c>
      <c r="AB21" s="63">
        <v>15.224167060357917</v>
      </c>
      <c r="AC21" s="63">
        <v>17.349462273406026</v>
      </c>
      <c r="AD21" s="63">
        <v>19.781832179474875</v>
      </c>
      <c r="AE21" s="64">
        <v>22.549177126677506</v>
      </c>
      <c r="AF21" s="64">
        <v>25.66</v>
      </c>
      <c r="AG21" s="6">
        <v>76</v>
      </c>
      <c r="AK21" s="6">
        <v>46</v>
      </c>
      <c r="AL21" s="62">
        <v>0.29160600000000003</v>
      </c>
      <c r="AM21" s="63">
        <v>0.40744777784191638</v>
      </c>
      <c r="AN21" s="63">
        <v>0.51635369882450277</v>
      </c>
      <c r="AO21" s="63">
        <v>0.63564499955752485</v>
      </c>
      <c r="AP21" s="64">
        <v>0.75683269199591985</v>
      </c>
      <c r="AQ21" s="63">
        <v>0.88609984140590403</v>
      </c>
      <c r="AR21" s="63">
        <v>1.0076649219427387</v>
      </c>
      <c r="AS21" s="63">
        <v>1.1257833803038269</v>
      </c>
      <c r="AT21" s="63">
        <v>1.2397298866115063</v>
      </c>
      <c r="AU21" s="64">
        <v>1.3553382854831291</v>
      </c>
      <c r="AV21" s="63">
        <v>1.4997105438215688</v>
      </c>
      <c r="AW21" s="63">
        <v>1.6616406453267014</v>
      </c>
      <c r="AX21" s="63">
        <v>1.8638882192705837</v>
      </c>
      <c r="AY21" s="63">
        <v>2.1019512988816218</v>
      </c>
      <c r="AZ21" s="64">
        <v>2.3702935330576134</v>
      </c>
      <c r="BA21" s="63">
        <v>2.6858237758476116</v>
      </c>
      <c r="BB21" s="63">
        <v>3.0269789895138475</v>
      </c>
      <c r="BC21" s="63">
        <v>3.4187914282613727</v>
      </c>
      <c r="BD21" s="63">
        <v>3.85505496699531</v>
      </c>
      <c r="BE21" s="64">
        <v>4.3542055366174939</v>
      </c>
      <c r="BF21" s="63">
        <v>4.901351073657275</v>
      </c>
      <c r="BG21" s="63">
        <v>5.5153813896071044</v>
      </c>
      <c r="BH21" s="63">
        <v>6.180596411071984</v>
      </c>
      <c r="BI21" s="63">
        <v>6.9163435332475034</v>
      </c>
      <c r="BJ21" s="64">
        <v>7.7614932824307727</v>
      </c>
      <c r="BK21" s="63">
        <v>8.7289735654420184</v>
      </c>
      <c r="BL21" s="63">
        <v>9.8320988806621301</v>
      </c>
      <c r="BM21" s="63">
        <v>11.084554006738333</v>
      </c>
      <c r="BN21" s="63">
        <v>12.529631320806642</v>
      </c>
      <c r="BO21" s="64">
        <v>14.182846832263104</v>
      </c>
      <c r="BP21" s="64">
        <v>16.07</v>
      </c>
      <c r="BQ21" s="6">
        <v>76</v>
      </c>
    </row>
    <row r="22" spans="1:69" x14ac:dyDescent="0.3">
      <c r="A22" s="6">
        <v>47</v>
      </c>
      <c r="B22" s="62">
        <v>0.47430000000000017</v>
      </c>
      <c r="C22" s="63">
        <v>0.64958056636984318</v>
      </c>
      <c r="D22" s="63">
        <v>0.80766079642532795</v>
      </c>
      <c r="E22" s="63">
        <v>0.96750540465025059</v>
      </c>
      <c r="F22" s="64">
        <v>1.1313501025898154</v>
      </c>
      <c r="G22" s="63">
        <v>1.3132699211371066</v>
      </c>
      <c r="H22" s="63">
        <v>1.5169537336719006</v>
      </c>
      <c r="I22" s="63">
        <v>1.7390285855412744</v>
      </c>
      <c r="J22" s="63">
        <v>1.9873344742024603</v>
      </c>
      <c r="K22" s="64">
        <v>2.2637981414330222</v>
      </c>
      <c r="L22" s="63">
        <v>2.5631977505559562</v>
      </c>
      <c r="M22" s="63">
        <v>2.8934655477626996</v>
      </c>
      <c r="N22" s="63">
        <v>3.2559719914710623</v>
      </c>
      <c r="O22" s="63">
        <v>3.6669977895459551</v>
      </c>
      <c r="P22" s="64">
        <v>4.1134257280575293</v>
      </c>
      <c r="Q22" s="63">
        <v>4.5884026824961008</v>
      </c>
      <c r="R22" s="63">
        <v>5.1004362816943747</v>
      </c>
      <c r="S22" s="63">
        <v>5.6586908219515992</v>
      </c>
      <c r="T22" s="63">
        <v>6.3064747874030953</v>
      </c>
      <c r="U22" s="64">
        <v>7.0559758278356099</v>
      </c>
      <c r="V22" s="63">
        <v>7.9284681441627161</v>
      </c>
      <c r="W22" s="63">
        <v>8.9550264671538908</v>
      </c>
      <c r="X22" s="63">
        <v>10.159213950343887</v>
      </c>
      <c r="Y22" s="63">
        <v>11.547178174925721</v>
      </c>
      <c r="Z22" s="64">
        <v>13.152539404818542</v>
      </c>
      <c r="AA22" s="63">
        <v>15.000843471300334</v>
      </c>
      <c r="AB22" s="63">
        <v>17.108850680312049</v>
      </c>
      <c r="AC22" s="63">
        <v>19.52244053907668</v>
      </c>
      <c r="AD22" s="63">
        <v>22.269631552100169</v>
      </c>
      <c r="AE22" s="64">
        <v>25.359302844414238</v>
      </c>
      <c r="AF22" s="64">
        <v>28.79</v>
      </c>
      <c r="AG22" s="6">
        <v>77</v>
      </c>
      <c r="AK22" s="6">
        <v>47</v>
      </c>
      <c r="AL22" s="62">
        <v>0.30090000000000011</v>
      </c>
      <c r="AM22" s="63">
        <v>0.42871252227407453</v>
      </c>
      <c r="AN22" s="63">
        <v>0.55448134983451047</v>
      </c>
      <c r="AO22" s="63">
        <v>0.67883607217677244</v>
      </c>
      <c r="AP22" s="64">
        <v>0.80929843408635516</v>
      </c>
      <c r="AQ22" s="63">
        <v>0.93220822761367195</v>
      </c>
      <c r="AR22" s="63">
        <v>1.0515639717594041</v>
      </c>
      <c r="AS22" s="63">
        <v>1.1667692195338171</v>
      </c>
      <c r="AT22" s="63">
        <v>1.2833783272038664</v>
      </c>
      <c r="AU22" s="64">
        <v>1.4272811789123621</v>
      </c>
      <c r="AV22" s="63">
        <v>1.5881611184847029</v>
      </c>
      <c r="AW22" s="63">
        <v>1.7880153299994397</v>
      </c>
      <c r="AX22" s="63">
        <v>2.0228424561794784</v>
      </c>
      <c r="AY22" s="63">
        <v>2.2875165848325616</v>
      </c>
      <c r="AZ22" s="64">
        <v>2.5985277570008734</v>
      </c>
      <c r="BA22" s="63">
        <v>2.9351829666946356</v>
      </c>
      <c r="BB22" s="63">
        <v>3.3218539807079597</v>
      </c>
      <c r="BC22" s="63">
        <v>3.7526767381090593</v>
      </c>
      <c r="BD22" s="63">
        <v>4.2457465943938777</v>
      </c>
      <c r="BE22" s="64">
        <v>4.786705503181147</v>
      </c>
      <c r="BF22" s="63">
        <v>5.3941249448029094</v>
      </c>
      <c r="BG22" s="63">
        <v>6.052788591751292</v>
      </c>
      <c r="BH22" s="63">
        <v>6.7817493872551404</v>
      </c>
      <c r="BI22" s="63">
        <v>7.6193052695065608</v>
      </c>
      <c r="BJ22" s="64">
        <v>8.5784101745833627</v>
      </c>
      <c r="BK22" s="63">
        <v>9.6724230687730248</v>
      </c>
      <c r="BL22" s="63">
        <v>10.915090838505336</v>
      </c>
      <c r="BM22" s="63">
        <v>12.349364056408614</v>
      </c>
      <c r="BN22" s="63">
        <v>13.990913769008433</v>
      </c>
      <c r="BO22" s="64">
        <v>15.865579900008248</v>
      </c>
      <c r="BP22" s="64">
        <v>18</v>
      </c>
      <c r="BQ22" s="6">
        <v>77</v>
      </c>
    </row>
    <row r="23" spans="1:69" x14ac:dyDescent="0.3">
      <c r="A23" s="6">
        <v>48</v>
      </c>
      <c r="B23" s="62">
        <v>0.4900000000000001</v>
      </c>
      <c r="C23" s="63">
        <v>0.68010618215126162</v>
      </c>
      <c r="D23" s="63">
        <v>0.85323559732632337</v>
      </c>
      <c r="E23" s="63">
        <v>1.0239526963836685</v>
      </c>
      <c r="F23" s="64">
        <v>1.2087435958049115</v>
      </c>
      <c r="G23" s="63">
        <v>1.4128811956228335</v>
      </c>
      <c r="H23" s="63">
        <v>1.6341710367586675</v>
      </c>
      <c r="I23" s="63">
        <v>1.8805001764511051</v>
      </c>
      <c r="J23" s="63">
        <v>2.1541070326073881</v>
      </c>
      <c r="K23" s="64">
        <v>2.4502876116343195</v>
      </c>
      <c r="L23" s="63">
        <v>2.7767933728712522</v>
      </c>
      <c r="M23" s="63">
        <v>3.1351200554813294</v>
      </c>
      <c r="N23" s="63">
        <v>3.5411323042461409</v>
      </c>
      <c r="O23" s="63">
        <v>3.982360896059677</v>
      </c>
      <c r="P23" s="64">
        <v>4.4522504824835698</v>
      </c>
      <c r="Q23" s="63">
        <v>4.9591092845514613</v>
      </c>
      <c r="R23" s="63">
        <v>5.5119402889281215</v>
      </c>
      <c r="S23" s="63">
        <v>6.1531072704907013</v>
      </c>
      <c r="T23" s="63">
        <v>6.8948029442070577</v>
      </c>
      <c r="U23" s="64">
        <v>7.7581334729731717</v>
      </c>
      <c r="V23" s="63">
        <v>8.773871786927673</v>
      </c>
      <c r="W23" s="63">
        <v>9.9655218151682359</v>
      </c>
      <c r="X23" s="63">
        <v>11.339535738238212</v>
      </c>
      <c r="Y23" s="63">
        <v>12.929345101299258</v>
      </c>
      <c r="Z23" s="64">
        <v>14.760518839726407</v>
      </c>
      <c r="AA23" s="63">
        <v>16.850015431164049</v>
      </c>
      <c r="AB23" s="63">
        <v>19.24350397931364</v>
      </c>
      <c r="AC23" s="63">
        <v>21.969133471489926</v>
      </c>
      <c r="AD23" s="63">
        <v>25.036191094256914</v>
      </c>
      <c r="AE23" s="64">
        <v>28.443730439184812</v>
      </c>
      <c r="AF23" s="64">
        <v>32.200000000000003</v>
      </c>
      <c r="AG23" s="6">
        <v>78</v>
      </c>
      <c r="AK23" s="6">
        <v>48</v>
      </c>
      <c r="AL23" s="62">
        <v>0.31360000000000005</v>
      </c>
      <c r="AM23" s="63">
        <v>0.45768044654979279</v>
      </c>
      <c r="AN23" s="63">
        <v>0.58961395519181792</v>
      </c>
      <c r="AO23" s="63">
        <v>0.72340989920087295</v>
      </c>
      <c r="AP23" s="64">
        <v>0.84897910548675382</v>
      </c>
      <c r="AQ23" s="63">
        <v>0.97043373868155236</v>
      </c>
      <c r="AR23" s="63">
        <v>1.0875043970486697</v>
      </c>
      <c r="AS23" s="63">
        <v>1.2055384574903731</v>
      </c>
      <c r="AT23" s="63">
        <v>1.3491758129727376</v>
      </c>
      <c r="AU23" s="64">
        <v>1.5090996680847064</v>
      </c>
      <c r="AV23" s="63">
        <v>1.7065087798246832</v>
      </c>
      <c r="AW23" s="63">
        <v>1.9379546455643448</v>
      </c>
      <c r="AX23" s="63">
        <v>2.1987593104574206</v>
      </c>
      <c r="AY23" s="63">
        <v>2.5049678569118434</v>
      </c>
      <c r="AZ23" s="64">
        <v>2.8368220749895294</v>
      </c>
      <c r="BA23" s="63">
        <v>3.2179867809291194</v>
      </c>
      <c r="BB23" s="63">
        <v>3.6429645854984956</v>
      </c>
      <c r="BC23" s="63">
        <v>4.1294852813689049</v>
      </c>
      <c r="BD23" s="63">
        <v>4.6637620884961946</v>
      </c>
      <c r="BE23" s="64">
        <v>5.2640237658734357</v>
      </c>
      <c r="BF23" s="63">
        <v>5.9155712760971362</v>
      </c>
      <c r="BG23" s="63">
        <v>6.6371397993613748</v>
      </c>
      <c r="BH23" s="63">
        <v>7.4664091915046429</v>
      </c>
      <c r="BI23" s="63">
        <v>8.4163569006194017</v>
      </c>
      <c r="BJ23" s="64">
        <v>9.5003845626343288</v>
      </c>
      <c r="BK23" s="63">
        <v>10.732300089004871</v>
      </c>
      <c r="BL23" s="63">
        <v>12.154678216607493</v>
      </c>
      <c r="BM23" s="63">
        <v>13.783348384293461</v>
      </c>
      <c r="BN23" s="63">
        <v>15.644184265452534</v>
      </c>
      <c r="BO23" s="64">
        <v>17.763896631639476</v>
      </c>
      <c r="BP23" s="64">
        <v>20.16</v>
      </c>
      <c r="BQ23" s="6">
        <v>78</v>
      </c>
    </row>
    <row r="24" spans="1:69" x14ac:dyDescent="0.3">
      <c r="A24" s="11">
        <v>49</v>
      </c>
      <c r="B24" s="66">
        <v>0.50525000000000009</v>
      </c>
      <c r="C24" s="67">
        <v>0.71077810811039233</v>
      </c>
      <c r="D24" s="67">
        <v>0.89525111560344861</v>
      </c>
      <c r="E24" s="67">
        <v>1.0860478938010321</v>
      </c>
      <c r="F24" s="68">
        <v>1.2922047390439693</v>
      </c>
      <c r="G24" s="67">
        <v>1.5135360541757059</v>
      </c>
      <c r="H24" s="67">
        <v>1.7582492206220453</v>
      </c>
      <c r="I24" s="67">
        <v>2.0290722282238769</v>
      </c>
      <c r="J24" s="67">
        <v>2.3219613089198399</v>
      </c>
      <c r="K24" s="68">
        <v>2.6445021997195255</v>
      </c>
      <c r="L24" s="67">
        <v>2.9983591876755238</v>
      </c>
      <c r="M24" s="67">
        <v>3.3989448293924043</v>
      </c>
      <c r="N24" s="67">
        <v>3.8345363662144214</v>
      </c>
      <c r="O24" s="67">
        <v>4.2989231590986021</v>
      </c>
      <c r="P24" s="68">
        <v>4.800195627433026</v>
      </c>
      <c r="Q24" s="67">
        <v>5.3471822424468041</v>
      </c>
      <c r="R24" s="67">
        <v>5.9811947972199011</v>
      </c>
      <c r="S24" s="67">
        <v>6.7144438170050789</v>
      </c>
      <c r="T24" s="67">
        <v>7.5678606064206617</v>
      </c>
      <c r="U24" s="68">
        <v>8.5718966613834784</v>
      </c>
      <c r="V24" s="67">
        <v>9.7500087687608321</v>
      </c>
      <c r="W24" s="67">
        <v>11.109008793572645</v>
      </c>
      <c r="X24" s="67">
        <v>12.682141198101419</v>
      </c>
      <c r="Y24" s="67">
        <v>14.495026921443738</v>
      </c>
      <c r="Z24" s="68">
        <v>16.564872691009661</v>
      </c>
      <c r="AA24" s="67">
        <v>18.937148702640776</v>
      </c>
      <c r="AB24" s="67">
        <v>21.640185826515332</v>
      </c>
      <c r="AC24" s="67">
        <v>24.683759584871531</v>
      </c>
      <c r="AD24" s="67">
        <v>28.067519974111033</v>
      </c>
      <c r="AE24" s="68">
        <v>31.800141810453045</v>
      </c>
      <c r="AF24" s="68">
        <v>35.97</v>
      </c>
      <c r="AG24" s="11">
        <v>79</v>
      </c>
      <c r="AK24" s="11">
        <v>49</v>
      </c>
      <c r="AL24" s="66">
        <v>0.33135000000000003</v>
      </c>
      <c r="AM24" s="67">
        <v>0.48355840629855029</v>
      </c>
      <c r="AN24" s="67">
        <v>0.62533645052079867</v>
      </c>
      <c r="AO24" s="67">
        <v>0.75597835036653693</v>
      </c>
      <c r="AP24" s="68">
        <v>0.88095878210230394</v>
      </c>
      <c r="AQ24" s="67">
        <v>1.0008271818338266</v>
      </c>
      <c r="AR24" s="67">
        <v>1.1209094875668801</v>
      </c>
      <c r="AS24" s="67">
        <v>1.2645999731029478</v>
      </c>
      <c r="AT24" s="67">
        <v>1.4237333837753696</v>
      </c>
      <c r="AU24" s="68">
        <v>1.6186822555600218</v>
      </c>
      <c r="AV24" s="67">
        <v>1.8466174556889488</v>
      </c>
      <c r="AW24" s="67">
        <v>2.1033550934936689</v>
      </c>
      <c r="AX24" s="67">
        <v>2.4044688383907316</v>
      </c>
      <c r="AY24" s="67">
        <v>2.7312088342966234</v>
      </c>
      <c r="AZ24" s="68">
        <v>3.1064827182154189</v>
      </c>
      <c r="BA24" s="67">
        <v>3.5251879433163942</v>
      </c>
      <c r="BB24" s="67">
        <v>4.0046620867907246</v>
      </c>
      <c r="BC24" s="67">
        <v>4.5317312749500518</v>
      </c>
      <c r="BD24" s="67">
        <v>5.1242554424587672</v>
      </c>
      <c r="BE24" s="68">
        <v>5.768090131743504</v>
      </c>
      <c r="BF24" s="67">
        <v>6.4816278658696866</v>
      </c>
      <c r="BG24" s="67">
        <v>7.3018816531255668</v>
      </c>
      <c r="BH24" s="67">
        <v>8.2418507372530865</v>
      </c>
      <c r="BI24" s="67">
        <v>9.3149785821954865</v>
      </c>
      <c r="BJ24" s="68">
        <v>10.53513416359649</v>
      </c>
      <c r="BK24" s="67">
        <v>11.944481094622715</v>
      </c>
      <c r="BL24" s="67">
        <v>13.559012553891396</v>
      </c>
      <c r="BM24" s="67">
        <v>15.404630669155132</v>
      </c>
      <c r="BN24" s="67">
        <v>17.508116312724564</v>
      </c>
      <c r="BO24" s="68">
        <v>19.887229293592036</v>
      </c>
      <c r="BP24" s="68">
        <v>22.62</v>
      </c>
      <c r="BQ24" s="11">
        <v>79</v>
      </c>
    </row>
    <row r="25" spans="1:69" x14ac:dyDescent="0.3">
      <c r="A25" s="6">
        <v>50</v>
      </c>
      <c r="B25" s="62">
        <v>0.51975000000000005</v>
      </c>
      <c r="C25" s="63">
        <v>0.73773627433534272</v>
      </c>
      <c r="D25" s="63">
        <v>0.94146551086943286</v>
      </c>
      <c r="E25" s="63">
        <v>1.1527786501930377</v>
      </c>
      <c r="F25" s="64">
        <v>1.3757595220893981</v>
      </c>
      <c r="G25" s="63">
        <v>1.6196429268737087</v>
      </c>
      <c r="H25" s="63">
        <v>1.8879980319049352</v>
      </c>
      <c r="I25" s="63">
        <v>2.1776627201225542</v>
      </c>
      <c r="J25" s="63">
        <v>2.4961082662998004</v>
      </c>
      <c r="K25" s="64">
        <v>2.8452315697180719</v>
      </c>
      <c r="L25" s="63">
        <v>3.2399667823332865</v>
      </c>
      <c r="M25" s="63">
        <v>3.6694447916030786</v>
      </c>
      <c r="N25" s="69">
        <v>4.1278513516530806</v>
      </c>
      <c r="O25" s="63">
        <v>4.6230420768298579</v>
      </c>
      <c r="P25" s="64">
        <v>5.1636580020084377</v>
      </c>
      <c r="Q25" s="63">
        <v>5.7898462761482952</v>
      </c>
      <c r="R25" s="63">
        <v>6.5138454563203023</v>
      </c>
      <c r="S25" s="63">
        <v>7.3564004725520817</v>
      </c>
      <c r="T25" s="63">
        <v>8.3476145588858621</v>
      </c>
      <c r="U25" s="64">
        <v>9.5109024823807307</v>
      </c>
      <c r="V25" s="63">
        <v>10.853486396503101</v>
      </c>
      <c r="W25" s="63">
        <v>12.40841555726966</v>
      </c>
      <c r="X25" s="63">
        <v>14.201382797802335</v>
      </c>
      <c r="Y25" s="63">
        <v>16.249885466108651</v>
      </c>
      <c r="Z25" s="64">
        <v>18.599192215989373</v>
      </c>
      <c r="AA25" s="63">
        <v>21.277856033021056</v>
      </c>
      <c r="AB25" s="63">
        <v>24.296213862172408</v>
      </c>
      <c r="AC25" s="63">
        <v>27.654595918456089</v>
      </c>
      <c r="AD25" s="63">
        <v>31.36216990747954</v>
      </c>
      <c r="AE25" s="64">
        <v>35.506755209551677</v>
      </c>
      <c r="AF25" s="64">
        <v>40.19</v>
      </c>
      <c r="AG25" s="6">
        <v>80</v>
      </c>
      <c r="AK25" s="6">
        <v>50</v>
      </c>
      <c r="AL25" s="62">
        <v>0.34650000000000009</v>
      </c>
      <c r="AM25" s="63">
        <v>0.50962068817431172</v>
      </c>
      <c r="AN25" s="63">
        <v>0.65045621789134522</v>
      </c>
      <c r="AO25" s="63">
        <v>0.78155180266032453</v>
      </c>
      <c r="AP25" s="64">
        <v>0.9057444589919047</v>
      </c>
      <c r="AQ25" s="63">
        <v>1.0288331573399461</v>
      </c>
      <c r="AR25" s="63">
        <v>1.1730901854234357</v>
      </c>
      <c r="AS25" s="63">
        <v>1.3317223578305528</v>
      </c>
      <c r="AT25" s="63">
        <v>1.5242741301202247</v>
      </c>
      <c r="AU25" s="64">
        <v>1.748620839050645</v>
      </c>
      <c r="AV25" s="63">
        <v>2.0011282380081705</v>
      </c>
      <c r="AW25" s="63">
        <v>2.2968758765800392</v>
      </c>
      <c r="AX25" s="69">
        <v>2.618200131214671</v>
      </c>
      <c r="AY25" s="63">
        <v>2.9872015872232338</v>
      </c>
      <c r="AZ25" s="64">
        <v>3.3992021104898851</v>
      </c>
      <c r="BA25" s="63">
        <v>3.8711202936556726</v>
      </c>
      <c r="BB25" s="63">
        <v>4.3904376115412109</v>
      </c>
      <c r="BC25" s="63">
        <v>4.9746184085564291</v>
      </c>
      <c r="BD25" s="63">
        <v>5.6101105457280172</v>
      </c>
      <c r="BE25" s="64">
        <v>6.3149380601711922</v>
      </c>
      <c r="BF25" s="63">
        <v>7.1253963985157949</v>
      </c>
      <c r="BG25" s="63">
        <v>8.0545036784698265</v>
      </c>
      <c r="BH25" s="63">
        <v>9.1157429508574488</v>
      </c>
      <c r="BI25" s="63">
        <v>10.323042720863642</v>
      </c>
      <c r="BJ25" s="64">
        <v>11.718116926904207</v>
      </c>
      <c r="BK25" s="63">
        <v>13.317125657868976</v>
      </c>
      <c r="BL25" s="63">
        <v>15.145991303529826</v>
      </c>
      <c r="BM25" s="63">
        <v>17.231558555350247</v>
      </c>
      <c r="BN25" s="63">
        <v>19.59183930666709</v>
      </c>
      <c r="BO25" s="64">
        <v>22.304290961482174</v>
      </c>
      <c r="BP25" s="64">
        <v>25.4</v>
      </c>
      <c r="BQ25" s="6">
        <v>80</v>
      </c>
    </row>
    <row r="26" spans="1:69" x14ac:dyDescent="0.3">
      <c r="A26" s="6">
        <v>51</v>
      </c>
      <c r="B26" s="62">
        <v>0.55000000000000004</v>
      </c>
      <c r="C26" s="63">
        <v>0.78954925839213985</v>
      </c>
      <c r="D26" s="63">
        <v>1.0151963869305631</v>
      </c>
      <c r="E26" s="63">
        <v>1.2449216151546871</v>
      </c>
      <c r="F26" s="64">
        <v>1.4913580907867432</v>
      </c>
      <c r="G26" s="63">
        <v>1.7597618746636345</v>
      </c>
      <c r="H26" s="63">
        <v>2.0481708599323531</v>
      </c>
      <c r="I26" s="63">
        <v>2.364148046673507</v>
      </c>
      <c r="J26" s="63">
        <v>2.7099071686364713</v>
      </c>
      <c r="K26" s="64">
        <v>3.1000218212574997</v>
      </c>
      <c r="L26" s="63">
        <v>3.524408629247004</v>
      </c>
      <c r="M26" s="63">
        <v>3.9776142249464419</v>
      </c>
      <c r="N26" s="63">
        <v>4.4672919579373493</v>
      </c>
      <c r="O26" s="63">
        <v>5.0019157153292975</v>
      </c>
      <c r="P26" s="64">
        <v>5.6205936044850837</v>
      </c>
      <c r="Q26" s="63">
        <v>6.3355598134933908</v>
      </c>
      <c r="R26" s="63">
        <v>7.1673516164881041</v>
      </c>
      <c r="S26" s="63">
        <v>8.1457023433151097</v>
      </c>
      <c r="T26" s="63">
        <v>9.2939113305584282</v>
      </c>
      <c r="U26" s="64">
        <v>10.619481742620334</v>
      </c>
      <c r="V26" s="63">
        <v>12.155180840255602</v>
      </c>
      <c r="W26" s="63">
        <v>13.926643609748462</v>
      </c>
      <c r="X26" s="63">
        <v>15.951498570959101</v>
      </c>
      <c r="Y26" s="63">
        <v>18.274663593705501</v>
      </c>
      <c r="Z26" s="64">
        <v>20.924715940649946</v>
      </c>
      <c r="AA26" s="63">
        <v>23.912333913904948</v>
      </c>
      <c r="AB26" s="63">
        <v>27.238310808386441</v>
      </c>
      <c r="AC26" s="63">
        <v>30.912098663684755</v>
      </c>
      <c r="AD26" s="63">
        <v>35.020704137415471</v>
      </c>
      <c r="AE26" s="64">
        <v>39.664961632364289</v>
      </c>
      <c r="AF26" s="64">
        <v>44.94</v>
      </c>
      <c r="AG26" s="6">
        <v>81</v>
      </c>
      <c r="AK26" s="6">
        <v>51</v>
      </c>
      <c r="AL26" s="62">
        <v>0.37400000000000005</v>
      </c>
      <c r="AM26" s="63">
        <v>0.54134650439918386</v>
      </c>
      <c r="AN26" s="63">
        <v>0.6851284023019284</v>
      </c>
      <c r="AO26" s="63">
        <v>0.81711215913548441</v>
      </c>
      <c r="AP26" s="64">
        <v>0.94529487368930687</v>
      </c>
      <c r="AQ26" s="63">
        <v>1.0916451996996479</v>
      </c>
      <c r="AR26" s="63">
        <v>1.2509557601867687</v>
      </c>
      <c r="AS26" s="63">
        <v>1.4422171624264402</v>
      </c>
      <c r="AT26" s="63">
        <v>1.664021476105253</v>
      </c>
      <c r="AU26" s="64">
        <v>1.9132555165684484</v>
      </c>
      <c r="AV26" s="63">
        <v>2.2045942252332247</v>
      </c>
      <c r="AW26" s="63">
        <v>2.5213117281330577</v>
      </c>
      <c r="AX26" s="63">
        <v>2.8848118149219197</v>
      </c>
      <c r="AY26" s="63">
        <v>3.2907689218259164</v>
      </c>
      <c r="AZ26" s="64">
        <v>3.7557229784152706</v>
      </c>
      <c r="BA26" s="63">
        <v>4.2676976469778687</v>
      </c>
      <c r="BB26" s="63">
        <v>4.8437880079801818</v>
      </c>
      <c r="BC26" s="63">
        <v>5.4709291918228242</v>
      </c>
      <c r="BD26" s="63">
        <v>6.1667908848888437</v>
      </c>
      <c r="BE26" s="64">
        <v>6.966985138669985</v>
      </c>
      <c r="BF26" s="63">
        <v>7.8844808452618906</v>
      </c>
      <c r="BG26" s="63">
        <v>8.9327203536982047</v>
      </c>
      <c r="BH26" s="63">
        <v>10.125599440573176</v>
      </c>
      <c r="BI26" s="63">
        <v>11.504307658112916</v>
      </c>
      <c r="BJ26" s="64">
        <v>13.085029842587172</v>
      </c>
      <c r="BK26" s="63">
        <v>14.893558885930991</v>
      </c>
      <c r="BL26" s="63">
        <v>16.956630500737269</v>
      </c>
      <c r="BM26" s="63">
        <v>19.292315108949637</v>
      </c>
      <c r="BN26" s="63">
        <v>21.977262797672957</v>
      </c>
      <c r="BO26" s="64">
        <v>25.042550679073027</v>
      </c>
      <c r="BP26" s="64">
        <v>28.52</v>
      </c>
      <c r="BQ26" s="6">
        <v>81</v>
      </c>
    </row>
    <row r="27" spans="1:69" x14ac:dyDescent="0.3">
      <c r="A27" s="6">
        <v>52</v>
      </c>
      <c r="B27" s="62">
        <v>0.58265000000000011</v>
      </c>
      <c r="C27" s="63">
        <v>0.84518934111604449</v>
      </c>
      <c r="D27" s="63">
        <v>1.0899035158514041</v>
      </c>
      <c r="E27" s="63">
        <v>1.3427983030468298</v>
      </c>
      <c r="F27" s="64">
        <v>1.6133310872316735</v>
      </c>
      <c r="G27" s="63">
        <v>1.9016885887106334</v>
      </c>
      <c r="H27" s="63">
        <v>2.2158685352329992</v>
      </c>
      <c r="I27" s="63">
        <v>2.5586091192929343</v>
      </c>
      <c r="J27" s="63">
        <v>2.9441752212287344</v>
      </c>
      <c r="K27" s="64">
        <v>3.3634167668964743</v>
      </c>
      <c r="L27" s="63">
        <v>3.8113131800273696</v>
      </c>
      <c r="M27" s="63">
        <v>4.2953149459426596</v>
      </c>
      <c r="N27" s="63">
        <v>4.823728363216798</v>
      </c>
      <c r="O27" s="63">
        <v>5.4345334296427534</v>
      </c>
      <c r="P27" s="64">
        <v>6.1399784351899749</v>
      </c>
      <c r="Q27" s="63">
        <v>6.9603906244583991</v>
      </c>
      <c r="R27" s="63">
        <v>7.9251172969264054</v>
      </c>
      <c r="S27" s="63">
        <v>9.0573526778041789</v>
      </c>
      <c r="T27" s="63">
        <v>10.364927918422248</v>
      </c>
      <c r="U27" s="64">
        <v>11.880325735051899</v>
      </c>
      <c r="V27" s="63">
        <v>13.629143671105902</v>
      </c>
      <c r="W27" s="63">
        <v>15.629179607442268</v>
      </c>
      <c r="X27" s="63">
        <v>17.925002418565121</v>
      </c>
      <c r="Y27" s="63">
        <v>20.545250035415684</v>
      </c>
      <c r="Z27" s="64">
        <v>23.501004073012716</v>
      </c>
      <c r="AA27" s="63">
        <v>26.793590328604537</v>
      </c>
      <c r="AB27" s="63">
        <v>30.432800302391712</v>
      </c>
      <c r="AC27" s="63">
        <v>34.504815089900262</v>
      </c>
      <c r="AD27" s="63">
        <v>39.109658037922088</v>
      </c>
      <c r="AE27" s="64">
        <v>44.341941957372704</v>
      </c>
      <c r="AF27" s="64">
        <v>50.29</v>
      </c>
      <c r="AG27" s="6">
        <v>82</v>
      </c>
      <c r="AK27" s="6">
        <v>52</v>
      </c>
      <c r="AL27" s="62">
        <v>0.40205000000000007</v>
      </c>
      <c r="AM27" s="63">
        <v>0.57596160570564636</v>
      </c>
      <c r="AN27" s="63">
        <v>0.7226107197848205</v>
      </c>
      <c r="AO27" s="63">
        <v>0.85946442278637503</v>
      </c>
      <c r="AP27" s="64">
        <v>1.0100556484701455</v>
      </c>
      <c r="AQ27" s="63">
        <v>1.1715074403544268</v>
      </c>
      <c r="AR27" s="63">
        <v>1.3625832860645279</v>
      </c>
      <c r="AS27" s="63">
        <v>1.5827480730759564</v>
      </c>
      <c r="AT27" s="63">
        <v>1.8294738800235892</v>
      </c>
      <c r="AU27" s="64">
        <v>2.1170948062515333</v>
      </c>
      <c r="AV27" s="63">
        <v>2.429799776155142</v>
      </c>
      <c r="AW27" s="63">
        <v>2.788343467210566</v>
      </c>
      <c r="AX27" s="63">
        <v>3.1887376174588056</v>
      </c>
      <c r="AY27" s="63">
        <v>3.6471640365069908</v>
      </c>
      <c r="AZ27" s="64">
        <v>4.1521503645942399</v>
      </c>
      <c r="BA27" s="63">
        <v>4.7204345628416231</v>
      </c>
      <c r="BB27" s="63">
        <v>5.3393990723874847</v>
      </c>
      <c r="BC27" s="63">
        <v>6.0263655958261966</v>
      </c>
      <c r="BD27" s="63">
        <v>6.8162792540047974</v>
      </c>
      <c r="BE27" s="64">
        <v>7.7220345397292993</v>
      </c>
      <c r="BF27" s="63">
        <v>8.7570021906639663</v>
      </c>
      <c r="BG27" s="63">
        <v>9.9350087657362227</v>
      </c>
      <c r="BH27" s="63">
        <v>11.296691957441141</v>
      </c>
      <c r="BI27" s="63">
        <v>12.858203739496568</v>
      </c>
      <c r="BJ27" s="64">
        <v>14.645146859861489</v>
      </c>
      <c r="BK27" s="63">
        <v>16.684077331463271</v>
      </c>
      <c r="BL27" s="63">
        <v>18.993043226647952</v>
      </c>
      <c r="BM27" s="63">
        <v>21.64779481143939</v>
      </c>
      <c r="BN27" s="63">
        <v>24.679284700716085</v>
      </c>
      <c r="BO27" s="64">
        <v>28.119211765849226</v>
      </c>
      <c r="BP27" s="64">
        <v>31.95</v>
      </c>
      <c r="BQ27" s="6">
        <v>82</v>
      </c>
    </row>
    <row r="28" spans="1:69" x14ac:dyDescent="0.3">
      <c r="A28" s="6">
        <v>53</v>
      </c>
      <c r="B28" s="62">
        <v>0.62160000000000004</v>
      </c>
      <c r="C28" s="63">
        <v>0.90594424809402019</v>
      </c>
      <c r="D28" s="63">
        <v>1.1745128128678999</v>
      </c>
      <c r="E28" s="63">
        <v>1.4517697677093473</v>
      </c>
      <c r="F28" s="64">
        <v>1.7427544380180731</v>
      </c>
      <c r="G28" s="63">
        <v>2.0568104446506021</v>
      </c>
      <c r="H28" s="63">
        <v>2.397629130976124</v>
      </c>
      <c r="I28" s="63">
        <v>2.7793449285456093</v>
      </c>
      <c r="J28" s="63">
        <v>3.1939061117478436</v>
      </c>
      <c r="K28" s="64">
        <v>3.6368051792286833</v>
      </c>
      <c r="L28" s="63">
        <v>4.1153139734707276</v>
      </c>
      <c r="M28" s="63">
        <v>4.6375872435725469</v>
      </c>
      <c r="N28" s="63">
        <v>5.2404445889162474</v>
      </c>
      <c r="O28" s="63">
        <v>5.9361632738562848</v>
      </c>
      <c r="P28" s="64">
        <v>6.7448596818518611</v>
      </c>
      <c r="Q28" s="63">
        <v>7.6954826967795027</v>
      </c>
      <c r="R28" s="63">
        <v>8.8111168128429043</v>
      </c>
      <c r="S28" s="63">
        <v>10.099930581878418</v>
      </c>
      <c r="T28" s="63">
        <v>11.59410345593866</v>
      </c>
      <c r="U28" s="64">
        <v>13.319184102355374</v>
      </c>
      <c r="V28" s="63">
        <v>15.293134440124865</v>
      </c>
      <c r="W28" s="63">
        <v>17.560144571900572</v>
      </c>
      <c r="X28" s="63">
        <v>20.148897771235724</v>
      </c>
      <c r="Y28" s="63">
        <v>23.070876867584666</v>
      </c>
      <c r="Z28" s="64">
        <v>26.327943551145214</v>
      </c>
      <c r="AA28" s="63">
        <v>29.930223443343895</v>
      </c>
      <c r="AB28" s="63">
        <v>33.963008169948182</v>
      </c>
      <c r="AC28" s="63">
        <v>38.525438561262284</v>
      </c>
      <c r="AD28" s="63">
        <v>43.711546004460608</v>
      </c>
      <c r="AE28" s="64">
        <v>49.609347076008945</v>
      </c>
      <c r="AF28" s="64">
        <v>56.29</v>
      </c>
      <c r="AG28" s="6">
        <v>83</v>
      </c>
      <c r="AK28" s="6">
        <v>53</v>
      </c>
      <c r="AL28" s="62">
        <v>0.42840000000000006</v>
      </c>
      <c r="AM28" s="63">
        <v>0.60814363324001486</v>
      </c>
      <c r="AN28" s="63">
        <v>0.76075413862447083</v>
      </c>
      <c r="AO28" s="63">
        <v>0.91905882549140494</v>
      </c>
      <c r="AP28" s="64">
        <v>1.0846885713414152</v>
      </c>
      <c r="AQ28" s="63">
        <v>1.2768212854094636</v>
      </c>
      <c r="AR28" s="63">
        <v>1.4961726974637448</v>
      </c>
      <c r="AS28" s="63">
        <v>1.7409820387417634</v>
      </c>
      <c r="AT28" s="63">
        <v>2.0253004517908542</v>
      </c>
      <c r="AU28" s="64">
        <v>2.3343236232800666</v>
      </c>
      <c r="AV28" s="63">
        <v>2.6881531197209969</v>
      </c>
      <c r="AW28" s="63">
        <v>3.0831715632724599</v>
      </c>
      <c r="AX28" s="63">
        <v>3.5352031673526167</v>
      </c>
      <c r="AY28" s="63">
        <v>4.0333051626380918</v>
      </c>
      <c r="AZ28" s="64">
        <v>4.5938533471896168</v>
      </c>
      <c r="BA28" s="63">
        <v>5.2046934155342495</v>
      </c>
      <c r="BB28" s="63">
        <v>5.8827925086078894</v>
      </c>
      <c r="BC28" s="63">
        <v>6.6624170859426357</v>
      </c>
      <c r="BD28" s="63">
        <v>7.5563896650017437</v>
      </c>
      <c r="BE28" s="64">
        <v>8.5780107297278647</v>
      </c>
      <c r="BF28" s="63">
        <v>9.7410380599518671</v>
      </c>
      <c r="BG28" s="63">
        <v>11.085548884189457</v>
      </c>
      <c r="BH28" s="63">
        <v>12.627662644459834</v>
      </c>
      <c r="BI28" s="63">
        <v>14.392788687187554</v>
      </c>
      <c r="BJ28" s="64">
        <v>16.407299533616104</v>
      </c>
      <c r="BK28" s="63">
        <v>18.689218766093553</v>
      </c>
      <c r="BL28" s="63">
        <v>21.313380627580088</v>
      </c>
      <c r="BM28" s="63">
        <v>24.310608217390239</v>
      </c>
      <c r="BN28" s="63">
        <v>27.712471980382084</v>
      </c>
      <c r="BO28" s="64">
        <v>31.501969507553699</v>
      </c>
      <c r="BP28" s="64">
        <v>35.659999999999997</v>
      </c>
      <c r="BQ28" s="6">
        <v>83</v>
      </c>
    </row>
    <row r="29" spans="1:69" x14ac:dyDescent="0.3">
      <c r="A29" s="11">
        <v>54</v>
      </c>
      <c r="B29" s="66">
        <v>0.66215000000000002</v>
      </c>
      <c r="C29" s="67">
        <v>0.97244290382888154</v>
      </c>
      <c r="D29" s="67">
        <v>1.2660943032011573</v>
      </c>
      <c r="E29" s="67">
        <v>1.5645081410261648</v>
      </c>
      <c r="F29" s="68">
        <v>1.881140337441618</v>
      </c>
      <c r="G29" s="67">
        <v>2.221670346829554</v>
      </c>
      <c r="H29" s="67">
        <v>2.6005020815065301</v>
      </c>
      <c r="I29" s="67">
        <v>3.0109851550273001</v>
      </c>
      <c r="J29" s="67">
        <v>3.4492709603071363</v>
      </c>
      <c r="K29" s="68">
        <v>3.9225001308036238</v>
      </c>
      <c r="L29" s="66">
        <v>4.4387057750407655</v>
      </c>
      <c r="M29" s="67">
        <v>5.0334982024831056</v>
      </c>
      <c r="N29" s="67">
        <v>5.7192110596589805</v>
      </c>
      <c r="O29" s="67">
        <v>6.5157541884186534</v>
      </c>
      <c r="P29" s="67">
        <v>7.4516667106675776</v>
      </c>
      <c r="Q29" s="67">
        <v>8.5499274988071292</v>
      </c>
      <c r="R29" s="67">
        <v>9.819070820028605</v>
      </c>
      <c r="S29" s="67">
        <v>11.290960163971725</v>
      </c>
      <c r="T29" s="67">
        <v>12.991096976132342</v>
      </c>
      <c r="U29" s="68">
        <v>14.937620232601272</v>
      </c>
      <c r="V29" s="67">
        <v>17.174321994631811</v>
      </c>
      <c r="W29" s="67">
        <v>19.72993593689197</v>
      </c>
      <c r="X29" s="67">
        <v>22.616370811965805</v>
      </c>
      <c r="Y29" s="67">
        <v>25.836055687309742</v>
      </c>
      <c r="Z29" s="68">
        <v>29.399469758533144</v>
      </c>
      <c r="AA29" s="67">
        <v>33.390966063783367</v>
      </c>
      <c r="AB29" s="67">
        <v>37.908755159907784</v>
      </c>
      <c r="AC29" s="67">
        <v>43.046256722588609</v>
      </c>
      <c r="AD29" s="67">
        <v>48.891155537953146</v>
      </c>
      <c r="AE29" s="68">
        <v>55.514661385964438</v>
      </c>
      <c r="AF29" s="68">
        <v>62.97</v>
      </c>
      <c r="AG29" s="11">
        <v>84</v>
      </c>
      <c r="AK29" s="11">
        <v>54</v>
      </c>
      <c r="AL29" s="66">
        <v>0.45920000000000005</v>
      </c>
      <c r="AM29" s="67">
        <v>0.64789739484489739</v>
      </c>
      <c r="AN29" s="67">
        <v>0.82173768055358698</v>
      </c>
      <c r="AO29" s="67">
        <v>0.99569440180842672</v>
      </c>
      <c r="AP29" s="68">
        <v>1.1914885148037058</v>
      </c>
      <c r="AQ29" s="67">
        <v>1.4119027270858995</v>
      </c>
      <c r="AR29" s="67">
        <v>1.6562690298553104</v>
      </c>
      <c r="AS29" s="67">
        <v>1.9385384210116199</v>
      </c>
      <c r="AT29" s="67">
        <v>2.2449535647012757</v>
      </c>
      <c r="AU29" s="68">
        <v>2.5950492009118076</v>
      </c>
      <c r="AV29" s="66">
        <v>2.9855843232389954</v>
      </c>
      <c r="AW29" s="67">
        <v>3.4320670643875921</v>
      </c>
      <c r="AX29" s="67">
        <v>3.9240481787939854</v>
      </c>
      <c r="AY29" s="67">
        <v>4.4775674882113519</v>
      </c>
      <c r="AZ29" s="67">
        <v>5.0808892560858796</v>
      </c>
      <c r="BA29" s="67">
        <v>5.7506442100938475</v>
      </c>
      <c r="BB29" s="67">
        <v>6.5204587536558956</v>
      </c>
      <c r="BC29" s="67">
        <v>7.4030659631384328</v>
      </c>
      <c r="BD29" s="67">
        <v>8.4116721389401583</v>
      </c>
      <c r="BE29" s="68">
        <v>9.5599362135626667</v>
      </c>
      <c r="BF29" s="67">
        <v>10.887369266731284</v>
      </c>
      <c r="BG29" s="67">
        <v>12.410006546845036</v>
      </c>
      <c r="BH29" s="67">
        <v>14.153014183912902</v>
      </c>
      <c r="BI29" s="67">
        <v>16.142521046039707</v>
      </c>
      <c r="BJ29" s="68">
        <v>18.396450289112348</v>
      </c>
      <c r="BK29" s="67">
        <v>20.988664495896405</v>
      </c>
      <c r="BL29" s="67">
        <v>23.949752000687948</v>
      </c>
      <c r="BM29" s="67">
        <v>27.311039320331769</v>
      </c>
      <c r="BN29" s="67">
        <v>31.055968901293433</v>
      </c>
      <c r="BO29" s="68">
        <v>35.165855161342279</v>
      </c>
      <c r="BP29" s="68">
        <v>39.81</v>
      </c>
      <c r="BQ29" s="11">
        <v>84</v>
      </c>
    </row>
    <row r="30" spans="1:69" x14ac:dyDescent="0.3">
      <c r="A30" s="6">
        <v>55</v>
      </c>
      <c r="B30" s="62">
        <v>0.70800000000000007</v>
      </c>
      <c r="C30" s="63">
        <v>1.0461694649924169</v>
      </c>
      <c r="D30" s="63">
        <v>1.3626689824488667</v>
      </c>
      <c r="E30" s="63">
        <v>1.687209807198619</v>
      </c>
      <c r="F30" s="64">
        <v>2.0305270841148326</v>
      </c>
      <c r="G30" s="63">
        <v>2.4083456159340813</v>
      </c>
      <c r="H30" s="63">
        <v>2.8159782254984149</v>
      </c>
      <c r="I30" s="63">
        <v>3.2504929288609001</v>
      </c>
      <c r="J30" s="63">
        <v>3.7190070987737731</v>
      </c>
      <c r="K30" s="64">
        <v>4.2294975037588198</v>
      </c>
      <c r="L30" s="63">
        <v>4.8163520145359362</v>
      </c>
      <c r="M30" s="63">
        <v>5.4920008524677977</v>
      </c>
      <c r="N30" s="63">
        <v>6.2761612451095132</v>
      </c>
      <c r="O30" s="63">
        <v>7.1969591838046965</v>
      </c>
      <c r="P30" s="64">
        <v>8.2772723916135025</v>
      </c>
      <c r="Q30" s="70">
        <v>9.5260203661543486</v>
      </c>
      <c r="R30" s="63">
        <v>10.974735926762463</v>
      </c>
      <c r="S30" s="63">
        <v>12.648867152576219</v>
      </c>
      <c r="T30" s="63">
        <v>14.566730672555769</v>
      </c>
      <c r="U30" s="64">
        <v>16.77169366157063</v>
      </c>
      <c r="V30" s="63">
        <v>19.292530134775877</v>
      </c>
      <c r="W30" s="63">
        <v>22.141579127572825</v>
      </c>
      <c r="X30" s="63">
        <v>25.321846765380904</v>
      </c>
      <c r="Y30" s="63">
        <v>28.844165541590108</v>
      </c>
      <c r="Z30" s="64">
        <v>32.791888255726455</v>
      </c>
      <c r="AA30" s="63">
        <v>37.262228072212558</v>
      </c>
      <c r="AB30" s="63">
        <v>42.347934446269889</v>
      </c>
      <c r="AC30" s="63">
        <v>48.1363092908882</v>
      </c>
      <c r="AD30" s="63">
        <v>54.698576737847233</v>
      </c>
      <c r="AE30" s="64">
        <v>62.088317999575516</v>
      </c>
      <c r="AF30" s="64">
        <v>70.41</v>
      </c>
      <c r="AG30" s="6">
        <v>85</v>
      </c>
      <c r="AK30" s="6">
        <v>55</v>
      </c>
      <c r="AL30" s="62">
        <v>0.49199999999999999</v>
      </c>
      <c r="AM30" s="63">
        <v>0.70247698234366174</v>
      </c>
      <c r="AN30" s="63">
        <v>0.89285738580925023</v>
      </c>
      <c r="AO30" s="63">
        <v>1.0963677305540127</v>
      </c>
      <c r="AP30" s="64">
        <v>1.3202593200086219</v>
      </c>
      <c r="AQ30" s="63">
        <v>1.5658028843728355</v>
      </c>
      <c r="AR30" s="63">
        <v>1.8471703806751933</v>
      </c>
      <c r="AS30" s="63">
        <v>2.1518769483103095</v>
      </c>
      <c r="AT30" s="63">
        <v>2.4989513396244818</v>
      </c>
      <c r="AU30" s="64">
        <v>2.8856007270968118</v>
      </c>
      <c r="AV30" s="63">
        <v>3.3270452606730134</v>
      </c>
      <c r="AW30" s="63">
        <v>3.8133633363268351</v>
      </c>
      <c r="AX30" s="63">
        <v>4.3602681664397114</v>
      </c>
      <c r="AY30" s="63">
        <v>4.9564566455414711</v>
      </c>
      <c r="AZ30" s="64">
        <v>5.6182264999547575</v>
      </c>
      <c r="BA30" s="70">
        <v>6.3785693901520633</v>
      </c>
      <c r="BB30" s="63">
        <v>7.2501361011358094</v>
      </c>
      <c r="BC30" s="63">
        <v>8.2460434865690111</v>
      </c>
      <c r="BD30" s="63">
        <v>9.3798543712244253</v>
      </c>
      <c r="BE30" s="64">
        <v>10.690517828746479</v>
      </c>
      <c r="BF30" s="63">
        <v>12.193985423608035</v>
      </c>
      <c r="BG30" s="63">
        <v>13.91517982413129</v>
      </c>
      <c r="BH30" s="63">
        <v>15.879984488709631</v>
      </c>
      <c r="BI30" s="63">
        <v>18.106217585600771</v>
      </c>
      <c r="BJ30" s="64">
        <v>20.66677144443188</v>
      </c>
      <c r="BK30" s="63">
        <v>23.591992927728594</v>
      </c>
      <c r="BL30" s="63">
        <v>26.912955971841789</v>
      </c>
      <c r="BM30" s="63">
        <v>30.613531812878133</v>
      </c>
      <c r="BN30" s="63">
        <v>34.675433698656313</v>
      </c>
      <c r="BO30" s="64">
        <v>39.265741795402853</v>
      </c>
      <c r="BP30" s="64">
        <v>44.59</v>
      </c>
      <c r="BQ30" s="6">
        <v>85</v>
      </c>
    </row>
    <row r="31" spans="1:69" x14ac:dyDescent="0.3">
      <c r="A31" s="6">
        <v>56</v>
      </c>
      <c r="B31" s="62">
        <v>0.75660000000000005</v>
      </c>
      <c r="C31" s="63">
        <v>1.1244226136960678</v>
      </c>
      <c r="D31" s="63">
        <v>1.4715688697091869</v>
      </c>
      <c r="E31" s="63">
        <v>1.8270307375099981</v>
      </c>
      <c r="F31" s="64">
        <v>2.2111685449846066</v>
      </c>
      <c r="G31" s="63">
        <v>2.6225673570710075</v>
      </c>
      <c r="H31" s="63">
        <v>3.0597531853025131</v>
      </c>
      <c r="I31" s="63">
        <v>3.5301142752876067</v>
      </c>
      <c r="J31" s="63">
        <v>4.0417866382414518</v>
      </c>
      <c r="K31" s="64">
        <v>4.6282741694456062</v>
      </c>
      <c r="L31" s="63">
        <v>5.3023591966667825</v>
      </c>
      <c r="M31" s="63">
        <v>6.083863255916814</v>
      </c>
      <c r="N31" s="63">
        <v>7.0008767171687794</v>
      </c>
      <c r="O31" s="63">
        <v>8.076537750328372</v>
      </c>
      <c r="P31" s="64">
        <v>9.3203987764816922</v>
      </c>
      <c r="Q31" s="63">
        <v>10.76411536777027</v>
      </c>
      <c r="R31" s="63">
        <v>12.433503752804947</v>
      </c>
      <c r="S31" s="63">
        <v>14.347421078336442</v>
      </c>
      <c r="T31" s="63">
        <v>16.54944588818142</v>
      </c>
      <c r="U31" s="64">
        <v>19.06890406924623</v>
      </c>
      <c r="V31" s="63">
        <v>21.918903558542464</v>
      </c>
      <c r="W31" s="63">
        <v>25.103251304981974</v>
      </c>
      <c r="X31" s="63">
        <v>28.63343590730673</v>
      </c>
      <c r="Y31" s="63">
        <v>32.59299387634222</v>
      </c>
      <c r="Z31" s="64">
        <v>37.079565602548826</v>
      </c>
      <c r="AA31" s="63">
        <v>42.186671789211879</v>
      </c>
      <c r="AB31" s="63">
        <v>48.002664441915954</v>
      </c>
      <c r="AC31" s="63">
        <v>54.600055299483479</v>
      </c>
      <c r="AD31" s="63">
        <v>62.033852775601147</v>
      </c>
      <c r="AE31" s="64">
        <v>70.41</v>
      </c>
      <c r="AF31" s="64">
        <v>78.67</v>
      </c>
      <c r="AG31" s="6">
        <v>86</v>
      </c>
      <c r="AK31" s="6">
        <v>56</v>
      </c>
      <c r="AL31" s="62">
        <v>0.52650000000000008</v>
      </c>
      <c r="AM31" s="63">
        <v>0.75680677289579323</v>
      </c>
      <c r="AN31" s="63">
        <v>0.97771030453100338</v>
      </c>
      <c r="AO31" s="63">
        <v>1.2108463722727754</v>
      </c>
      <c r="AP31" s="64">
        <v>1.4619311328908655</v>
      </c>
      <c r="AQ31" s="63">
        <v>1.7461927282891261</v>
      </c>
      <c r="AR31" s="63">
        <v>2.0529632040605943</v>
      </c>
      <c r="AS31" s="63">
        <v>2.4009474088101803</v>
      </c>
      <c r="AT31" s="63">
        <v>2.7880042803742762</v>
      </c>
      <c r="AU31" s="64">
        <v>3.229223406328416</v>
      </c>
      <c r="AV31" s="63">
        <v>3.7153191139725998</v>
      </c>
      <c r="AW31" s="63">
        <v>4.2618226770053251</v>
      </c>
      <c r="AX31" s="63">
        <v>4.8579082852283504</v>
      </c>
      <c r="AY31" s="63">
        <v>5.5196964152731134</v>
      </c>
      <c r="AZ31" s="64">
        <v>6.2798524472497919</v>
      </c>
      <c r="BA31" s="63">
        <v>7.1511790585961554</v>
      </c>
      <c r="BB31" s="63">
        <v>8.146953988563606</v>
      </c>
      <c r="BC31" s="63">
        <v>9.2809105437430297</v>
      </c>
      <c r="BD31" s="63">
        <v>10.591948049426062</v>
      </c>
      <c r="BE31" s="64">
        <v>12.096286500489668</v>
      </c>
      <c r="BF31" s="63">
        <v>13.819059058110561</v>
      </c>
      <c r="BG31" s="63">
        <v>15.786394194757609</v>
      </c>
      <c r="BH31" s="63">
        <v>18.016431536485669</v>
      </c>
      <c r="BI31" s="63">
        <v>20.58216164616509</v>
      </c>
      <c r="BJ31" s="64">
        <v>23.514348861302306</v>
      </c>
      <c r="BK31" s="63">
        <v>26.844504366236844</v>
      </c>
      <c r="BL31" s="63">
        <v>30.557044412954987</v>
      </c>
      <c r="BM31" s="63">
        <v>34.634124317614202</v>
      </c>
      <c r="BN31" s="63">
        <v>39.243065130146917</v>
      </c>
      <c r="BO31" s="64">
        <v>44.59</v>
      </c>
      <c r="BP31" s="64">
        <v>50.16</v>
      </c>
      <c r="BQ31" s="6">
        <v>86</v>
      </c>
    </row>
    <row r="32" spans="1:69" x14ac:dyDescent="0.3">
      <c r="A32" s="6">
        <v>57</v>
      </c>
      <c r="B32" s="62">
        <v>0.8075</v>
      </c>
      <c r="C32" s="63">
        <v>1.2099094621709274</v>
      </c>
      <c r="D32" s="63">
        <v>1.5900116070185086</v>
      </c>
      <c r="E32" s="63">
        <v>1.9867222643735032</v>
      </c>
      <c r="F32" s="64">
        <v>2.4055851356848708</v>
      </c>
      <c r="G32" s="63">
        <v>2.8478829869283344</v>
      </c>
      <c r="H32" s="63">
        <v>3.3217926889053206</v>
      </c>
      <c r="I32" s="63">
        <v>3.8358767795795021</v>
      </c>
      <c r="J32" s="63">
        <v>4.4228154379164613</v>
      </c>
      <c r="K32" s="64">
        <v>5.0958706386120269</v>
      </c>
      <c r="L32" s="63">
        <v>5.8750357260156054</v>
      </c>
      <c r="M32" s="63">
        <v>6.7884007799220294</v>
      </c>
      <c r="N32" s="63">
        <v>7.8594123126833644</v>
      </c>
      <c r="O32" s="63">
        <v>9.0983238947627232</v>
      </c>
      <c r="P32" s="64">
        <v>10.536933641924783</v>
      </c>
      <c r="Q32" s="63">
        <v>12.201461597770484</v>
      </c>
      <c r="R32" s="63">
        <v>14.111351076546619</v>
      </c>
      <c r="S32" s="63">
        <v>16.310409941358419</v>
      </c>
      <c r="T32" s="63">
        <v>18.828558388175939</v>
      </c>
      <c r="U32" s="64">
        <v>21.679730151065534</v>
      </c>
      <c r="V32" s="63">
        <v>24.868590572449182</v>
      </c>
      <c r="W32" s="63">
        <v>28.407330111234227</v>
      </c>
      <c r="X32" s="63">
        <v>32.379679878823261</v>
      </c>
      <c r="Y32" s="63">
        <v>36.883736296641416</v>
      </c>
      <c r="Z32" s="64">
        <v>42.013844723363043</v>
      </c>
      <c r="AA32" s="63">
        <v>47.859480086030338</v>
      </c>
      <c r="AB32" s="63">
        <v>54.494530777856987</v>
      </c>
      <c r="AC32" s="63">
        <v>61.97553062638206</v>
      </c>
      <c r="AD32" s="63">
        <v>70.41</v>
      </c>
      <c r="AE32" s="64">
        <v>78.67</v>
      </c>
      <c r="AF32" s="64">
        <v>87.86</v>
      </c>
      <c r="AG32" s="6">
        <v>87</v>
      </c>
      <c r="AK32" s="6">
        <v>57</v>
      </c>
      <c r="AL32" s="62">
        <v>0.56620000000000004</v>
      </c>
      <c r="AM32" s="63">
        <v>0.82805696912673865</v>
      </c>
      <c r="AN32" s="63">
        <v>1.0793666432790521</v>
      </c>
      <c r="AO32" s="63">
        <v>1.3405486856339188</v>
      </c>
      <c r="AP32" s="64">
        <v>1.6303175787313053</v>
      </c>
      <c r="AQ32" s="63">
        <v>1.9408938936358626</v>
      </c>
      <c r="AR32" s="63">
        <v>2.2909491860795068</v>
      </c>
      <c r="AS32" s="63">
        <v>2.6792517454157685</v>
      </c>
      <c r="AT32" s="63">
        <v>3.1208400878881246</v>
      </c>
      <c r="AU32" s="64">
        <v>3.6071898190146294</v>
      </c>
      <c r="AV32" s="63">
        <v>4.1536633477508795</v>
      </c>
      <c r="AW32" s="63">
        <v>4.7499806025842108</v>
      </c>
      <c r="AX32" s="63">
        <v>5.4120804017997362</v>
      </c>
      <c r="AY32" s="63">
        <v>6.1722826007208962</v>
      </c>
      <c r="AZ32" s="64">
        <v>7.0435646387408628</v>
      </c>
      <c r="BA32" s="63">
        <v>8.0393852696300865</v>
      </c>
      <c r="BB32" s="63">
        <v>9.1736666667196669</v>
      </c>
      <c r="BC32" s="63">
        <v>10.485256745586915</v>
      </c>
      <c r="BD32" s="63">
        <v>11.990667836479913</v>
      </c>
      <c r="BE32" s="64">
        <v>13.715261176499295</v>
      </c>
      <c r="BF32" s="63">
        <v>15.685429522487098</v>
      </c>
      <c r="BG32" s="63">
        <v>17.919658251682932</v>
      </c>
      <c r="BH32" s="63">
        <v>20.491042292280433</v>
      </c>
      <c r="BI32" s="63">
        <v>23.430793841825771</v>
      </c>
      <c r="BJ32" s="64">
        <v>26.770892225563166</v>
      </c>
      <c r="BK32" s="63">
        <v>30.496336819978676</v>
      </c>
      <c r="BL32" s="63">
        <v>34.589754552080805</v>
      </c>
      <c r="BM32" s="63">
        <v>39.218721589718065</v>
      </c>
      <c r="BN32" s="63">
        <v>44.59</v>
      </c>
      <c r="BO32" s="64">
        <v>50.16</v>
      </c>
      <c r="BP32" s="64">
        <v>56.7</v>
      </c>
      <c r="BQ32" s="6">
        <v>87</v>
      </c>
    </row>
    <row r="33" spans="1:69" x14ac:dyDescent="0.3">
      <c r="A33" s="6">
        <v>58</v>
      </c>
      <c r="B33" s="62">
        <v>0.86025000000000007</v>
      </c>
      <c r="C33" s="63">
        <v>1.2995525311256253</v>
      </c>
      <c r="D33" s="63">
        <v>1.7218069874074229</v>
      </c>
      <c r="E33" s="63">
        <v>2.1546594670770807</v>
      </c>
      <c r="F33" s="64">
        <v>2.6059148391788103</v>
      </c>
      <c r="G33" s="63">
        <v>3.0858293851830592</v>
      </c>
      <c r="H33" s="63">
        <v>3.6039713132140672</v>
      </c>
      <c r="I33" s="63">
        <v>4.1923620580979692</v>
      </c>
      <c r="J33" s="63">
        <v>4.8649576396042189</v>
      </c>
      <c r="K33" s="64">
        <v>5.6420330912816201</v>
      </c>
      <c r="L33" s="63">
        <v>6.5517334422015674</v>
      </c>
      <c r="M33" s="63">
        <v>7.617884112647892</v>
      </c>
      <c r="N33" s="63">
        <v>8.8515407775125539</v>
      </c>
      <c r="O33" s="63">
        <v>10.284673796187121</v>
      </c>
      <c r="P33" s="64">
        <v>11.94396112358292</v>
      </c>
      <c r="Q33" s="63">
        <v>13.849502884331852</v>
      </c>
      <c r="R33" s="63">
        <v>16.045365676316695</v>
      </c>
      <c r="S33" s="63">
        <v>18.562132031727415</v>
      </c>
      <c r="T33" s="63">
        <v>21.414653630103121</v>
      </c>
      <c r="U33" s="64">
        <v>24.608549279208148</v>
      </c>
      <c r="V33" s="63">
        <v>28.156789285483431</v>
      </c>
      <c r="W33" s="63">
        <v>32.143322721549396</v>
      </c>
      <c r="X33" s="63">
        <v>36.666753969312232</v>
      </c>
      <c r="Y33" s="63">
        <v>41.822345090126923</v>
      </c>
      <c r="Z33" s="64">
        <v>47.700818605819663</v>
      </c>
      <c r="AA33" s="63">
        <v>54.377592245305635</v>
      </c>
      <c r="AB33" s="63">
        <v>61.910894803494145</v>
      </c>
      <c r="AC33" s="63">
        <v>70.41</v>
      </c>
      <c r="AD33" s="63">
        <v>78.67</v>
      </c>
      <c r="AE33" s="64">
        <v>87.86</v>
      </c>
      <c r="AF33" s="64">
        <v>98.06</v>
      </c>
      <c r="AG33" s="6">
        <v>88</v>
      </c>
      <c r="AK33" s="6">
        <v>58</v>
      </c>
      <c r="AL33" s="62">
        <v>0.60680000000000001</v>
      </c>
      <c r="AM33" s="63">
        <v>0.89984191778299616</v>
      </c>
      <c r="AN33" s="63">
        <v>1.1794845873619173</v>
      </c>
      <c r="AO33" s="63">
        <v>1.4783220253626843</v>
      </c>
      <c r="AP33" s="64">
        <v>1.794481516320549</v>
      </c>
      <c r="AQ33" s="63">
        <v>2.1472817785519465</v>
      </c>
      <c r="AR33" s="63">
        <v>2.5369612641505483</v>
      </c>
      <c r="AS33" s="63">
        <v>2.9786202901032044</v>
      </c>
      <c r="AT33" s="63">
        <v>3.4647976812264631</v>
      </c>
      <c r="AU33" s="64">
        <v>4.0106716544553151</v>
      </c>
      <c r="AV33" s="63">
        <v>4.6067066341398872</v>
      </c>
      <c r="AW33" s="63">
        <v>5.2686189778286803</v>
      </c>
      <c r="AX33" s="63">
        <v>6.0282772021336557</v>
      </c>
      <c r="AY33" s="63">
        <v>6.898895579199408</v>
      </c>
      <c r="AZ33" s="64">
        <v>7.8941798456089964</v>
      </c>
      <c r="BA33" s="63">
        <v>9.0283123498662743</v>
      </c>
      <c r="BB33" s="63">
        <v>10.340077268487466</v>
      </c>
      <c r="BC33" s="63">
        <v>11.846390826903701</v>
      </c>
      <c r="BD33" s="63">
        <v>13.572935468019621</v>
      </c>
      <c r="BE33" s="64">
        <v>15.546478914812967</v>
      </c>
      <c r="BF33" s="63">
        <v>17.785998509597889</v>
      </c>
      <c r="BG33" s="63">
        <v>20.364752417108235</v>
      </c>
      <c r="BH33" s="63">
        <v>23.314594732770679</v>
      </c>
      <c r="BI33" s="63">
        <v>26.668182218073799</v>
      </c>
      <c r="BJ33" s="64">
        <v>30.411359832606749</v>
      </c>
      <c r="BK33" s="63">
        <v>34.5274523080923</v>
      </c>
      <c r="BL33" s="63">
        <v>39.184435095027482</v>
      </c>
      <c r="BM33" s="63">
        <v>44.59</v>
      </c>
      <c r="BN33" s="63">
        <v>50.16</v>
      </c>
      <c r="BO33" s="64">
        <v>56.7</v>
      </c>
      <c r="BP33" s="64">
        <v>64.33</v>
      </c>
      <c r="BQ33" s="6">
        <v>88</v>
      </c>
    </row>
    <row r="34" spans="1:69" x14ac:dyDescent="0.3">
      <c r="A34" s="11">
        <v>59</v>
      </c>
      <c r="B34" s="66">
        <v>0.9161999999999999</v>
      </c>
      <c r="C34" s="67">
        <v>1.4008784633601237</v>
      </c>
      <c r="D34" s="67">
        <v>1.8619218193252067</v>
      </c>
      <c r="E34" s="67">
        <v>2.3294531560596132</v>
      </c>
      <c r="F34" s="68">
        <v>2.819714536699184</v>
      </c>
      <c r="G34" s="67">
        <v>3.3447139592250901</v>
      </c>
      <c r="H34" s="67">
        <v>3.9363237557988535</v>
      </c>
      <c r="I34" s="67">
        <v>4.609580506118073</v>
      </c>
      <c r="J34" s="67">
        <v>5.3852383574482836</v>
      </c>
      <c r="K34" s="68">
        <v>6.2916019563008492</v>
      </c>
      <c r="L34" s="67">
        <v>7.3529748673394311</v>
      </c>
      <c r="M34" s="67">
        <v>8.581330138404752</v>
      </c>
      <c r="N34" s="67">
        <v>10.008849536167958</v>
      </c>
      <c r="O34" s="67">
        <v>11.662726890936424</v>
      </c>
      <c r="P34" s="68">
        <v>13.563789102669018</v>
      </c>
      <c r="Q34" s="67">
        <v>15.756390829095185</v>
      </c>
      <c r="R34" s="67">
        <v>18.271840482246876</v>
      </c>
      <c r="S34" s="67">
        <v>21.125991677703542</v>
      </c>
      <c r="T34" s="67">
        <v>24.325501800532962</v>
      </c>
      <c r="U34" s="68">
        <v>27.884189486408186</v>
      </c>
      <c r="V34" s="67">
        <v>31.88624041605123</v>
      </c>
      <c r="W34" s="67">
        <v>36.430811305841651</v>
      </c>
      <c r="X34" s="67">
        <v>41.614160915158216</v>
      </c>
      <c r="Y34" s="67">
        <v>47.528367830020215</v>
      </c>
      <c r="Z34" s="68">
        <v>54.250511680891179</v>
      </c>
      <c r="AA34" s="67">
        <v>61.840662860068633</v>
      </c>
      <c r="AB34" s="67">
        <v>70.41</v>
      </c>
      <c r="AC34" s="67">
        <v>78.67</v>
      </c>
      <c r="AD34" s="67">
        <v>87.86</v>
      </c>
      <c r="AE34" s="68">
        <v>98.06</v>
      </c>
      <c r="AF34" s="68">
        <v>109.21</v>
      </c>
      <c r="AG34" s="11">
        <v>89</v>
      </c>
      <c r="AK34" s="11">
        <v>59</v>
      </c>
      <c r="AL34" s="66">
        <v>0.65339999999999998</v>
      </c>
      <c r="AM34" s="67">
        <v>0.97773776240784749</v>
      </c>
      <c r="AN34" s="67">
        <v>1.2953673761302262</v>
      </c>
      <c r="AO34" s="67">
        <v>1.6220281847418367</v>
      </c>
      <c r="AP34" s="68">
        <v>1.9802913730171714</v>
      </c>
      <c r="AQ34" s="67">
        <v>2.3730060498753023</v>
      </c>
      <c r="AR34" s="67">
        <v>2.8157273846578912</v>
      </c>
      <c r="AS34" s="67">
        <v>3.3024035331783135</v>
      </c>
      <c r="AT34" s="67">
        <v>3.8481019875142857</v>
      </c>
      <c r="AU34" s="68">
        <v>4.4441929324457465</v>
      </c>
      <c r="AV34" s="67">
        <v>5.10617526307822</v>
      </c>
      <c r="AW34" s="67">
        <v>5.8654314188215757</v>
      </c>
      <c r="AX34" s="67">
        <v>6.7354616065723842</v>
      </c>
      <c r="AY34" s="67">
        <v>7.7302625741324187</v>
      </c>
      <c r="AZ34" s="68">
        <v>8.8643185418852468</v>
      </c>
      <c r="BA34" s="67">
        <v>10.176347693647655</v>
      </c>
      <c r="BB34" s="67">
        <v>11.683726312790625</v>
      </c>
      <c r="BC34" s="67">
        <v>13.412502366820172</v>
      </c>
      <c r="BD34" s="67">
        <v>15.389869012863969</v>
      </c>
      <c r="BE34" s="68">
        <v>17.635360525328487</v>
      </c>
      <c r="BF34" s="67">
        <v>20.222421405224893</v>
      </c>
      <c r="BG34" s="67">
        <v>23.183631622433381</v>
      </c>
      <c r="BH34" s="67">
        <v>26.552414098555921</v>
      </c>
      <c r="BI34" s="67">
        <v>30.315569906420226</v>
      </c>
      <c r="BJ34" s="68">
        <v>34.457213907341043</v>
      </c>
      <c r="BK34" s="67">
        <v>39.145775722252452</v>
      </c>
      <c r="BL34" s="67">
        <v>44.59</v>
      </c>
      <c r="BM34" s="67">
        <v>50.16</v>
      </c>
      <c r="BN34" s="67">
        <v>56.7</v>
      </c>
      <c r="BO34" s="68">
        <v>64.33</v>
      </c>
      <c r="BP34" s="68">
        <v>72.989999999999995</v>
      </c>
      <c r="BQ34" s="11">
        <v>89</v>
      </c>
    </row>
    <row r="35" spans="1:69" x14ac:dyDescent="0.3">
      <c r="A35" s="6">
        <v>60</v>
      </c>
      <c r="B35" s="62">
        <v>0.97649999999999992</v>
      </c>
      <c r="C35" s="63">
        <v>1.504698442815658</v>
      </c>
      <c r="D35" s="63">
        <v>2.0034996050651732</v>
      </c>
      <c r="E35" s="63">
        <v>2.5116996981532056</v>
      </c>
      <c r="F35" s="64">
        <v>3.0479575667613759</v>
      </c>
      <c r="G35" s="63">
        <v>3.6453556534011127</v>
      </c>
      <c r="H35" s="63">
        <v>4.3207788014031721</v>
      </c>
      <c r="I35" s="63">
        <v>5.0958264722638091</v>
      </c>
      <c r="J35" s="63">
        <v>5.999147952621402</v>
      </c>
      <c r="K35" s="64">
        <v>7.0556799400418342</v>
      </c>
      <c r="L35" s="63">
        <v>8.2784812149134996</v>
      </c>
      <c r="M35" s="63">
        <v>9.7000044207605978</v>
      </c>
      <c r="N35" s="63">
        <v>11.348043348662934</v>
      </c>
      <c r="O35" s="63">
        <v>13.244252822377627</v>
      </c>
      <c r="P35" s="64">
        <v>15.433319844655296</v>
      </c>
      <c r="Q35" s="63">
        <v>17.947372073158423</v>
      </c>
      <c r="R35" s="63">
        <v>20.803389041775983</v>
      </c>
      <c r="S35" s="63">
        <v>24.009194017951465</v>
      </c>
      <c r="T35" s="63">
        <v>27.579558710892201</v>
      </c>
      <c r="U35" s="64">
        <v>31.598938515406093</v>
      </c>
      <c r="V35" s="63">
        <v>36.167113019794634</v>
      </c>
      <c r="W35" s="63">
        <v>41.381460930369443</v>
      </c>
      <c r="X35" s="63">
        <v>47.335583214579508</v>
      </c>
      <c r="Y35" s="63">
        <v>54.108424904107551</v>
      </c>
      <c r="Z35" s="64">
        <v>61.762124181969341</v>
      </c>
      <c r="AA35" s="63">
        <v>70.41</v>
      </c>
      <c r="AB35" s="63">
        <v>78.67</v>
      </c>
      <c r="AC35" s="63">
        <v>87.86</v>
      </c>
      <c r="AD35" s="63">
        <v>98.06</v>
      </c>
      <c r="AE35" s="64">
        <v>109.21</v>
      </c>
      <c r="AF35" s="64">
        <v>121.29</v>
      </c>
      <c r="AG35" s="6">
        <v>90</v>
      </c>
      <c r="AK35" s="6">
        <v>60</v>
      </c>
      <c r="AL35" s="62">
        <v>0.70174999999999987</v>
      </c>
      <c r="AM35" s="63">
        <v>1.0658606890804279</v>
      </c>
      <c r="AN35" s="63">
        <v>1.4135269326859148</v>
      </c>
      <c r="AO35" s="63">
        <v>1.7823137715153849</v>
      </c>
      <c r="AP35" s="64">
        <v>2.1808800255239693</v>
      </c>
      <c r="AQ35" s="63">
        <v>2.6262564539715627</v>
      </c>
      <c r="AR35" s="63">
        <v>3.1144397096226788</v>
      </c>
      <c r="AS35" s="63">
        <v>3.6605642898620205</v>
      </c>
      <c r="AT35" s="63">
        <v>4.2571529083026531</v>
      </c>
      <c r="AU35" s="64">
        <v>4.9195149895890733</v>
      </c>
      <c r="AV35" s="63">
        <v>5.6785146879635011</v>
      </c>
      <c r="AW35" s="63">
        <v>6.5480076781834828</v>
      </c>
      <c r="AX35" s="63">
        <v>7.5423422029271325</v>
      </c>
      <c r="AY35" s="63">
        <v>8.6763606097080253</v>
      </c>
      <c r="AZ35" s="64">
        <v>9.9887141691301196</v>
      </c>
      <c r="BA35" s="63">
        <v>11.497313073454407</v>
      </c>
      <c r="BB35" s="63">
        <v>13.228629557491436</v>
      </c>
      <c r="BC35" s="63">
        <v>15.210349126977565</v>
      </c>
      <c r="BD35" s="63">
        <v>17.462649064397304</v>
      </c>
      <c r="BE35" s="64">
        <v>20.059192216211482</v>
      </c>
      <c r="BF35" s="63">
        <v>23.033395925236373</v>
      </c>
      <c r="BG35" s="63">
        <v>26.419567618896341</v>
      </c>
      <c r="BH35" s="63">
        <v>30.205612033046819</v>
      </c>
      <c r="BI35" s="63">
        <v>34.376558589348015</v>
      </c>
      <c r="BJ35" s="64">
        <v>39.101366829267576</v>
      </c>
      <c r="BK35" s="63">
        <v>44.59</v>
      </c>
      <c r="BL35" s="63">
        <v>50.16</v>
      </c>
      <c r="BM35" s="63">
        <v>56.7</v>
      </c>
      <c r="BN35" s="63">
        <v>64.33</v>
      </c>
      <c r="BO35" s="64">
        <v>72.989999999999995</v>
      </c>
      <c r="BP35" s="64">
        <v>82.72</v>
      </c>
      <c r="BQ35" s="6">
        <v>90</v>
      </c>
    </row>
    <row r="36" spans="1:69" x14ac:dyDescent="0.3">
      <c r="A36" s="6">
        <v>61</v>
      </c>
      <c r="B36" s="62">
        <v>1.06925</v>
      </c>
      <c r="C36" s="63">
        <v>1.6476561783030388</v>
      </c>
      <c r="D36" s="63">
        <v>2.194466498686106</v>
      </c>
      <c r="E36" s="63">
        <v>2.7538333139633551</v>
      </c>
      <c r="F36" s="64">
        <v>3.3650137374435065</v>
      </c>
      <c r="G36" s="63">
        <v>4.0486561794942295</v>
      </c>
      <c r="H36" s="63">
        <v>4.8280833028849104</v>
      </c>
      <c r="I36" s="63">
        <v>5.7327666083042983</v>
      </c>
      <c r="J36" s="63">
        <v>6.7885198672128038</v>
      </c>
      <c r="K36" s="64">
        <v>8.0095535860369083</v>
      </c>
      <c r="L36" s="63">
        <v>9.4286601933658503</v>
      </c>
      <c r="M36" s="63">
        <v>11.074222103310317</v>
      </c>
      <c r="N36" s="63">
        <v>12.968643817138732</v>
      </c>
      <c r="O36" s="63">
        <v>15.156905699143834</v>
      </c>
      <c r="P36" s="64">
        <v>17.671830180682093</v>
      </c>
      <c r="Q36" s="63">
        <v>20.531329482233264</v>
      </c>
      <c r="R36" s="63">
        <v>23.744169664648169</v>
      </c>
      <c r="S36" s="63">
        <v>27.325867914981774</v>
      </c>
      <c r="T36" s="63">
        <v>31.361046460224753</v>
      </c>
      <c r="U36" s="64">
        <v>35.949943852592853</v>
      </c>
      <c r="V36" s="63">
        <v>41.190800087016875</v>
      </c>
      <c r="W36" s="63">
        <v>47.178393294742428</v>
      </c>
      <c r="X36" s="63">
        <v>53.993107286527767</v>
      </c>
      <c r="Y36" s="63">
        <v>61.69866290707693</v>
      </c>
      <c r="Z36" s="64">
        <v>70.41</v>
      </c>
      <c r="AA36" s="63">
        <v>78.67</v>
      </c>
      <c r="AB36" s="63">
        <v>87.86</v>
      </c>
      <c r="AC36" s="63">
        <v>98.06</v>
      </c>
      <c r="AD36" s="63">
        <v>109.21</v>
      </c>
      <c r="AE36" s="64">
        <v>121.29</v>
      </c>
      <c r="AF36" s="64">
        <v>134.38999999999999</v>
      </c>
      <c r="AG36" s="6">
        <v>91</v>
      </c>
      <c r="AK36" s="6">
        <v>61</v>
      </c>
      <c r="AL36" s="62">
        <v>0.77700000000000002</v>
      </c>
      <c r="AM36" s="63">
        <v>1.1797639136637372</v>
      </c>
      <c r="AN36" s="63">
        <v>1.5732950733526057</v>
      </c>
      <c r="AO36" s="63">
        <v>1.9858163380416467</v>
      </c>
      <c r="AP36" s="64">
        <v>2.4392936254793822</v>
      </c>
      <c r="AQ36" s="63">
        <v>2.9330456041551791</v>
      </c>
      <c r="AR36" s="63">
        <v>3.4828418905958927</v>
      </c>
      <c r="AS36" s="63">
        <v>4.0825995275311664</v>
      </c>
      <c r="AT36" s="63">
        <v>4.7476077731382684</v>
      </c>
      <c r="AU36" s="64">
        <v>5.5083641226620994</v>
      </c>
      <c r="AV36" s="63">
        <v>6.3791307349730912</v>
      </c>
      <c r="AW36" s="63">
        <v>7.3746229893424493</v>
      </c>
      <c r="AX36" s="63">
        <v>8.5100317000793186</v>
      </c>
      <c r="AY36" s="63">
        <v>9.8239655514740836</v>
      </c>
      <c r="AZ36" s="64">
        <v>11.334813280643472</v>
      </c>
      <c r="BA36" s="63">
        <v>13.069415069591283</v>
      </c>
      <c r="BB36" s="63">
        <v>15.055872831053541</v>
      </c>
      <c r="BC36" s="63">
        <v>17.314899544650299</v>
      </c>
      <c r="BD36" s="63">
        <v>19.920321672116973</v>
      </c>
      <c r="BE36" s="64">
        <v>22.906242476384065</v>
      </c>
      <c r="BF36" s="63">
        <v>26.307683321844586</v>
      </c>
      <c r="BG36" s="63">
        <v>30.113435786973017</v>
      </c>
      <c r="BH36" s="63">
        <v>34.309245642472312</v>
      </c>
      <c r="BI36" s="63">
        <v>39.064460663800922</v>
      </c>
      <c r="BJ36" s="64">
        <v>44.59</v>
      </c>
      <c r="BK36" s="63">
        <v>50.16</v>
      </c>
      <c r="BL36" s="63">
        <v>56.7</v>
      </c>
      <c r="BM36" s="63">
        <v>64.33</v>
      </c>
      <c r="BN36" s="63">
        <v>72.989999999999995</v>
      </c>
      <c r="BO36" s="64">
        <v>82.72</v>
      </c>
      <c r="BP36" s="64">
        <v>93.71</v>
      </c>
      <c r="BQ36" s="6">
        <v>91</v>
      </c>
    </row>
    <row r="37" spans="1:69" x14ac:dyDescent="0.3">
      <c r="A37" s="6">
        <v>62</v>
      </c>
      <c r="B37" s="62">
        <v>1.1655</v>
      </c>
      <c r="C37" s="63">
        <v>1.8001942738629264</v>
      </c>
      <c r="D37" s="63">
        <v>2.4022008708466207</v>
      </c>
      <c r="E37" s="63">
        <v>3.0371055067253243</v>
      </c>
      <c r="F37" s="64">
        <v>3.7347387259893905</v>
      </c>
      <c r="G37" s="63">
        <v>4.5221201060930971</v>
      </c>
      <c r="H37" s="63">
        <v>5.4304138812221074</v>
      </c>
      <c r="I37" s="63">
        <v>6.4868075915187546</v>
      </c>
      <c r="J37" s="63">
        <v>7.7070145014787288</v>
      </c>
      <c r="K37" s="64">
        <v>9.1243225254733407</v>
      </c>
      <c r="L37" s="63">
        <v>10.76784358534754</v>
      </c>
      <c r="M37" s="63">
        <v>12.66086315317928</v>
      </c>
      <c r="N37" s="63">
        <v>14.848715301863999</v>
      </c>
      <c r="O37" s="63">
        <v>17.365014225342655</v>
      </c>
      <c r="P37" s="64">
        <v>20.228720709309954</v>
      </c>
      <c r="Q37" s="63">
        <v>23.449654533962104</v>
      </c>
      <c r="R37" s="63">
        <v>27.044163516648208</v>
      </c>
      <c r="S37" s="63">
        <v>31.097056377969405</v>
      </c>
      <c r="T37" s="63">
        <v>35.709082287455672</v>
      </c>
      <c r="U37" s="64">
        <v>40.979437342789595</v>
      </c>
      <c r="V37" s="63">
        <v>47.004204781613616</v>
      </c>
      <c r="W37" s="63">
        <v>53.865362232905625</v>
      </c>
      <c r="X37" s="63">
        <v>61.628382737466168</v>
      </c>
      <c r="Y37" s="63">
        <v>70.41</v>
      </c>
      <c r="Z37" s="64">
        <v>78.67</v>
      </c>
      <c r="AA37" s="63">
        <v>87.86</v>
      </c>
      <c r="AB37" s="63">
        <v>98.06</v>
      </c>
      <c r="AC37" s="63">
        <v>109.21</v>
      </c>
      <c r="AD37" s="63">
        <v>121.29</v>
      </c>
      <c r="AE37" s="64">
        <v>134.38999999999999</v>
      </c>
      <c r="AF37" s="64">
        <v>148.68</v>
      </c>
      <c r="AG37" s="6">
        <v>92</v>
      </c>
      <c r="AK37" s="6">
        <v>62</v>
      </c>
      <c r="AL37" s="62">
        <v>0.85924999999999996</v>
      </c>
      <c r="AM37" s="63">
        <v>1.3134312235525321</v>
      </c>
      <c r="AN37" s="63">
        <v>1.7540892028337833</v>
      </c>
      <c r="AO37" s="63">
        <v>2.2230194713842195</v>
      </c>
      <c r="AP37" s="64">
        <v>2.7268614628867605</v>
      </c>
      <c r="AQ37" s="63">
        <v>3.2833368446823568</v>
      </c>
      <c r="AR37" s="63">
        <v>3.8884781160898294</v>
      </c>
      <c r="AS37" s="63">
        <v>4.5578205353284229</v>
      </c>
      <c r="AT37" s="63">
        <v>5.321616042876796</v>
      </c>
      <c r="AU37" s="64">
        <v>6.1946743984619932</v>
      </c>
      <c r="AV37" s="63">
        <v>7.1921730938753887</v>
      </c>
      <c r="AW37" s="63">
        <v>8.3297195072147971</v>
      </c>
      <c r="AX37" s="63">
        <v>9.6459003362931153</v>
      </c>
      <c r="AY37" s="63">
        <v>11.159637981939989</v>
      </c>
      <c r="AZ37" s="64">
        <v>12.898177996032228</v>
      </c>
      <c r="BA37" s="63">
        <v>14.890074007243484</v>
      </c>
      <c r="BB37" s="63">
        <v>17.156613990220599</v>
      </c>
      <c r="BC37" s="63">
        <v>19.771797218059909</v>
      </c>
      <c r="BD37" s="63">
        <v>22.770456707075908</v>
      </c>
      <c r="BE37" s="64">
        <v>26.18836970656259</v>
      </c>
      <c r="BF37" s="63">
        <v>30.0152647028568</v>
      </c>
      <c r="BG37" s="63">
        <v>34.237639610918848</v>
      </c>
      <c r="BH37" s="63">
        <v>39.025243705798573</v>
      </c>
      <c r="BI37" s="63">
        <v>44.589999999999996</v>
      </c>
      <c r="BJ37" s="64">
        <v>50.16</v>
      </c>
      <c r="BK37" s="63">
        <v>56.7</v>
      </c>
      <c r="BL37" s="63">
        <v>64.33</v>
      </c>
      <c r="BM37" s="63">
        <v>72.989999999999995</v>
      </c>
      <c r="BN37" s="63">
        <v>82.72</v>
      </c>
      <c r="BO37" s="64">
        <v>93.71</v>
      </c>
      <c r="BP37" s="64">
        <v>106.28</v>
      </c>
      <c r="BQ37" s="6">
        <v>92</v>
      </c>
    </row>
    <row r="38" spans="1:69" x14ac:dyDescent="0.3">
      <c r="A38" s="6">
        <v>63</v>
      </c>
      <c r="B38" s="62">
        <v>1.2617499999999999</v>
      </c>
      <c r="C38" s="63">
        <v>1.9588378977804142</v>
      </c>
      <c r="D38" s="63">
        <v>2.6375685794112189</v>
      </c>
      <c r="E38" s="63">
        <v>3.3591590159453641</v>
      </c>
      <c r="F38" s="64">
        <v>4.1599953677672774</v>
      </c>
      <c r="G38" s="63">
        <v>5.0749973690533476</v>
      </c>
      <c r="H38" s="63">
        <v>6.1337253401290708</v>
      </c>
      <c r="I38" s="63">
        <v>7.354017812559559</v>
      </c>
      <c r="J38" s="63">
        <v>8.7699337866847582</v>
      </c>
      <c r="K38" s="64">
        <v>10.411546421030202</v>
      </c>
      <c r="L38" s="63">
        <v>12.303233333326128</v>
      </c>
      <c r="M38" s="63">
        <v>14.490783228170709</v>
      </c>
      <c r="N38" s="63">
        <v>17.008760367168573</v>
      </c>
      <c r="O38" s="63">
        <v>19.877365716033232</v>
      </c>
      <c r="P38" s="64">
        <v>23.107661134447895</v>
      </c>
      <c r="Q38" s="63">
        <v>26.716975955589739</v>
      </c>
      <c r="R38" s="63">
        <v>30.79035186609558</v>
      </c>
      <c r="S38" s="63">
        <v>35.429147207699934</v>
      </c>
      <c r="T38" s="63">
        <v>40.733685437082812</v>
      </c>
      <c r="U38" s="64">
        <v>46.80158449170721</v>
      </c>
      <c r="V38" s="63">
        <v>53.716695131308015</v>
      </c>
      <c r="W38" s="63">
        <v>61.546551288082313</v>
      </c>
      <c r="X38" s="63">
        <v>70.41</v>
      </c>
      <c r="Y38" s="63">
        <v>78.67</v>
      </c>
      <c r="Z38" s="64">
        <v>87.86</v>
      </c>
      <c r="AA38" s="63">
        <v>98.06</v>
      </c>
      <c r="AB38" s="63">
        <v>109.21</v>
      </c>
      <c r="AC38" s="63">
        <v>121.29</v>
      </c>
      <c r="AD38" s="63">
        <v>134.38999999999999</v>
      </c>
      <c r="AE38" s="64">
        <v>148.68</v>
      </c>
      <c r="AF38" s="64">
        <v>164.3</v>
      </c>
      <c r="AG38" s="6">
        <v>93</v>
      </c>
      <c r="AK38" s="6">
        <v>63</v>
      </c>
      <c r="AL38" s="62">
        <v>0.95024999999999993</v>
      </c>
      <c r="AM38" s="63">
        <v>1.458089785752068</v>
      </c>
      <c r="AN38" s="63">
        <v>1.9574492441929969</v>
      </c>
      <c r="AO38" s="63">
        <v>2.479090162581548</v>
      </c>
      <c r="AP38" s="64">
        <v>3.0467413719086354</v>
      </c>
      <c r="AQ38" s="63">
        <v>3.6602536676755419</v>
      </c>
      <c r="AR38" s="63">
        <v>4.3360122487062602</v>
      </c>
      <c r="AS38" s="63">
        <v>5.104271620254381</v>
      </c>
      <c r="AT38" s="63">
        <v>5.9806424280702526</v>
      </c>
      <c r="AU38" s="64">
        <v>6.9809318900896509</v>
      </c>
      <c r="AV38" s="63">
        <v>8.1212861116123083</v>
      </c>
      <c r="AW38" s="63">
        <v>9.440302632152255</v>
      </c>
      <c r="AX38" s="63">
        <v>10.957544746672063</v>
      </c>
      <c r="AY38" s="63">
        <v>12.700742322834978</v>
      </c>
      <c r="AZ38" s="64">
        <v>14.698981869718979</v>
      </c>
      <c r="BA38" s="63">
        <v>16.974223353260932</v>
      </c>
      <c r="BB38" s="63">
        <v>19.600672950650861</v>
      </c>
      <c r="BC38" s="63">
        <v>22.614011546501779</v>
      </c>
      <c r="BD38" s="63">
        <v>26.05089407909259</v>
      </c>
      <c r="BE38" s="64">
        <v>29.902135635033687</v>
      </c>
      <c r="BF38" s="63">
        <v>34.155108618583107</v>
      </c>
      <c r="BG38" s="63">
        <v>38.980033551235643</v>
      </c>
      <c r="BH38" s="63">
        <v>44.59</v>
      </c>
      <c r="BI38" s="63">
        <v>50.16</v>
      </c>
      <c r="BJ38" s="64">
        <v>56.7</v>
      </c>
      <c r="BK38" s="63">
        <v>64.33</v>
      </c>
      <c r="BL38" s="63">
        <v>72.989999999999995</v>
      </c>
      <c r="BM38" s="63">
        <v>82.72</v>
      </c>
      <c r="BN38" s="63">
        <v>93.71</v>
      </c>
      <c r="BO38" s="64">
        <v>106.28</v>
      </c>
      <c r="BP38" s="64">
        <v>120.7</v>
      </c>
      <c r="BQ38" s="6">
        <v>93</v>
      </c>
    </row>
    <row r="39" spans="1:69" x14ac:dyDescent="0.3">
      <c r="A39" s="11">
        <v>64</v>
      </c>
      <c r="B39" s="66">
        <v>1.3667499999999999</v>
      </c>
      <c r="C39" s="67">
        <v>2.1464218498194323</v>
      </c>
      <c r="D39" s="67">
        <v>2.9143948689750849</v>
      </c>
      <c r="E39" s="67">
        <v>3.7401470205964218</v>
      </c>
      <c r="F39" s="68">
        <v>4.6684602718859693</v>
      </c>
      <c r="G39" s="67">
        <v>5.7336020529235876</v>
      </c>
      <c r="H39" s="67">
        <v>6.9566869043369204</v>
      </c>
      <c r="I39" s="67">
        <v>8.3730659024180021</v>
      </c>
      <c r="J39" s="67">
        <v>10.014120737369771</v>
      </c>
      <c r="K39" s="68">
        <v>11.905578560693238</v>
      </c>
      <c r="L39" s="67">
        <v>14.093810629043039</v>
      </c>
      <c r="M39" s="67">
        <v>16.614482668967455</v>
      </c>
      <c r="N39" s="67">
        <v>19.489195436711469</v>
      </c>
      <c r="O39" s="67">
        <v>22.730396564330437</v>
      </c>
      <c r="P39" s="68">
        <v>26.356503511757115</v>
      </c>
      <c r="Q39" s="67">
        <v>30.452816465326944</v>
      </c>
      <c r="R39" s="67">
        <v>35.121365031939703</v>
      </c>
      <c r="S39" s="67">
        <v>40.463711177243972</v>
      </c>
      <c r="T39" s="67">
        <v>46.579155409340935</v>
      </c>
      <c r="U39" s="68">
        <v>53.553598972397069</v>
      </c>
      <c r="V39" s="67">
        <v>61.456828890663139</v>
      </c>
      <c r="W39" s="67">
        <v>70.41</v>
      </c>
      <c r="X39" s="67">
        <v>78.67</v>
      </c>
      <c r="Y39" s="67">
        <v>87.86</v>
      </c>
      <c r="Z39" s="68">
        <v>98.06</v>
      </c>
      <c r="AA39" s="67">
        <v>109.21</v>
      </c>
      <c r="AB39" s="67">
        <v>121.29</v>
      </c>
      <c r="AC39" s="67">
        <v>134.38999999999999</v>
      </c>
      <c r="AD39" s="67">
        <v>148.68</v>
      </c>
      <c r="AE39" s="68">
        <v>164.3</v>
      </c>
      <c r="AF39" s="68">
        <v>181.01</v>
      </c>
      <c r="AG39" s="11">
        <v>94</v>
      </c>
      <c r="AK39" s="11">
        <v>64</v>
      </c>
      <c r="AL39" s="66">
        <v>1.0499999999999998</v>
      </c>
      <c r="AM39" s="67">
        <v>1.623100490239243</v>
      </c>
      <c r="AN39" s="67">
        <v>2.17962167155562</v>
      </c>
      <c r="AO39" s="67">
        <v>2.7672787304760118</v>
      </c>
      <c r="AP39" s="68">
        <v>3.3945787102675813</v>
      </c>
      <c r="AQ39" s="67">
        <v>4.0803622821438443</v>
      </c>
      <c r="AR39" s="67">
        <v>4.8555504165973646</v>
      </c>
      <c r="AS39" s="67">
        <v>5.7370135615887703</v>
      </c>
      <c r="AT39" s="67">
        <v>6.7414605927214248</v>
      </c>
      <c r="AU39" s="68">
        <v>7.8857542589629697</v>
      </c>
      <c r="AV39" s="67">
        <v>9.2085692041483398</v>
      </c>
      <c r="AW39" s="67">
        <v>10.730233293825041</v>
      </c>
      <c r="AX39" s="67">
        <v>12.479047032775377</v>
      </c>
      <c r="AY39" s="67">
        <v>14.484711612141714</v>
      </c>
      <c r="AZ39" s="68">
        <v>16.769950457053103</v>
      </c>
      <c r="BA39" s="67">
        <v>19.409207577997485</v>
      </c>
      <c r="BB39" s="67">
        <v>22.439116508007896</v>
      </c>
      <c r="BC39" s="67">
        <v>25.897314883585405</v>
      </c>
      <c r="BD39" s="67">
        <v>29.775831488472349</v>
      </c>
      <c r="BE39" s="68">
        <v>34.063013788979703</v>
      </c>
      <c r="BF39" s="67">
        <v>38.929606787640893</v>
      </c>
      <c r="BG39" s="67">
        <v>44.589999999999996</v>
      </c>
      <c r="BH39" s="67">
        <v>50.16</v>
      </c>
      <c r="BI39" s="67">
        <v>56.7</v>
      </c>
      <c r="BJ39" s="68">
        <v>64.33</v>
      </c>
      <c r="BK39" s="67">
        <v>72.989999999999995</v>
      </c>
      <c r="BL39" s="67">
        <v>82.72</v>
      </c>
      <c r="BM39" s="67">
        <v>93.71</v>
      </c>
      <c r="BN39" s="67">
        <v>106.28</v>
      </c>
      <c r="BO39" s="68">
        <v>120.7</v>
      </c>
      <c r="BP39" s="68">
        <v>136.61000000000001</v>
      </c>
      <c r="BQ39" s="11">
        <v>94</v>
      </c>
    </row>
    <row r="40" spans="1:69" x14ac:dyDescent="0.3">
      <c r="A40" s="6">
        <v>65</v>
      </c>
      <c r="B40" s="62">
        <v>1.48925</v>
      </c>
      <c r="C40" s="63">
        <v>2.3650426155822131</v>
      </c>
      <c r="D40" s="63">
        <v>3.2397508574659146</v>
      </c>
      <c r="E40" s="63">
        <v>4.1935084637412317</v>
      </c>
      <c r="F40" s="64">
        <v>5.2719868552692741</v>
      </c>
      <c r="G40" s="63">
        <v>6.5021897032288303</v>
      </c>
      <c r="H40" s="63">
        <v>7.9218583207070132</v>
      </c>
      <c r="I40" s="63">
        <v>9.5643180291295185</v>
      </c>
      <c r="J40" s="63">
        <v>11.457067440707229</v>
      </c>
      <c r="K40" s="64">
        <v>13.647273543386575</v>
      </c>
      <c r="L40" s="63">
        <v>16.171925325742986</v>
      </c>
      <c r="M40" s="63">
        <v>19.054244668940171</v>
      </c>
      <c r="N40" s="63">
        <v>22.30826064757829</v>
      </c>
      <c r="O40" s="63">
        <v>25.95362467777089</v>
      </c>
      <c r="P40" s="64">
        <v>30.075936458602374</v>
      </c>
      <c r="Q40" s="63">
        <v>34.777983337718418</v>
      </c>
      <c r="R40" s="63">
        <v>40.162714550749506</v>
      </c>
      <c r="S40" s="63">
        <v>46.331309257173849</v>
      </c>
      <c r="T40" s="63">
        <v>53.371953903626512</v>
      </c>
      <c r="U40" s="64">
        <v>61.35694355753126</v>
      </c>
      <c r="V40" s="63">
        <v>70.409999999999968</v>
      </c>
      <c r="W40" s="63">
        <v>78.67</v>
      </c>
      <c r="X40" s="63">
        <v>87.86</v>
      </c>
      <c r="Y40" s="63">
        <v>98.06</v>
      </c>
      <c r="Z40" s="64">
        <v>109.21</v>
      </c>
      <c r="AA40" s="63">
        <v>121.29</v>
      </c>
      <c r="AB40" s="63">
        <v>134.38999999999999</v>
      </c>
      <c r="AC40" s="63">
        <v>148.68</v>
      </c>
      <c r="AD40" s="63">
        <v>164.3</v>
      </c>
      <c r="AE40" s="64">
        <v>181.01</v>
      </c>
      <c r="AF40" s="64">
        <v>198.46</v>
      </c>
      <c r="AG40" s="6">
        <v>95</v>
      </c>
      <c r="AK40" s="6">
        <v>65</v>
      </c>
      <c r="AL40" s="62">
        <v>1.1637500000000001</v>
      </c>
      <c r="AM40" s="63">
        <v>1.8034984271904366</v>
      </c>
      <c r="AN40" s="63">
        <v>2.4301944228582766</v>
      </c>
      <c r="AO40" s="63">
        <v>3.0813737878843455</v>
      </c>
      <c r="AP40" s="64">
        <v>3.7833377691336731</v>
      </c>
      <c r="AQ40" s="63">
        <v>4.5694541590112729</v>
      </c>
      <c r="AR40" s="63">
        <v>5.4587957232558555</v>
      </c>
      <c r="AS40" s="63">
        <v>6.469472960103821</v>
      </c>
      <c r="AT40" s="63">
        <v>7.6193628543094372</v>
      </c>
      <c r="AU40" s="64">
        <v>8.947343886277304</v>
      </c>
      <c r="AV40" s="63">
        <v>10.474678503925519</v>
      </c>
      <c r="AW40" s="63">
        <v>12.230352301548852</v>
      </c>
      <c r="AX40" s="63">
        <v>14.24478286238131</v>
      </c>
      <c r="AY40" s="63">
        <v>16.541564544126278</v>
      </c>
      <c r="AZ40" s="64">
        <v>19.195416789205268</v>
      </c>
      <c r="BA40" s="63">
        <v>22.24404271821005</v>
      </c>
      <c r="BB40" s="63">
        <v>25.726177837803974</v>
      </c>
      <c r="BC40" s="63">
        <v>29.63520234838764</v>
      </c>
      <c r="BD40" s="63">
        <v>33.960546398369303</v>
      </c>
      <c r="BE40" s="64">
        <v>38.873535113738136</v>
      </c>
      <c r="BF40" s="63">
        <v>44.59</v>
      </c>
      <c r="BG40" s="63">
        <v>50.16</v>
      </c>
      <c r="BH40" s="63">
        <v>56.7</v>
      </c>
      <c r="BI40" s="63">
        <v>64.33</v>
      </c>
      <c r="BJ40" s="64">
        <v>72.989999999999995</v>
      </c>
      <c r="BK40" s="63">
        <v>82.72</v>
      </c>
      <c r="BL40" s="63">
        <v>93.71</v>
      </c>
      <c r="BM40" s="63">
        <v>106.28</v>
      </c>
      <c r="BN40" s="63">
        <v>120.7</v>
      </c>
      <c r="BO40" s="64">
        <v>136.61000000000001</v>
      </c>
      <c r="BP40" s="64">
        <v>153.44</v>
      </c>
      <c r="BQ40" s="6">
        <v>95</v>
      </c>
    </row>
    <row r="41" spans="1:69" x14ac:dyDescent="0.3">
      <c r="A41" s="6">
        <v>66</v>
      </c>
      <c r="B41" s="62">
        <v>1.6397499999999998</v>
      </c>
      <c r="C41" s="63">
        <v>2.6161523267021201</v>
      </c>
      <c r="D41" s="63">
        <v>3.6040925812192768</v>
      </c>
      <c r="E41" s="63">
        <v>4.6881488348525151</v>
      </c>
      <c r="F41" s="64">
        <v>5.9079842410934669</v>
      </c>
      <c r="G41" s="63">
        <v>7.3055205694934227</v>
      </c>
      <c r="H41" s="63">
        <v>8.9163657316134355</v>
      </c>
      <c r="I41" s="63">
        <v>10.769587523177437</v>
      </c>
      <c r="J41" s="63">
        <v>12.912205271474928</v>
      </c>
      <c r="K41" s="64">
        <v>15.381599692396632</v>
      </c>
      <c r="L41" s="63">
        <v>18.201854640339153</v>
      </c>
      <c r="M41" s="63">
        <v>21.387959431032431</v>
      </c>
      <c r="N41" s="63">
        <v>24.960022364145196</v>
      </c>
      <c r="O41" s="63">
        <v>29.001611713347714</v>
      </c>
      <c r="P41" s="64">
        <v>33.613406655323004</v>
      </c>
      <c r="Q41" s="63">
        <v>38.896725997018635</v>
      </c>
      <c r="R41" s="63">
        <v>44.951516904334042</v>
      </c>
      <c r="S41" s="63">
        <v>51.86534123060418</v>
      </c>
      <c r="T41" s="63">
        <v>59.710401621430982</v>
      </c>
      <c r="U41" s="64">
        <v>68.609011229041002</v>
      </c>
      <c r="V41" s="63">
        <v>78.67</v>
      </c>
      <c r="W41" s="63">
        <v>87.86</v>
      </c>
      <c r="X41" s="63">
        <v>98.06</v>
      </c>
      <c r="Y41" s="63">
        <v>109.21</v>
      </c>
      <c r="Z41" s="64">
        <v>121.29</v>
      </c>
      <c r="AA41" s="63">
        <v>134.38999999999999</v>
      </c>
      <c r="AB41" s="63">
        <v>148.68</v>
      </c>
      <c r="AC41" s="63">
        <v>164.3</v>
      </c>
      <c r="AD41" s="63">
        <v>181.01</v>
      </c>
      <c r="AE41" s="64">
        <v>198.46</v>
      </c>
      <c r="AF41" s="64">
        <v>216.29</v>
      </c>
      <c r="AG41" s="6">
        <v>96</v>
      </c>
      <c r="AK41" s="6">
        <v>66</v>
      </c>
      <c r="AL41" s="62">
        <v>1.2862499999999999</v>
      </c>
      <c r="AM41" s="63">
        <v>1.9942942209917045</v>
      </c>
      <c r="AN41" s="63">
        <v>2.6781747278917578</v>
      </c>
      <c r="AO41" s="63">
        <v>3.3934159228838112</v>
      </c>
      <c r="AP41" s="64">
        <v>4.1809037566692062</v>
      </c>
      <c r="AQ41" s="63">
        <v>5.0636886196084534</v>
      </c>
      <c r="AR41" s="63">
        <v>6.0618333727769071</v>
      </c>
      <c r="AS41" s="63">
        <v>7.1942766802158173</v>
      </c>
      <c r="AT41" s="63">
        <v>8.4994671921984626</v>
      </c>
      <c r="AU41" s="64">
        <v>9.9991953640225031</v>
      </c>
      <c r="AV41" s="63">
        <v>11.722472742756361</v>
      </c>
      <c r="AW41" s="63">
        <v>13.699678903604244</v>
      </c>
      <c r="AX41" s="63">
        <v>15.954622503073056</v>
      </c>
      <c r="AY41" s="63">
        <v>18.560487308171975</v>
      </c>
      <c r="AZ41" s="64">
        <v>21.554976638932327</v>
      </c>
      <c r="BA41" s="63">
        <v>24.976795218370221</v>
      </c>
      <c r="BB41" s="63">
        <v>28.820545350519701</v>
      </c>
      <c r="BC41" s="63">
        <v>33.076720846074302</v>
      </c>
      <c r="BD41" s="63">
        <v>37.913000218521312</v>
      </c>
      <c r="BE41" s="64">
        <v>43.54122276269009</v>
      </c>
      <c r="BF41" s="63">
        <v>50.16</v>
      </c>
      <c r="BG41" s="63">
        <v>56.7</v>
      </c>
      <c r="BH41" s="63">
        <v>64.33</v>
      </c>
      <c r="BI41" s="63">
        <v>72.989999999999995</v>
      </c>
      <c r="BJ41" s="64">
        <v>82.72</v>
      </c>
      <c r="BK41" s="63">
        <v>93.71</v>
      </c>
      <c r="BL41" s="63">
        <v>106.28</v>
      </c>
      <c r="BM41" s="63">
        <v>120.7</v>
      </c>
      <c r="BN41" s="63">
        <v>136.61000000000001</v>
      </c>
      <c r="BO41" s="64">
        <v>153.44</v>
      </c>
      <c r="BP41" s="64">
        <v>170.66</v>
      </c>
      <c r="BQ41" s="6">
        <v>96</v>
      </c>
    </row>
    <row r="42" spans="1:69" x14ac:dyDescent="0.3">
      <c r="A42" s="6">
        <v>67</v>
      </c>
      <c r="B42" s="62">
        <v>1.8252499999999998</v>
      </c>
      <c r="C42" s="63">
        <v>2.9241786485404813</v>
      </c>
      <c r="D42" s="63">
        <v>4.0448763953679183</v>
      </c>
      <c r="E42" s="63">
        <v>5.2710252856824091</v>
      </c>
      <c r="F42" s="64">
        <v>6.6567705551003691</v>
      </c>
      <c r="G42" s="63">
        <v>8.2430201685024009</v>
      </c>
      <c r="H42" s="63">
        <v>10.061773952807014</v>
      </c>
      <c r="I42" s="63">
        <v>12.160553955298754</v>
      </c>
      <c r="J42" s="63">
        <v>14.577500544769336</v>
      </c>
      <c r="K42" s="64">
        <v>17.337764502141823</v>
      </c>
      <c r="L42" s="63">
        <v>20.457397173312398</v>
      </c>
      <c r="M42" s="63">
        <v>23.956998005850178</v>
      </c>
      <c r="N42" s="63">
        <v>27.918081464217011</v>
      </c>
      <c r="O42" s="63">
        <v>32.439175896870772</v>
      </c>
      <c r="P42" s="64">
        <v>37.619906279235224</v>
      </c>
      <c r="Q42" s="63">
        <v>43.55890007188647</v>
      </c>
      <c r="R42" s="63">
        <v>50.342985146349072</v>
      </c>
      <c r="S42" s="63">
        <v>58.044144138816371</v>
      </c>
      <c r="T42" s="63">
        <v>66.78311675445164</v>
      </c>
      <c r="U42" s="64">
        <v>76.667717750841149</v>
      </c>
      <c r="V42" s="63">
        <v>87.86</v>
      </c>
      <c r="W42" s="63">
        <v>98.06</v>
      </c>
      <c r="X42" s="63">
        <v>109.21</v>
      </c>
      <c r="Y42" s="63">
        <v>121.29</v>
      </c>
      <c r="Z42" s="64">
        <v>134.38999999999999</v>
      </c>
      <c r="AA42" s="63">
        <v>148.68</v>
      </c>
      <c r="AB42" s="63">
        <v>164.3</v>
      </c>
      <c r="AC42" s="63">
        <v>181.01</v>
      </c>
      <c r="AD42" s="63">
        <v>198.46</v>
      </c>
      <c r="AE42" s="64">
        <v>216.29</v>
      </c>
      <c r="AF42" s="64">
        <v>234.13</v>
      </c>
      <c r="AG42" s="6">
        <v>97</v>
      </c>
      <c r="AK42" s="6">
        <v>67</v>
      </c>
      <c r="AL42" s="62">
        <v>1.4174999999999998</v>
      </c>
      <c r="AM42" s="63">
        <v>2.192016880830185</v>
      </c>
      <c r="AN42" s="63">
        <v>2.942959342562288</v>
      </c>
      <c r="AO42" s="63">
        <v>3.7430382696108415</v>
      </c>
      <c r="AP42" s="64">
        <v>4.6256565762965263</v>
      </c>
      <c r="AQ42" s="63">
        <v>5.6151766368107578</v>
      </c>
      <c r="AR42" s="63">
        <v>6.7326588970212802</v>
      </c>
      <c r="AS42" s="63">
        <v>8.0165901301824594</v>
      </c>
      <c r="AT42" s="63">
        <v>9.4896369560447784</v>
      </c>
      <c r="AU42" s="64">
        <v>11.181034699746634</v>
      </c>
      <c r="AV42" s="63">
        <v>13.121262348858735</v>
      </c>
      <c r="AW42" s="63">
        <v>15.334462961170207</v>
      </c>
      <c r="AX42" s="63">
        <v>17.892290100993939</v>
      </c>
      <c r="AY42" s="63">
        <v>20.832540056595683</v>
      </c>
      <c r="AZ42" s="64">
        <v>24.193969608350955</v>
      </c>
      <c r="BA42" s="63">
        <v>27.972532723525482</v>
      </c>
      <c r="BB42" s="63">
        <v>32.159890103579734</v>
      </c>
      <c r="BC42" s="63">
        <v>36.920001647409748</v>
      </c>
      <c r="BD42" s="63">
        <v>42.460683177615927</v>
      </c>
      <c r="BE42" s="64">
        <v>48.97765891302658</v>
      </c>
      <c r="BF42" s="63">
        <v>56.7</v>
      </c>
      <c r="BG42" s="63">
        <v>64.33</v>
      </c>
      <c r="BH42" s="63">
        <v>72.989999999999995</v>
      </c>
      <c r="BI42" s="63">
        <v>82.72</v>
      </c>
      <c r="BJ42" s="64">
        <v>93.71</v>
      </c>
      <c r="BK42" s="63">
        <v>106.28</v>
      </c>
      <c r="BL42" s="63">
        <v>120.7</v>
      </c>
      <c r="BM42" s="63">
        <v>136.61000000000001</v>
      </c>
      <c r="BN42" s="63">
        <v>153.44</v>
      </c>
      <c r="BO42" s="64">
        <v>170.66</v>
      </c>
      <c r="BP42" s="64">
        <v>187.71</v>
      </c>
      <c r="BQ42" s="6">
        <v>97</v>
      </c>
    </row>
    <row r="43" spans="1:69" x14ac:dyDescent="0.3">
      <c r="A43" s="6">
        <v>68</v>
      </c>
      <c r="B43" s="62">
        <v>2.0492500000000002</v>
      </c>
      <c r="C43" s="63">
        <v>3.2919600603580284</v>
      </c>
      <c r="D43" s="63">
        <v>4.5588311681132563</v>
      </c>
      <c r="E43" s="63">
        <v>5.9510347284426226</v>
      </c>
      <c r="F43" s="64">
        <v>7.523880662338625</v>
      </c>
      <c r="G43" s="63">
        <v>9.315709663767759</v>
      </c>
      <c r="H43" s="63">
        <v>11.3760298462298</v>
      </c>
      <c r="I43" s="63">
        <v>13.744537996217561</v>
      </c>
      <c r="J43" s="63">
        <v>16.447911476574145</v>
      </c>
      <c r="K43" s="64">
        <v>19.503530893797127</v>
      </c>
      <c r="L43" s="63">
        <v>22.932631558981377</v>
      </c>
      <c r="M43" s="63">
        <v>26.814712770599648</v>
      </c>
      <c r="N43" s="63">
        <v>31.246175185247758</v>
      </c>
      <c r="O43" s="63">
        <v>36.324966087312625</v>
      </c>
      <c r="P43" s="64">
        <v>42.148397178054886</v>
      </c>
      <c r="Q43" s="63">
        <v>48.802555472284723</v>
      </c>
      <c r="R43" s="63">
        <v>56.359184689317019</v>
      </c>
      <c r="S43" s="63">
        <v>64.937401536253347</v>
      </c>
      <c r="T43" s="63">
        <v>74.643949876877855</v>
      </c>
      <c r="U43" s="64">
        <v>85.638535298446172</v>
      </c>
      <c r="V43" s="63">
        <v>98.06</v>
      </c>
      <c r="W43" s="63">
        <v>109.21</v>
      </c>
      <c r="X43" s="63">
        <v>121.29</v>
      </c>
      <c r="Y43" s="63">
        <v>134.38999999999999</v>
      </c>
      <c r="Z43" s="64">
        <v>148.68</v>
      </c>
      <c r="AA43" s="63">
        <v>164.3</v>
      </c>
      <c r="AB43" s="63">
        <v>181.01</v>
      </c>
      <c r="AC43" s="63">
        <v>198.46</v>
      </c>
      <c r="AD43" s="63">
        <v>216.29</v>
      </c>
      <c r="AE43" s="64">
        <v>234.13</v>
      </c>
      <c r="AF43" s="64">
        <v>251.66</v>
      </c>
      <c r="AG43" s="6">
        <v>98</v>
      </c>
      <c r="AK43" s="6">
        <v>68</v>
      </c>
      <c r="AL43" s="62">
        <v>1.554</v>
      </c>
      <c r="AM43" s="63">
        <v>2.4042485053378471</v>
      </c>
      <c r="AN43" s="63">
        <v>3.2413313005938478</v>
      </c>
      <c r="AO43" s="63">
        <v>4.1360472408785531</v>
      </c>
      <c r="AP43" s="64">
        <v>5.1239604683416395</v>
      </c>
      <c r="AQ43" s="63">
        <v>6.2307922932461874</v>
      </c>
      <c r="AR43" s="63">
        <v>7.4961232076695188</v>
      </c>
      <c r="AS43" s="63">
        <v>8.9441227329649777</v>
      </c>
      <c r="AT43" s="63">
        <v>10.604583594559996</v>
      </c>
      <c r="AU43" s="64">
        <v>12.508291207079674</v>
      </c>
      <c r="AV43" s="63">
        <v>14.679878220287197</v>
      </c>
      <c r="AW43" s="63">
        <v>17.189484746677987</v>
      </c>
      <c r="AX43" s="63">
        <v>20.075094044841652</v>
      </c>
      <c r="AY43" s="63">
        <v>23.375589553156455</v>
      </c>
      <c r="AZ43" s="64">
        <v>27.088395966915456</v>
      </c>
      <c r="BA43" s="63">
        <v>31.206431719745062</v>
      </c>
      <c r="BB43" s="63">
        <v>35.889831269943478</v>
      </c>
      <c r="BC43" s="63">
        <v>41.342304264540743</v>
      </c>
      <c r="BD43" s="63">
        <v>47.756677368837309</v>
      </c>
      <c r="BE43" s="64">
        <v>55.358969950400812</v>
      </c>
      <c r="BF43" s="63">
        <v>64.33</v>
      </c>
      <c r="BG43" s="63">
        <v>72.989999999999995</v>
      </c>
      <c r="BH43" s="63">
        <v>82.72</v>
      </c>
      <c r="BI43" s="63">
        <v>93.71</v>
      </c>
      <c r="BJ43" s="64">
        <v>106.28</v>
      </c>
      <c r="BK43" s="63">
        <v>120.7</v>
      </c>
      <c r="BL43" s="63">
        <v>136.61000000000001</v>
      </c>
      <c r="BM43" s="63">
        <v>153.44</v>
      </c>
      <c r="BN43" s="63">
        <v>170.66</v>
      </c>
      <c r="BO43" s="64">
        <v>187.71</v>
      </c>
      <c r="BP43" s="64">
        <v>204.16</v>
      </c>
      <c r="BQ43" s="6">
        <v>98</v>
      </c>
    </row>
    <row r="44" spans="1:69" x14ac:dyDescent="0.3">
      <c r="A44" s="11">
        <v>69</v>
      </c>
      <c r="B44" s="66">
        <v>2.3152499999999998</v>
      </c>
      <c r="C44" s="67">
        <v>3.7188014698494043</v>
      </c>
      <c r="D44" s="67">
        <v>5.1559105624029398</v>
      </c>
      <c r="E44" s="67">
        <v>6.735658552201774</v>
      </c>
      <c r="F44" s="68">
        <v>8.5129924240563053</v>
      </c>
      <c r="G44" s="67">
        <v>10.543148537708264</v>
      </c>
      <c r="H44" s="67">
        <v>12.869132605714844</v>
      </c>
      <c r="I44" s="67">
        <v>15.520079477305401</v>
      </c>
      <c r="J44" s="67">
        <v>18.515224038862772</v>
      </c>
      <c r="K44" s="68">
        <v>21.876731243532049</v>
      </c>
      <c r="L44" s="67">
        <v>25.682200094887261</v>
      </c>
      <c r="M44" s="67">
        <v>30.025987820171206</v>
      </c>
      <c r="N44" s="67">
        <v>35.004438849451965</v>
      </c>
      <c r="O44" s="67">
        <v>40.713611352838875</v>
      </c>
      <c r="P44" s="68">
        <v>47.238904500155769</v>
      </c>
      <c r="Q44" s="67">
        <v>54.651864448497548</v>
      </c>
      <c r="R44" s="67">
        <v>63.069992708386756</v>
      </c>
      <c r="S44" s="67">
        <v>72.598969651261086</v>
      </c>
      <c r="T44" s="67">
        <v>83.396140405397489</v>
      </c>
      <c r="U44" s="68">
        <v>95.59880180304053</v>
      </c>
      <c r="V44" s="67">
        <v>109.21</v>
      </c>
      <c r="W44" s="67">
        <v>121.29</v>
      </c>
      <c r="X44" s="67">
        <v>134.38999999999999</v>
      </c>
      <c r="Y44" s="67">
        <v>148.68</v>
      </c>
      <c r="Z44" s="68">
        <v>164.3</v>
      </c>
      <c r="AA44" s="67">
        <v>181.01</v>
      </c>
      <c r="AB44" s="67">
        <v>198.46</v>
      </c>
      <c r="AC44" s="67">
        <v>216.29</v>
      </c>
      <c r="AD44" s="67">
        <v>234.13</v>
      </c>
      <c r="AE44" s="68">
        <v>251.66</v>
      </c>
      <c r="AF44" s="68">
        <v>268.87</v>
      </c>
      <c r="AG44" s="11">
        <v>99</v>
      </c>
      <c r="AK44" s="11">
        <v>69</v>
      </c>
      <c r="AL44" s="66">
        <v>1.7044999999999999</v>
      </c>
      <c r="AM44" s="67">
        <v>2.648629949428825</v>
      </c>
      <c r="AN44" s="67">
        <v>3.5826515770491318</v>
      </c>
      <c r="AO44" s="67">
        <v>4.5828549232259919</v>
      </c>
      <c r="AP44" s="68">
        <v>5.6871647788995716</v>
      </c>
      <c r="AQ44" s="67">
        <v>6.9389413639045356</v>
      </c>
      <c r="AR44" s="67">
        <v>8.3651463611859374</v>
      </c>
      <c r="AS44" s="67">
        <v>9.9967628688024313</v>
      </c>
      <c r="AT44" s="67">
        <v>11.865234642968899</v>
      </c>
      <c r="AU44" s="68">
        <v>13.995906100265325</v>
      </c>
      <c r="AV44" s="67">
        <v>16.457461551193056</v>
      </c>
      <c r="AW44" s="67">
        <v>19.28816738977843</v>
      </c>
      <c r="AX44" s="67">
        <v>22.527093131860195</v>
      </c>
      <c r="AY44" s="67">
        <v>26.173218237496847</v>
      </c>
      <c r="AZ44" s="68">
        <v>30.220772897537341</v>
      </c>
      <c r="BA44" s="67">
        <v>34.825940287875689</v>
      </c>
      <c r="BB44" s="67">
        <v>40.188196799273427</v>
      </c>
      <c r="BC44" s="67">
        <v>46.497383357232529</v>
      </c>
      <c r="BD44" s="67">
        <v>53.976367629982597</v>
      </c>
      <c r="BE44" s="68">
        <v>62.804563787068993</v>
      </c>
      <c r="BF44" s="67">
        <v>72.989999999999995</v>
      </c>
      <c r="BG44" s="67">
        <v>82.72</v>
      </c>
      <c r="BH44" s="67">
        <v>93.71</v>
      </c>
      <c r="BI44" s="67">
        <v>106.28</v>
      </c>
      <c r="BJ44" s="68">
        <v>120.7</v>
      </c>
      <c r="BK44" s="67">
        <v>136.61000000000001</v>
      </c>
      <c r="BL44" s="67">
        <v>153.44</v>
      </c>
      <c r="BM44" s="67">
        <v>170.66</v>
      </c>
      <c r="BN44" s="67">
        <v>187.71</v>
      </c>
      <c r="BO44" s="68">
        <v>204.16</v>
      </c>
      <c r="BP44" s="68">
        <v>220.11</v>
      </c>
      <c r="BQ44" s="11">
        <v>99</v>
      </c>
    </row>
    <row r="45" spans="1:69" x14ac:dyDescent="0.3">
      <c r="A45" s="6">
        <v>70</v>
      </c>
      <c r="B45" s="62">
        <v>2.5516999999999999</v>
      </c>
      <c r="C45" s="63">
        <v>4.1243768689116322</v>
      </c>
      <c r="D45" s="63">
        <v>5.7409080300975379</v>
      </c>
      <c r="E45" s="63">
        <v>7.5148844743728844</v>
      </c>
      <c r="F45" s="64">
        <v>9.5178941821715775</v>
      </c>
      <c r="G45" s="63">
        <v>11.800419767576006</v>
      </c>
      <c r="H45" s="63">
        <v>14.396228971486423</v>
      </c>
      <c r="I45" s="63">
        <v>17.327768723415065</v>
      </c>
      <c r="J45" s="63">
        <v>20.618999721706761</v>
      </c>
      <c r="K45" s="64">
        <v>24.345833019589044</v>
      </c>
      <c r="L45" s="63">
        <v>28.60081537117324</v>
      </c>
      <c r="M45" s="63">
        <v>33.479086222374413</v>
      </c>
      <c r="N45" s="63">
        <v>39.0759999653325</v>
      </c>
      <c r="O45" s="63">
        <v>45.476988591443451</v>
      </c>
      <c r="P45" s="64">
        <v>52.754248943955197</v>
      </c>
      <c r="Q45" s="63">
        <v>61.024422584056502</v>
      </c>
      <c r="R45" s="63">
        <v>70.393057828215319</v>
      </c>
      <c r="S45" s="63">
        <v>81.016089479389805</v>
      </c>
      <c r="T45" s="63">
        <v>93.030444549429163</v>
      </c>
      <c r="U45" s="64">
        <v>106.44247517444775</v>
      </c>
      <c r="V45" s="63">
        <v>121.29</v>
      </c>
      <c r="W45" s="63">
        <v>134.38999999999999</v>
      </c>
      <c r="X45" s="63">
        <v>148.68</v>
      </c>
      <c r="Y45" s="63">
        <v>164.3</v>
      </c>
      <c r="Z45" s="64">
        <v>181.01</v>
      </c>
      <c r="AA45" s="63">
        <v>198.46</v>
      </c>
      <c r="AB45" s="63">
        <v>216.29</v>
      </c>
      <c r="AC45" s="63">
        <v>234.13</v>
      </c>
      <c r="AD45" s="63">
        <v>251.66</v>
      </c>
      <c r="AE45" s="64">
        <v>268.87</v>
      </c>
      <c r="AF45" s="64">
        <v>286.08</v>
      </c>
      <c r="AG45" s="6">
        <v>100</v>
      </c>
      <c r="AK45" s="6">
        <v>70</v>
      </c>
      <c r="AL45" s="62">
        <v>1.8257999999999999</v>
      </c>
      <c r="AM45" s="63">
        <v>2.8652576009037984</v>
      </c>
      <c r="AN45" s="63">
        <v>3.899900748548748</v>
      </c>
      <c r="AO45" s="63">
        <v>5.0104349365685437</v>
      </c>
      <c r="AP45" s="64">
        <v>6.2514762185743207</v>
      </c>
      <c r="AQ45" s="63">
        <v>7.6557749305828979</v>
      </c>
      <c r="AR45" s="63">
        <v>9.2568492016304109</v>
      </c>
      <c r="AS45" s="63">
        <v>11.08756991172071</v>
      </c>
      <c r="AT45" s="63">
        <v>13.174587150213707</v>
      </c>
      <c r="AU45" s="64">
        <v>15.585221345731737</v>
      </c>
      <c r="AV45" s="63">
        <v>18.358470649282165</v>
      </c>
      <c r="AW45" s="63">
        <v>21.534022220851355</v>
      </c>
      <c r="AX45" s="63">
        <v>25.113071368275651</v>
      </c>
      <c r="AY45" s="63">
        <v>29.091731411481589</v>
      </c>
      <c r="AZ45" s="64">
        <v>33.622060179616028</v>
      </c>
      <c r="BA45" s="63">
        <v>38.899342152683168</v>
      </c>
      <c r="BB45" s="63">
        <v>45.110903604452481</v>
      </c>
      <c r="BC45" s="63">
        <v>52.477176988344731</v>
      </c>
      <c r="BD45" s="63">
        <v>61.177303098795406</v>
      </c>
      <c r="BE45" s="64">
        <v>71.223720484394107</v>
      </c>
      <c r="BF45" s="63">
        <v>82.719999999999985</v>
      </c>
      <c r="BG45" s="63">
        <v>93.71</v>
      </c>
      <c r="BH45" s="63">
        <v>106.28</v>
      </c>
      <c r="BI45" s="63">
        <v>120.7</v>
      </c>
      <c r="BJ45" s="64">
        <v>136.61000000000001</v>
      </c>
      <c r="BK45" s="63">
        <v>153.44</v>
      </c>
      <c r="BL45" s="63">
        <v>170.66</v>
      </c>
      <c r="BM45" s="63">
        <v>187.71</v>
      </c>
      <c r="BN45" s="63">
        <v>204.16</v>
      </c>
      <c r="BO45" s="64">
        <v>220.11</v>
      </c>
      <c r="BP45" s="64">
        <v>235.96</v>
      </c>
      <c r="BQ45" s="6">
        <v>100</v>
      </c>
    </row>
    <row r="46" spans="1:69" x14ac:dyDescent="0.3">
      <c r="A46" s="6">
        <v>71</v>
      </c>
      <c r="B46" s="62">
        <v>2.8132499999999996</v>
      </c>
      <c r="C46" s="63">
        <v>4.6019210392557008</v>
      </c>
      <c r="D46" s="63">
        <v>6.4469400679461906</v>
      </c>
      <c r="E46" s="63">
        <v>8.4827282311335104</v>
      </c>
      <c r="F46" s="64">
        <v>10.78025438379411</v>
      </c>
      <c r="G46" s="63">
        <v>13.383470182085585</v>
      </c>
      <c r="H46" s="63">
        <v>16.321035183674329</v>
      </c>
      <c r="I46" s="63">
        <v>19.620701721084707</v>
      </c>
      <c r="J46" s="63">
        <v>23.358990997384655</v>
      </c>
      <c r="K46" s="64">
        <v>27.629299114704601</v>
      </c>
      <c r="L46" s="63">
        <v>32.528450230929181</v>
      </c>
      <c r="M46" s="63">
        <v>38.154156551394891</v>
      </c>
      <c r="N46" s="63">
        <v>44.594897751915219</v>
      </c>
      <c r="O46" s="63">
        <v>51.926358514960668</v>
      </c>
      <c r="P46" s="64">
        <v>60.268136618095959</v>
      </c>
      <c r="Q46" s="63">
        <v>69.729403833767691</v>
      </c>
      <c r="R46" s="63">
        <v>80.469706155684108</v>
      </c>
      <c r="S46" s="63">
        <v>92.630427520053146</v>
      </c>
      <c r="T46" s="63">
        <v>106.22309476592498</v>
      </c>
      <c r="U46" s="64">
        <v>121.29</v>
      </c>
      <c r="V46" s="63">
        <v>134.38999999999999</v>
      </c>
      <c r="W46" s="63">
        <v>148.68</v>
      </c>
      <c r="X46" s="63">
        <v>164.3</v>
      </c>
      <c r="Y46" s="63">
        <v>181.01</v>
      </c>
      <c r="Z46" s="64">
        <v>198.46</v>
      </c>
      <c r="AA46" s="63">
        <v>216.29</v>
      </c>
      <c r="AB46" s="63">
        <v>234.13</v>
      </c>
      <c r="AC46" s="63">
        <v>251.66</v>
      </c>
      <c r="AD46" s="63">
        <v>268.87</v>
      </c>
      <c r="AE46" s="64">
        <v>286.08</v>
      </c>
      <c r="AF46" s="64">
        <v>303.87</v>
      </c>
      <c r="AG46" s="6">
        <v>101</v>
      </c>
      <c r="AK46" s="6">
        <v>71</v>
      </c>
      <c r="AL46" s="62">
        <v>1.9684499999999998</v>
      </c>
      <c r="AM46" s="63">
        <v>3.1329827662104801</v>
      </c>
      <c r="AN46" s="63">
        <v>4.3004394543405171</v>
      </c>
      <c r="AO46" s="63">
        <v>5.5700216674460048</v>
      </c>
      <c r="AP46" s="64">
        <v>6.9894568346827954</v>
      </c>
      <c r="AQ46" s="63">
        <v>8.5986791036743178</v>
      </c>
      <c r="AR46" s="63">
        <v>10.434235865300581</v>
      </c>
      <c r="AS46" s="63">
        <v>12.525636124238211</v>
      </c>
      <c r="AT46" s="63">
        <v>14.940687205033134</v>
      </c>
      <c r="AU46" s="64">
        <v>17.720591337319597</v>
      </c>
      <c r="AV46" s="63">
        <v>20.907083216937014</v>
      </c>
      <c r="AW46" s="63">
        <v>24.504296221686502</v>
      </c>
      <c r="AX46" s="63">
        <v>28.510721575841036</v>
      </c>
      <c r="AY46" s="63">
        <v>33.077739951786995</v>
      </c>
      <c r="AZ46" s="64">
        <v>38.401136170002665</v>
      </c>
      <c r="BA46" s="63">
        <v>44.670652634577216</v>
      </c>
      <c r="BB46" s="63">
        <v>52.110246246869792</v>
      </c>
      <c r="BC46" s="63">
        <v>60.90417024282273</v>
      </c>
      <c r="BD46" s="63">
        <v>71.071088216799325</v>
      </c>
      <c r="BE46" s="64">
        <v>82.72</v>
      </c>
      <c r="BF46" s="63">
        <v>93.71</v>
      </c>
      <c r="BG46" s="63">
        <v>106.28</v>
      </c>
      <c r="BH46" s="63">
        <v>120.7</v>
      </c>
      <c r="BI46" s="63">
        <v>136.61000000000001</v>
      </c>
      <c r="BJ46" s="64">
        <v>153.44</v>
      </c>
      <c r="BK46" s="63">
        <v>170.66</v>
      </c>
      <c r="BL46" s="63">
        <v>187.71</v>
      </c>
      <c r="BM46" s="63">
        <v>204.16</v>
      </c>
      <c r="BN46" s="63">
        <v>220.11</v>
      </c>
      <c r="BO46" s="64">
        <v>235.96</v>
      </c>
      <c r="BP46" s="64">
        <v>252.34</v>
      </c>
      <c r="BQ46" s="6">
        <v>101</v>
      </c>
    </row>
    <row r="47" spans="1:69" x14ac:dyDescent="0.3">
      <c r="A47" s="6">
        <v>72</v>
      </c>
      <c r="B47" s="62">
        <v>3.0991999999999997</v>
      </c>
      <c r="C47" s="63">
        <v>5.1303935537117944</v>
      </c>
      <c r="D47" s="63">
        <v>7.2423133274892901</v>
      </c>
      <c r="E47" s="63">
        <v>9.5757862789716928</v>
      </c>
      <c r="F47" s="64">
        <v>12.198020051362914</v>
      </c>
      <c r="G47" s="63">
        <v>15.148935368687029</v>
      </c>
      <c r="H47" s="63">
        <v>18.462431486913598</v>
      </c>
      <c r="I47" s="63">
        <v>22.216608526736522</v>
      </c>
      <c r="J47" s="63">
        <v>26.506338670165377</v>
      </c>
      <c r="K47" s="64">
        <v>31.430690664373135</v>
      </c>
      <c r="L47" s="63">
        <v>37.090288000495875</v>
      </c>
      <c r="M47" s="63">
        <v>43.577254202873952</v>
      </c>
      <c r="N47" s="63">
        <v>50.971389092253084</v>
      </c>
      <c r="O47" s="63">
        <v>59.395772445605203</v>
      </c>
      <c r="P47" s="64">
        <v>68.963817685981866</v>
      </c>
      <c r="Q47" s="63">
        <v>79.839294203655143</v>
      </c>
      <c r="R47" s="63">
        <v>92.168784979335072</v>
      </c>
      <c r="S47" s="63">
        <v>105.96984740747621</v>
      </c>
      <c r="T47" s="63">
        <v>121.29</v>
      </c>
      <c r="U47" s="64">
        <v>134.38999999999999</v>
      </c>
      <c r="V47" s="63">
        <v>148.68</v>
      </c>
      <c r="W47" s="63">
        <v>164.3</v>
      </c>
      <c r="X47" s="63">
        <v>181.01</v>
      </c>
      <c r="Y47" s="63">
        <v>198.46</v>
      </c>
      <c r="Z47" s="64">
        <v>216.29</v>
      </c>
      <c r="AA47" s="63">
        <v>234.13</v>
      </c>
      <c r="AB47" s="63">
        <v>251.66</v>
      </c>
      <c r="AC47" s="63">
        <v>268.87</v>
      </c>
      <c r="AD47" s="63">
        <v>286.08</v>
      </c>
      <c r="AE47" s="64">
        <v>303.87</v>
      </c>
      <c r="AF47" s="64">
        <v>323.07</v>
      </c>
      <c r="AG47" s="6">
        <v>102</v>
      </c>
      <c r="AK47" s="6">
        <v>72</v>
      </c>
      <c r="AL47" s="62">
        <v>2.1391999999999998</v>
      </c>
      <c r="AM47" s="63">
        <v>3.4484563208096675</v>
      </c>
      <c r="AN47" s="63">
        <v>4.779896473052875</v>
      </c>
      <c r="AO47" s="63">
        <v>6.23171102459815</v>
      </c>
      <c r="AP47" s="64">
        <v>7.8594020245341669</v>
      </c>
      <c r="AQ47" s="63">
        <v>9.7066301858921378</v>
      </c>
      <c r="AR47" s="63">
        <v>11.807395022950125</v>
      </c>
      <c r="AS47" s="63">
        <v>14.230694081133288</v>
      </c>
      <c r="AT47" s="63">
        <v>17.020519347454552</v>
      </c>
      <c r="AU47" s="64">
        <v>20.221052868919045</v>
      </c>
      <c r="AV47" s="63">
        <v>23.839753414144333</v>
      </c>
      <c r="AW47" s="63">
        <v>27.877763746884028</v>
      </c>
      <c r="AX47" s="63">
        <v>32.485758302099732</v>
      </c>
      <c r="AY47" s="63">
        <v>37.860090998872579</v>
      </c>
      <c r="AZ47" s="64">
        <v>44.193142405722078</v>
      </c>
      <c r="BA47" s="63">
        <v>51.712693246920679</v>
      </c>
      <c r="BB47" s="63">
        <v>60.608524346742961</v>
      </c>
      <c r="BC47" s="63">
        <v>70.906013737596894</v>
      </c>
      <c r="BD47" s="63">
        <v>82.719999999999985</v>
      </c>
      <c r="BE47" s="64">
        <v>93.71</v>
      </c>
      <c r="BF47" s="63">
        <v>106.28</v>
      </c>
      <c r="BG47" s="63">
        <v>120.7</v>
      </c>
      <c r="BH47" s="63">
        <v>136.61000000000001</v>
      </c>
      <c r="BI47" s="63">
        <v>153.44</v>
      </c>
      <c r="BJ47" s="64">
        <v>170.66</v>
      </c>
      <c r="BK47" s="63">
        <v>187.71</v>
      </c>
      <c r="BL47" s="63">
        <v>204.16</v>
      </c>
      <c r="BM47" s="63">
        <v>220.11</v>
      </c>
      <c r="BN47" s="63">
        <v>235.96</v>
      </c>
      <c r="BO47" s="64">
        <v>252.34</v>
      </c>
      <c r="BP47" s="64">
        <v>270.07</v>
      </c>
      <c r="BQ47" s="6">
        <v>102</v>
      </c>
    </row>
    <row r="48" spans="1:69" x14ac:dyDescent="0.3">
      <c r="A48" s="6">
        <v>73</v>
      </c>
      <c r="B48" s="62">
        <v>3.4099999999999993</v>
      </c>
      <c r="C48" s="63">
        <v>5.7219332529915565</v>
      </c>
      <c r="D48" s="63">
        <v>8.1382513130877765</v>
      </c>
      <c r="E48" s="63">
        <v>10.802579724567041</v>
      </c>
      <c r="F48" s="64">
        <v>13.780193958377504</v>
      </c>
      <c r="G48" s="63">
        <v>17.116491612984571</v>
      </c>
      <c r="H48" s="63">
        <v>20.893309990047129</v>
      </c>
      <c r="I48" s="63">
        <v>25.208203872741887</v>
      </c>
      <c r="J48" s="63">
        <v>30.163379612537561</v>
      </c>
      <c r="K48" s="64">
        <v>35.863144772997956</v>
      </c>
      <c r="L48" s="63">
        <v>42.404030620799105</v>
      </c>
      <c r="M48" s="63">
        <v>49.870720364064141</v>
      </c>
      <c r="N48" s="63">
        <v>58.390410304495752</v>
      </c>
      <c r="O48" s="63">
        <v>68.08148631864519</v>
      </c>
      <c r="P48" s="64">
        <v>79.112659542245353</v>
      </c>
      <c r="Q48" s="63">
        <v>91.636576026663391</v>
      </c>
      <c r="R48" s="63">
        <v>105.67781642309787</v>
      </c>
      <c r="S48" s="63">
        <v>121.28999999999999</v>
      </c>
      <c r="T48" s="63">
        <v>134.38999999999999</v>
      </c>
      <c r="U48" s="64">
        <v>148.68</v>
      </c>
      <c r="V48" s="63">
        <v>164.3</v>
      </c>
      <c r="W48" s="63">
        <v>181.01</v>
      </c>
      <c r="X48" s="63">
        <v>198.46</v>
      </c>
      <c r="Y48" s="63">
        <v>216.29</v>
      </c>
      <c r="Z48" s="64">
        <v>234.13</v>
      </c>
      <c r="AA48" s="63">
        <v>251.66</v>
      </c>
      <c r="AB48" s="63">
        <v>268.87</v>
      </c>
      <c r="AC48" s="63">
        <v>286.08</v>
      </c>
      <c r="AD48" s="63">
        <v>303.87</v>
      </c>
      <c r="AE48" s="64">
        <v>323.07</v>
      </c>
      <c r="AF48" s="64">
        <v>344.35</v>
      </c>
      <c r="AG48" s="6">
        <v>103</v>
      </c>
      <c r="AK48" s="6">
        <v>73</v>
      </c>
      <c r="AL48" s="62">
        <v>2.3389499999999996</v>
      </c>
      <c r="AM48" s="63">
        <v>3.8240653231320856</v>
      </c>
      <c r="AN48" s="63">
        <v>5.3445582087726473</v>
      </c>
      <c r="AO48" s="63">
        <v>7.0095762966913471</v>
      </c>
      <c r="AP48" s="64">
        <v>8.8798525006622722</v>
      </c>
      <c r="AQ48" s="63">
        <v>10.997693579896106</v>
      </c>
      <c r="AR48" s="63">
        <v>13.434848575558705</v>
      </c>
      <c r="AS48" s="63">
        <v>16.239151104215118</v>
      </c>
      <c r="AT48" s="63">
        <v>19.457892754238969</v>
      </c>
      <c r="AU48" s="64">
        <v>23.102438625739456</v>
      </c>
      <c r="AV48" s="63">
        <v>27.176984868055555</v>
      </c>
      <c r="AW48" s="63">
        <v>31.831490934154203</v>
      </c>
      <c r="AX48" s="63">
        <v>37.262989707013951</v>
      </c>
      <c r="AY48" s="63">
        <v>43.666805215847248</v>
      </c>
      <c r="AZ48" s="64">
        <v>51.274946797288749</v>
      </c>
      <c r="BA48" s="63">
        <v>60.283279909646858</v>
      </c>
      <c r="BB48" s="63">
        <v>70.724553695062212</v>
      </c>
      <c r="BC48" s="63">
        <v>82.71999999999997</v>
      </c>
      <c r="BD48" s="63">
        <v>93.71</v>
      </c>
      <c r="BE48" s="64">
        <v>106.28</v>
      </c>
      <c r="BF48" s="63">
        <v>120.7</v>
      </c>
      <c r="BG48" s="63">
        <v>136.61000000000001</v>
      </c>
      <c r="BH48" s="63">
        <v>153.44</v>
      </c>
      <c r="BI48" s="63">
        <v>170.66</v>
      </c>
      <c r="BJ48" s="64">
        <v>187.71</v>
      </c>
      <c r="BK48" s="63">
        <v>204.16</v>
      </c>
      <c r="BL48" s="63">
        <v>220.11</v>
      </c>
      <c r="BM48" s="63">
        <v>235.96</v>
      </c>
      <c r="BN48" s="63">
        <v>252.34</v>
      </c>
      <c r="BO48" s="64">
        <v>270.07</v>
      </c>
      <c r="BP48" s="64">
        <v>289.77999999999997</v>
      </c>
      <c r="BQ48" s="6">
        <v>103</v>
      </c>
    </row>
    <row r="49" spans="1:69" x14ac:dyDescent="0.3">
      <c r="A49" s="11">
        <v>74</v>
      </c>
      <c r="B49" s="66">
        <v>3.7454999999999989</v>
      </c>
      <c r="C49" s="67">
        <v>6.3755574943055073</v>
      </c>
      <c r="D49" s="67">
        <v>9.1314143981429812</v>
      </c>
      <c r="E49" s="67">
        <v>12.16025419841476</v>
      </c>
      <c r="F49" s="68">
        <v>15.533924062289326</v>
      </c>
      <c r="G49" s="67">
        <v>19.34327229365319</v>
      </c>
      <c r="H49" s="67">
        <v>23.691048288058777</v>
      </c>
      <c r="I49" s="67">
        <v>28.684161837470153</v>
      </c>
      <c r="J49" s="67">
        <v>34.431794852439346</v>
      </c>
      <c r="K49" s="68">
        <v>41.035966078020834</v>
      </c>
      <c r="L49" s="67">
        <v>48.587281812227481</v>
      </c>
      <c r="M49" s="67">
        <v>57.217905917747281</v>
      </c>
      <c r="N49" s="67">
        <v>67.052159040649883</v>
      </c>
      <c r="O49" s="67">
        <v>78.264637503281548</v>
      </c>
      <c r="P49" s="68">
        <v>91.015177688195806</v>
      </c>
      <c r="Q49" s="67">
        <v>105.33667622168772</v>
      </c>
      <c r="R49" s="67">
        <v>121.28999999999999</v>
      </c>
      <c r="S49" s="67">
        <v>134.38999999999999</v>
      </c>
      <c r="T49" s="67">
        <v>148.68</v>
      </c>
      <c r="U49" s="68">
        <v>164.3</v>
      </c>
      <c r="V49" s="67">
        <v>181.01</v>
      </c>
      <c r="W49" s="67">
        <v>198.46</v>
      </c>
      <c r="X49" s="67">
        <v>216.29</v>
      </c>
      <c r="Y49" s="67">
        <v>234.13</v>
      </c>
      <c r="Z49" s="68">
        <v>251.66</v>
      </c>
      <c r="AA49" s="67">
        <v>268.87</v>
      </c>
      <c r="AB49" s="67">
        <v>286.08</v>
      </c>
      <c r="AC49" s="67">
        <v>303.87</v>
      </c>
      <c r="AD49" s="67">
        <v>323.07</v>
      </c>
      <c r="AE49" s="68">
        <v>344.35</v>
      </c>
      <c r="AF49" s="68">
        <v>366.62</v>
      </c>
      <c r="AG49" s="11">
        <v>104</v>
      </c>
      <c r="AK49" s="11">
        <v>74</v>
      </c>
      <c r="AL49" s="66">
        <v>2.5679999999999996</v>
      </c>
      <c r="AM49" s="67">
        <v>4.2553221050994914</v>
      </c>
      <c r="AN49" s="67">
        <v>5.9961547646539932</v>
      </c>
      <c r="AO49" s="67">
        <v>7.9092738436194221</v>
      </c>
      <c r="AP49" s="68">
        <v>10.056157341810893</v>
      </c>
      <c r="AQ49" s="67">
        <v>12.515138650800621</v>
      </c>
      <c r="AR49" s="67">
        <v>15.339988540013035</v>
      </c>
      <c r="AS49" s="67">
        <v>18.582311513156711</v>
      </c>
      <c r="AT49" s="67">
        <v>22.258345774807552</v>
      </c>
      <c r="AU49" s="68">
        <v>26.376002706648332</v>
      </c>
      <c r="AV49" s="67">
        <v>31.08456256211818</v>
      </c>
      <c r="AW49" s="67">
        <v>36.581932572819369</v>
      </c>
      <c r="AX49" s="67">
        <v>43.066863917875835</v>
      </c>
      <c r="AY49" s="67">
        <v>50.776233824413815</v>
      </c>
      <c r="AZ49" s="68">
        <v>59.912873402690273</v>
      </c>
      <c r="BA49" s="67">
        <v>70.517951292491546</v>
      </c>
      <c r="BB49" s="67">
        <v>82.72</v>
      </c>
      <c r="BC49" s="67">
        <v>93.71</v>
      </c>
      <c r="BD49" s="67">
        <v>106.28</v>
      </c>
      <c r="BE49" s="68">
        <v>120.7</v>
      </c>
      <c r="BF49" s="67">
        <v>136.61000000000001</v>
      </c>
      <c r="BG49" s="67">
        <v>153.44</v>
      </c>
      <c r="BH49" s="67">
        <v>170.66</v>
      </c>
      <c r="BI49" s="67">
        <v>187.71</v>
      </c>
      <c r="BJ49" s="68">
        <v>204.16</v>
      </c>
      <c r="BK49" s="67">
        <v>220.11</v>
      </c>
      <c r="BL49" s="67">
        <v>235.96</v>
      </c>
      <c r="BM49" s="67">
        <v>252.34</v>
      </c>
      <c r="BN49" s="67">
        <v>270.07</v>
      </c>
      <c r="BO49" s="68">
        <v>289.77999999999997</v>
      </c>
      <c r="BP49" s="68">
        <v>310.44</v>
      </c>
      <c r="BQ49" s="11">
        <v>104</v>
      </c>
    </row>
    <row r="50" spans="1:69" x14ac:dyDescent="0.3">
      <c r="A50" s="6">
        <v>75</v>
      </c>
      <c r="B50" s="62">
        <v>4.2449999999999992</v>
      </c>
      <c r="C50" s="63">
        <v>7.2706118343558597</v>
      </c>
      <c r="D50" s="63">
        <v>10.431525788747015</v>
      </c>
      <c r="E50" s="63">
        <v>13.890954102386791</v>
      </c>
      <c r="F50" s="64">
        <v>17.765950445041938</v>
      </c>
      <c r="G50" s="63">
        <v>22.17104048748083</v>
      </c>
      <c r="H50" s="63">
        <v>27.220839784432798</v>
      </c>
      <c r="I50" s="63">
        <v>33.030849101494816</v>
      </c>
      <c r="J50" s="63">
        <v>39.709204028400428</v>
      </c>
      <c r="K50" s="64">
        <v>47.352574883630069</v>
      </c>
      <c r="L50" s="63">
        <v>56.097971154068453</v>
      </c>
      <c r="M50" s="63">
        <v>66.075295902831485</v>
      </c>
      <c r="N50" s="63">
        <v>77.46453270695045</v>
      </c>
      <c r="O50" s="63">
        <v>90.43202125397093</v>
      </c>
      <c r="P50" s="64">
        <v>105.01810503775363</v>
      </c>
      <c r="Q50" s="63">
        <v>121.29</v>
      </c>
      <c r="R50" s="63">
        <v>134.38999999999999</v>
      </c>
      <c r="S50" s="63">
        <v>148.68</v>
      </c>
      <c r="T50" s="63">
        <v>164.3</v>
      </c>
      <c r="U50" s="64">
        <v>181.01</v>
      </c>
      <c r="V50" s="63">
        <v>198.46</v>
      </c>
      <c r="W50" s="63">
        <v>216.29</v>
      </c>
      <c r="X50" s="63">
        <v>234.13</v>
      </c>
      <c r="Y50" s="63">
        <v>251.66</v>
      </c>
      <c r="Z50" s="64">
        <v>268.87</v>
      </c>
      <c r="AA50" s="63">
        <v>286.08</v>
      </c>
      <c r="AB50" s="63">
        <v>303.87</v>
      </c>
      <c r="AC50" s="63">
        <v>323.07</v>
      </c>
      <c r="AD50" s="63">
        <v>344.35</v>
      </c>
      <c r="AE50" s="64">
        <v>366.62</v>
      </c>
      <c r="AF50" s="64">
        <v>388.09</v>
      </c>
      <c r="AG50" s="6">
        <v>105</v>
      </c>
      <c r="AK50" s="6">
        <v>75</v>
      </c>
      <c r="AL50" s="62">
        <v>2.9144999999999994</v>
      </c>
      <c r="AM50" s="63">
        <v>4.859293057499281</v>
      </c>
      <c r="AN50" s="63">
        <v>6.8724971769293921</v>
      </c>
      <c r="AO50" s="63">
        <v>9.0822894295071332</v>
      </c>
      <c r="AP50" s="64">
        <v>11.586132368122311</v>
      </c>
      <c r="AQ50" s="63">
        <v>14.448520440957655</v>
      </c>
      <c r="AR50" s="63">
        <v>17.727434694664623</v>
      </c>
      <c r="AS50" s="63">
        <v>21.444862571777961</v>
      </c>
      <c r="AT50" s="63">
        <v>25.612728688706259</v>
      </c>
      <c r="AU50" s="64">
        <v>30.37985228910993</v>
      </c>
      <c r="AV50" s="63">
        <v>35.945071940824263</v>
      </c>
      <c r="AW50" s="63">
        <v>42.510360014270489</v>
      </c>
      <c r="AX50" s="63">
        <v>50.317020484802441</v>
      </c>
      <c r="AY50" s="63">
        <v>59.574104029532094</v>
      </c>
      <c r="AZ50" s="64">
        <v>70.330174376293542</v>
      </c>
      <c r="BA50" s="63">
        <v>82.719999999999985</v>
      </c>
      <c r="BB50" s="63">
        <v>93.71</v>
      </c>
      <c r="BC50" s="63">
        <v>106.28</v>
      </c>
      <c r="BD50" s="63">
        <v>120.7</v>
      </c>
      <c r="BE50" s="64">
        <v>136.61000000000001</v>
      </c>
      <c r="BF50" s="63">
        <v>153.44</v>
      </c>
      <c r="BG50" s="63">
        <v>170.66</v>
      </c>
      <c r="BH50" s="63">
        <v>187.71</v>
      </c>
      <c r="BI50" s="63">
        <v>204.16</v>
      </c>
      <c r="BJ50" s="64">
        <v>220.11</v>
      </c>
      <c r="BK50" s="63">
        <v>235.96</v>
      </c>
      <c r="BL50" s="63">
        <v>252.34</v>
      </c>
      <c r="BM50" s="63">
        <v>270.07</v>
      </c>
      <c r="BN50" s="63">
        <v>289.77999999999997</v>
      </c>
      <c r="BO50" s="64">
        <v>310.44</v>
      </c>
      <c r="BP50" s="64">
        <v>330.38</v>
      </c>
      <c r="BQ50" s="6">
        <v>105</v>
      </c>
    </row>
    <row r="51" spans="1:69" x14ac:dyDescent="0.3">
      <c r="A51" s="6">
        <v>76</v>
      </c>
      <c r="B51" s="62">
        <v>4.7969999999999988</v>
      </c>
      <c r="C51" s="63">
        <v>8.1851466462317397</v>
      </c>
      <c r="D51" s="63">
        <v>11.698920991795303</v>
      </c>
      <c r="E51" s="63">
        <v>15.552384009369833</v>
      </c>
      <c r="F51" s="64">
        <v>19.88788251046396</v>
      </c>
      <c r="G51" s="63">
        <v>24.831030180355199</v>
      </c>
      <c r="H51" s="63">
        <v>30.502446843741982</v>
      </c>
      <c r="I51" s="63">
        <v>37.013445566023478</v>
      </c>
      <c r="J51" s="63">
        <v>44.463177882567344</v>
      </c>
      <c r="K51" s="64">
        <v>52.987888916421937</v>
      </c>
      <c r="L51" s="63">
        <v>62.717238537679883</v>
      </c>
      <c r="M51" s="63">
        <v>73.828594724841977</v>
      </c>
      <c r="N51" s="63">
        <v>86.486919599281663</v>
      </c>
      <c r="O51" s="63">
        <v>100.73657566943557</v>
      </c>
      <c r="P51" s="64">
        <v>116.64668617555802</v>
      </c>
      <c r="Q51" s="63">
        <v>134.38999999999999</v>
      </c>
      <c r="R51" s="63">
        <v>148.68</v>
      </c>
      <c r="S51" s="63">
        <v>164.3</v>
      </c>
      <c r="T51" s="63">
        <v>181.01</v>
      </c>
      <c r="U51" s="64">
        <v>198.46</v>
      </c>
      <c r="V51" s="63">
        <v>216.29</v>
      </c>
      <c r="W51" s="63">
        <v>234.13</v>
      </c>
      <c r="X51" s="63">
        <v>251.66</v>
      </c>
      <c r="Y51" s="63">
        <v>268.87</v>
      </c>
      <c r="Z51" s="64">
        <v>286.08</v>
      </c>
      <c r="AA51" s="63">
        <v>303.87</v>
      </c>
      <c r="AB51" s="63">
        <v>323.07</v>
      </c>
      <c r="AC51" s="63">
        <v>344.35</v>
      </c>
      <c r="AD51" s="63">
        <v>366.62</v>
      </c>
      <c r="AE51" s="64">
        <v>388.09</v>
      </c>
      <c r="AF51" s="64">
        <v>406.67</v>
      </c>
      <c r="AG51" s="6">
        <v>106</v>
      </c>
      <c r="AK51" s="6">
        <v>76</v>
      </c>
      <c r="AL51" s="62">
        <v>3.3014999999999994</v>
      </c>
      <c r="AM51" s="63">
        <v>5.4928036381692316</v>
      </c>
      <c r="AN51" s="63">
        <v>7.7539669785802596</v>
      </c>
      <c r="AO51" s="63">
        <v>10.252748706679339</v>
      </c>
      <c r="AP51" s="64">
        <v>13.076667833573246</v>
      </c>
      <c r="AQ51" s="63">
        <v>16.293301138247621</v>
      </c>
      <c r="AR51" s="63">
        <v>19.931650252106586</v>
      </c>
      <c r="AS51" s="63">
        <v>24.007956474080316</v>
      </c>
      <c r="AT51" s="63">
        <v>28.665768649699782</v>
      </c>
      <c r="AU51" s="64">
        <v>34.097849666860064</v>
      </c>
      <c r="AV51" s="63">
        <v>40.501746155771109</v>
      </c>
      <c r="AW51" s="63">
        <v>48.113701099216961</v>
      </c>
      <c r="AX51" s="63">
        <v>57.140135160357943</v>
      </c>
      <c r="AY51" s="63">
        <v>67.633506269358236</v>
      </c>
      <c r="AZ51" s="64">
        <v>79.728188356728921</v>
      </c>
      <c r="BA51" s="63">
        <v>93.71</v>
      </c>
      <c r="BB51" s="63">
        <v>106.28</v>
      </c>
      <c r="BC51" s="63">
        <v>120.7</v>
      </c>
      <c r="BD51" s="63">
        <v>136.61000000000001</v>
      </c>
      <c r="BE51" s="64">
        <v>153.44</v>
      </c>
      <c r="BF51" s="63">
        <v>170.66</v>
      </c>
      <c r="BG51" s="63">
        <v>187.71</v>
      </c>
      <c r="BH51" s="63">
        <v>204.16</v>
      </c>
      <c r="BI51" s="63">
        <v>220.11</v>
      </c>
      <c r="BJ51" s="64">
        <v>235.96</v>
      </c>
      <c r="BK51" s="63">
        <v>252.34</v>
      </c>
      <c r="BL51" s="63">
        <v>270.07</v>
      </c>
      <c r="BM51" s="63">
        <v>289.77999999999997</v>
      </c>
      <c r="BN51" s="63">
        <v>310.44</v>
      </c>
      <c r="BO51" s="64">
        <v>330.38</v>
      </c>
      <c r="BP51" s="64">
        <v>347.63</v>
      </c>
      <c r="BQ51" s="6">
        <v>106</v>
      </c>
    </row>
    <row r="52" spans="1:69" x14ac:dyDescent="0.3">
      <c r="A52" s="6">
        <v>77</v>
      </c>
      <c r="B52" s="62">
        <v>5.3969999999999985</v>
      </c>
      <c r="C52" s="63">
        <v>9.1735817726961546</v>
      </c>
      <c r="D52" s="63">
        <v>13.090417221381562</v>
      </c>
      <c r="E52" s="63">
        <v>17.400966975262968</v>
      </c>
      <c r="F52" s="64">
        <v>22.26414689249119</v>
      </c>
      <c r="G52" s="63">
        <v>27.814227223837158</v>
      </c>
      <c r="H52" s="63">
        <v>34.169718093301867</v>
      </c>
      <c r="I52" s="63">
        <v>41.434431223701047</v>
      </c>
      <c r="J52" s="63">
        <v>49.745029522289677</v>
      </c>
      <c r="K52" s="64">
        <v>59.231734783385733</v>
      </c>
      <c r="L52" s="63">
        <v>70.069793017988601</v>
      </c>
      <c r="M52" s="63">
        <v>82.423217393739009</v>
      </c>
      <c r="N52" s="63">
        <v>96.340887372291235</v>
      </c>
      <c r="O52" s="63">
        <v>111.89416890240763</v>
      </c>
      <c r="P52" s="64">
        <v>129.25347924466206</v>
      </c>
      <c r="Q52" s="63">
        <v>148.68</v>
      </c>
      <c r="R52" s="63">
        <v>164.3</v>
      </c>
      <c r="S52" s="63">
        <v>181.01</v>
      </c>
      <c r="T52" s="63">
        <v>198.46</v>
      </c>
      <c r="U52" s="64">
        <v>216.29</v>
      </c>
      <c r="V52" s="63">
        <v>234.13</v>
      </c>
      <c r="W52" s="63">
        <v>251.66</v>
      </c>
      <c r="X52" s="63">
        <v>268.87</v>
      </c>
      <c r="Y52" s="63">
        <v>286.08</v>
      </c>
      <c r="Z52" s="64">
        <v>303.87</v>
      </c>
      <c r="AA52" s="63">
        <v>323.07</v>
      </c>
      <c r="AB52" s="63">
        <v>344.35</v>
      </c>
      <c r="AC52" s="63">
        <v>366.62</v>
      </c>
      <c r="AD52" s="63">
        <v>388.09</v>
      </c>
      <c r="AE52" s="64">
        <v>406.67</v>
      </c>
      <c r="AF52" s="64">
        <v>420</v>
      </c>
      <c r="AG52" s="6">
        <v>107</v>
      </c>
      <c r="AK52" s="6">
        <v>77</v>
      </c>
      <c r="AL52" s="62">
        <v>3.724499999999999</v>
      </c>
      <c r="AM52" s="63">
        <v>6.1849633843655791</v>
      </c>
      <c r="AN52" s="63">
        <v>8.7377115455241245</v>
      </c>
      <c r="AO52" s="63">
        <v>11.553975794793175</v>
      </c>
      <c r="AP52" s="64">
        <v>14.726970703187005</v>
      </c>
      <c r="AQ52" s="63">
        <v>18.298989036910211</v>
      </c>
      <c r="AR52" s="63">
        <v>22.29348932867827</v>
      </c>
      <c r="AS52" s="63">
        <v>26.849799437742998</v>
      </c>
      <c r="AT52" s="63">
        <v>32.155273251451703</v>
      </c>
      <c r="AU52" s="64">
        <v>38.403655140315351</v>
      </c>
      <c r="AV52" s="63">
        <v>45.826662107740326</v>
      </c>
      <c r="AW52" s="63">
        <v>54.628706510424713</v>
      </c>
      <c r="AX52" s="63">
        <v>64.866914193666432</v>
      </c>
      <c r="AY52" s="63">
        <v>76.675809049962126</v>
      </c>
      <c r="AZ52" s="64">
        <v>90.335711376364387</v>
      </c>
      <c r="BA52" s="63">
        <v>106.28</v>
      </c>
      <c r="BB52" s="63">
        <v>120.7</v>
      </c>
      <c r="BC52" s="63">
        <v>136.61000000000001</v>
      </c>
      <c r="BD52" s="63">
        <v>153.44</v>
      </c>
      <c r="BE52" s="64">
        <v>170.66</v>
      </c>
      <c r="BF52" s="63">
        <v>187.71</v>
      </c>
      <c r="BG52" s="63">
        <v>204.16</v>
      </c>
      <c r="BH52" s="63">
        <v>220.11</v>
      </c>
      <c r="BI52" s="63">
        <v>235.96</v>
      </c>
      <c r="BJ52" s="64">
        <v>252.34</v>
      </c>
      <c r="BK52" s="63">
        <v>270.07</v>
      </c>
      <c r="BL52" s="63">
        <v>289.77999999999997</v>
      </c>
      <c r="BM52" s="63">
        <v>310.44</v>
      </c>
      <c r="BN52" s="63">
        <v>330.38</v>
      </c>
      <c r="BO52" s="64">
        <v>347.63</v>
      </c>
      <c r="BP52" s="64">
        <v>360</v>
      </c>
      <c r="BQ52" s="6">
        <v>107</v>
      </c>
    </row>
    <row r="53" spans="1:69" x14ac:dyDescent="0.3">
      <c r="A53" s="6">
        <v>78</v>
      </c>
      <c r="B53" s="62">
        <v>6.0419999999999989</v>
      </c>
      <c r="C53" s="63">
        <v>10.254962456449903</v>
      </c>
      <c r="D53" s="63">
        <v>14.634607241199825</v>
      </c>
      <c r="E53" s="63">
        <v>19.466841493656091</v>
      </c>
      <c r="F53" s="64">
        <v>24.924608588903364</v>
      </c>
      <c r="G53" s="63">
        <v>31.14319045134118</v>
      </c>
      <c r="H53" s="63">
        <v>38.235547020801974</v>
      </c>
      <c r="I53" s="63">
        <v>46.341016577770361</v>
      </c>
      <c r="J53" s="63">
        <v>55.591760991337971</v>
      </c>
      <c r="K53" s="64">
        <v>66.16170643494182</v>
      </c>
      <c r="L53" s="63">
        <v>78.214538371252019</v>
      </c>
      <c r="M53" s="63">
        <v>91.804305130449507</v>
      </c>
      <c r="N53" s="63">
        <v>107.00504224628928</v>
      </c>
      <c r="O53" s="63">
        <v>123.98505989849153</v>
      </c>
      <c r="P53" s="64">
        <v>143.00047491970787</v>
      </c>
      <c r="Q53" s="63">
        <v>164.3</v>
      </c>
      <c r="R53" s="63">
        <v>181.01</v>
      </c>
      <c r="S53" s="63">
        <v>198.46</v>
      </c>
      <c r="T53" s="63">
        <v>216.29</v>
      </c>
      <c r="U53" s="64">
        <v>234.13</v>
      </c>
      <c r="V53" s="63">
        <v>251.66</v>
      </c>
      <c r="W53" s="63">
        <v>268.87</v>
      </c>
      <c r="X53" s="63">
        <v>286.08</v>
      </c>
      <c r="Y53" s="63">
        <v>303.87</v>
      </c>
      <c r="Z53" s="64">
        <v>323.07</v>
      </c>
      <c r="AA53" s="63">
        <v>344.35</v>
      </c>
      <c r="AB53" s="63">
        <v>366.62</v>
      </c>
      <c r="AC53" s="63">
        <v>388.09</v>
      </c>
      <c r="AD53" s="63">
        <v>406.67</v>
      </c>
      <c r="AE53" s="64">
        <v>420</v>
      </c>
      <c r="AF53" s="64">
        <v>420</v>
      </c>
      <c r="AG53" s="6">
        <v>108</v>
      </c>
      <c r="AK53" s="6">
        <v>78</v>
      </c>
      <c r="AL53" s="62">
        <v>4.1804999999999994</v>
      </c>
      <c r="AM53" s="63">
        <v>6.9509773858148671</v>
      </c>
      <c r="AN53" s="63">
        <v>9.8244375765415786</v>
      </c>
      <c r="AO53" s="63">
        <v>12.987285004407745</v>
      </c>
      <c r="AP53" s="64">
        <v>16.513154533246087</v>
      </c>
      <c r="AQ53" s="63">
        <v>20.439529511827132</v>
      </c>
      <c r="AR53" s="63">
        <v>24.904041009216787</v>
      </c>
      <c r="AS53" s="63">
        <v>30.0899798802871</v>
      </c>
      <c r="AT53" s="63">
        <v>36.188267311075251</v>
      </c>
      <c r="AU53" s="64">
        <v>43.42679879398576</v>
      </c>
      <c r="AV53" s="63">
        <v>52.008706484201319</v>
      </c>
      <c r="AW53" s="63">
        <v>61.996688773233252</v>
      </c>
      <c r="AX53" s="63">
        <v>73.526004073074034</v>
      </c>
      <c r="AY53" s="63">
        <v>86.87186758003628</v>
      </c>
      <c r="AZ53" s="64">
        <v>102.45826780967104</v>
      </c>
      <c r="BA53" s="63">
        <v>120.7</v>
      </c>
      <c r="BB53" s="63">
        <v>136.61000000000001</v>
      </c>
      <c r="BC53" s="63">
        <v>153.44</v>
      </c>
      <c r="BD53" s="63">
        <v>170.66</v>
      </c>
      <c r="BE53" s="64">
        <v>187.71</v>
      </c>
      <c r="BF53" s="63">
        <v>204.16</v>
      </c>
      <c r="BG53" s="63">
        <v>220.11</v>
      </c>
      <c r="BH53" s="63">
        <v>235.96</v>
      </c>
      <c r="BI53" s="63">
        <v>252.34</v>
      </c>
      <c r="BJ53" s="64">
        <v>270.07</v>
      </c>
      <c r="BK53" s="63">
        <v>289.77999999999997</v>
      </c>
      <c r="BL53" s="63">
        <v>310.44</v>
      </c>
      <c r="BM53" s="63">
        <v>330.38</v>
      </c>
      <c r="BN53" s="63">
        <v>347.63</v>
      </c>
      <c r="BO53" s="64">
        <v>360</v>
      </c>
      <c r="BP53" s="64">
        <v>360</v>
      </c>
      <c r="BQ53" s="6">
        <v>108</v>
      </c>
    </row>
    <row r="54" spans="1:69" x14ac:dyDescent="0.3">
      <c r="A54" s="11">
        <v>79</v>
      </c>
      <c r="B54" s="66">
        <v>6.7484999999999991</v>
      </c>
      <c r="C54" s="67">
        <v>11.456926237142712</v>
      </c>
      <c r="D54" s="67">
        <v>16.362930821015073</v>
      </c>
      <c r="E54" s="67">
        <v>21.782867151279127</v>
      </c>
      <c r="F54" s="68">
        <v>27.896750184766749</v>
      </c>
      <c r="G54" s="67">
        <v>34.837342309780816</v>
      </c>
      <c r="H54" s="67">
        <v>42.751430888373726</v>
      </c>
      <c r="I54" s="67">
        <v>51.775685045998806</v>
      </c>
      <c r="J54" s="67">
        <v>62.084106742491848</v>
      </c>
      <c r="K54" s="68">
        <v>73.840996676732459</v>
      </c>
      <c r="L54" s="67">
        <v>87.10641933378227</v>
      </c>
      <c r="M54" s="67">
        <v>101.95760260137429</v>
      </c>
      <c r="N54" s="67">
        <v>118.56100020808607</v>
      </c>
      <c r="O54" s="67">
        <v>137.16779572852238</v>
      </c>
      <c r="P54" s="68">
        <v>158.02330472811579</v>
      </c>
      <c r="Q54" s="67">
        <v>181.01</v>
      </c>
      <c r="R54" s="67">
        <v>198.46</v>
      </c>
      <c r="S54" s="67">
        <v>216.29</v>
      </c>
      <c r="T54" s="67">
        <v>234.13</v>
      </c>
      <c r="U54" s="68">
        <v>251.66</v>
      </c>
      <c r="V54" s="67">
        <v>268.87</v>
      </c>
      <c r="W54" s="67">
        <v>286.08</v>
      </c>
      <c r="X54" s="67">
        <v>303.87</v>
      </c>
      <c r="Y54" s="67">
        <v>323.07</v>
      </c>
      <c r="Z54" s="68">
        <v>344.35</v>
      </c>
      <c r="AA54" s="67">
        <v>366.62</v>
      </c>
      <c r="AB54" s="67">
        <v>388.09</v>
      </c>
      <c r="AC54" s="67">
        <v>406.67</v>
      </c>
      <c r="AD54" s="67">
        <v>420</v>
      </c>
      <c r="AE54" s="68">
        <v>420</v>
      </c>
      <c r="AF54" s="68">
        <v>420</v>
      </c>
      <c r="AG54" s="11">
        <v>109</v>
      </c>
      <c r="AK54" s="11">
        <v>79</v>
      </c>
      <c r="AL54" s="66">
        <v>4.684499999999999</v>
      </c>
      <c r="AM54" s="67">
        <v>7.7976133867321469</v>
      </c>
      <c r="AN54" s="67">
        <v>11.02252610189908</v>
      </c>
      <c r="AO54" s="67">
        <v>14.539724710660918</v>
      </c>
      <c r="AP54" s="68">
        <v>18.42055159238744</v>
      </c>
      <c r="AQ54" s="67">
        <v>22.807681083184004</v>
      </c>
      <c r="AR54" s="67">
        <v>27.883420168119603</v>
      </c>
      <c r="AS54" s="67">
        <v>33.837649572723443</v>
      </c>
      <c r="AT54" s="67">
        <v>40.895511613557836</v>
      </c>
      <c r="AU54" s="68">
        <v>49.259747643733157</v>
      </c>
      <c r="AV54" s="67">
        <v>58.999622304964312</v>
      </c>
      <c r="AW54" s="67">
        <v>70.251696940360219</v>
      </c>
      <c r="AX54" s="67">
        <v>83.286365236815811</v>
      </c>
      <c r="AY54" s="67">
        <v>98.518423992870765</v>
      </c>
      <c r="AZ54" s="68">
        <v>116.35620122850004</v>
      </c>
      <c r="BA54" s="67">
        <v>136.61000000000001</v>
      </c>
      <c r="BB54" s="67">
        <v>153.44</v>
      </c>
      <c r="BC54" s="67">
        <v>170.66</v>
      </c>
      <c r="BD54" s="67">
        <v>187.71</v>
      </c>
      <c r="BE54" s="68">
        <v>204.16</v>
      </c>
      <c r="BF54" s="67">
        <v>220.11</v>
      </c>
      <c r="BG54" s="67">
        <v>235.96</v>
      </c>
      <c r="BH54" s="67">
        <v>252.34</v>
      </c>
      <c r="BI54" s="67">
        <v>270.07</v>
      </c>
      <c r="BJ54" s="68">
        <v>289.77999999999997</v>
      </c>
      <c r="BK54" s="67">
        <v>310.44</v>
      </c>
      <c r="BL54" s="67">
        <v>330.38</v>
      </c>
      <c r="BM54" s="67">
        <v>347.63</v>
      </c>
      <c r="BN54" s="67">
        <v>360</v>
      </c>
      <c r="BO54" s="68">
        <v>360</v>
      </c>
      <c r="BP54" s="68">
        <v>360</v>
      </c>
      <c r="BQ54" s="11">
        <v>109</v>
      </c>
    </row>
    <row r="55" spans="1:69" x14ac:dyDescent="0.3">
      <c r="A55" s="6">
        <v>80</v>
      </c>
      <c r="B55" s="62">
        <v>7.5344999999999978</v>
      </c>
      <c r="C55" s="63">
        <v>12.803697098852815</v>
      </c>
      <c r="D55" s="63">
        <v>18.302490485608939</v>
      </c>
      <c r="E55" s="63">
        <v>24.372465492515861</v>
      </c>
      <c r="F55" s="64">
        <v>31.197332110261883</v>
      </c>
      <c r="G55" s="63">
        <v>38.942944948731281</v>
      </c>
      <c r="H55" s="63">
        <v>47.755891128739457</v>
      </c>
      <c r="I55" s="63">
        <v>57.812973450396456</v>
      </c>
      <c r="J55" s="63">
        <v>69.280747714055082</v>
      </c>
      <c r="K55" s="64">
        <v>82.226548755593711</v>
      </c>
      <c r="L55" s="63">
        <v>96.731539988257836</v>
      </c>
      <c r="M55" s="63">
        <v>112.9606785663301</v>
      </c>
      <c r="N55" s="63">
        <v>131.16039336881894</v>
      </c>
      <c r="O55" s="63">
        <v>151.57279496071038</v>
      </c>
      <c r="P55" s="64">
        <v>174.09185562799942</v>
      </c>
      <c r="Q55" s="63">
        <v>198.46</v>
      </c>
      <c r="R55" s="63">
        <v>216.29</v>
      </c>
      <c r="S55" s="63">
        <v>234.13</v>
      </c>
      <c r="T55" s="63">
        <v>251.66</v>
      </c>
      <c r="U55" s="64">
        <v>268.87</v>
      </c>
      <c r="V55" s="63">
        <v>286.08</v>
      </c>
      <c r="W55" s="63">
        <v>303.87</v>
      </c>
      <c r="X55" s="63">
        <v>323.07</v>
      </c>
      <c r="Y55" s="63">
        <v>344.35</v>
      </c>
      <c r="Z55" s="64">
        <v>366.62</v>
      </c>
      <c r="AA55" s="63">
        <v>388.09</v>
      </c>
      <c r="AB55" s="63">
        <v>406.67</v>
      </c>
      <c r="AC55" s="63">
        <v>420</v>
      </c>
      <c r="AD55" s="63">
        <v>420</v>
      </c>
      <c r="AE55" s="64">
        <v>420</v>
      </c>
      <c r="AF55" s="64">
        <v>420</v>
      </c>
      <c r="AG55" s="6">
        <v>110</v>
      </c>
      <c r="AK55" s="6">
        <v>80</v>
      </c>
      <c r="AL55" s="62">
        <v>5.2484999999999991</v>
      </c>
      <c r="AM55" s="63">
        <v>8.7407889646481713</v>
      </c>
      <c r="AN55" s="63">
        <v>12.33154065763868</v>
      </c>
      <c r="AO55" s="63">
        <v>16.209965155378423</v>
      </c>
      <c r="AP55" s="64">
        <v>20.545035233094637</v>
      </c>
      <c r="AQ55" s="63">
        <v>25.526047777471497</v>
      </c>
      <c r="AR55" s="63">
        <v>31.345639404229555</v>
      </c>
      <c r="AS55" s="63">
        <v>38.228163088529826</v>
      </c>
      <c r="AT55" s="63">
        <v>46.377252861104111</v>
      </c>
      <c r="AU55" s="64">
        <v>55.869875710056377</v>
      </c>
      <c r="AV55" s="63">
        <v>66.844460050094881</v>
      </c>
      <c r="AW55" s="63">
        <v>79.566759698377396</v>
      </c>
      <c r="AX55" s="63">
        <v>94.442382975937349</v>
      </c>
      <c r="AY55" s="63">
        <v>111.8733142530142</v>
      </c>
      <c r="AZ55" s="64">
        <v>131.68678528319066</v>
      </c>
      <c r="BA55" s="63">
        <v>153.44</v>
      </c>
      <c r="BB55" s="63">
        <v>170.66</v>
      </c>
      <c r="BC55" s="63">
        <v>187.71</v>
      </c>
      <c r="BD55" s="63">
        <v>204.16</v>
      </c>
      <c r="BE55" s="64">
        <v>220.11</v>
      </c>
      <c r="BF55" s="63">
        <v>235.96</v>
      </c>
      <c r="BG55" s="63">
        <v>252.34</v>
      </c>
      <c r="BH55" s="63">
        <v>270.07</v>
      </c>
      <c r="BI55" s="63">
        <v>289.77999999999997</v>
      </c>
      <c r="BJ55" s="64">
        <v>310.44</v>
      </c>
      <c r="BK55" s="63">
        <v>330.38</v>
      </c>
      <c r="BL55" s="63">
        <v>347.63</v>
      </c>
      <c r="BM55" s="63">
        <v>360</v>
      </c>
      <c r="BN55" s="63">
        <v>360</v>
      </c>
      <c r="BO55" s="64">
        <v>360</v>
      </c>
      <c r="BP55" s="64">
        <v>360</v>
      </c>
      <c r="BQ55" s="6">
        <v>110</v>
      </c>
    </row>
    <row r="56" spans="1:69" x14ac:dyDescent="0.3">
      <c r="A56" s="6">
        <v>81</v>
      </c>
      <c r="B56" s="62">
        <v>8.4224999999999977</v>
      </c>
      <c r="C56" s="63">
        <v>14.468390692042421</v>
      </c>
      <c r="D56" s="63">
        <v>20.808907777086262</v>
      </c>
      <c r="E56" s="63">
        <v>27.810124020173951</v>
      </c>
      <c r="F56" s="64">
        <v>35.696386815148117</v>
      </c>
      <c r="G56" s="63">
        <v>44.643458046996784</v>
      </c>
      <c r="H56" s="63">
        <v>54.844605875017734</v>
      </c>
      <c r="I56" s="63">
        <v>66.48011493324222</v>
      </c>
      <c r="J56" s="63">
        <v>79.63253279474813</v>
      </c>
      <c r="K56" s="64">
        <v>94.39425239645881</v>
      </c>
      <c r="L56" s="63">
        <v>110.9382033080049</v>
      </c>
      <c r="M56" s="63">
        <v>129.51851906064053</v>
      </c>
      <c r="N56" s="63">
        <v>150.38715012060399</v>
      </c>
      <c r="O56" s="63">
        <v>173.45064921509567</v>
      </c>
      <c r="P56" s="64">
        <v>198.45999999999995</v>
      </c>
      <c r="Q56" s="63">
        <v>216.29</v>
      </c>
      <c r="R56" s="63">
        <v>234.13</v>
      </c>
      <c r="S56" s="63">
        <v>251.66</v>
      </c>
      <c r="T56" s="63">
        <v>268.87</v>
      </c>
      <c r="U56" s="64">
        <v>286.08</v>
      </c>
      <c r="V56" s="63">
        <v>303.87</v>
      </c>
      <c r="W56" s="63">
        <v>323.07</v>
      </c>
      <c r="X56" s="63">
        <v>344.35</v>
      </c>
      <c r="Y56" s="63">
        <v>366.62</v>
      </c>
      <c r="Z56" s="64">
        <v>388.09</v>
      </c>
      <c r="AA56" s="63">
        <v>406.67</v>
      </c>
      <c r="AB56" s="63">
        <v>420</v>
      </c>
      <c r="AC56" s="63">
        <v>420</v>
      </c>
      <c r="AD56" s="63">
        <v>420</v>
      </c>
      <c r="AE56" s="64">
        <v>420</v>
      </c>
      <c r="AF56" s="64">
        <v>420</v>
      </c>
      <c r="AG56" s="6">
        <v>111</v>
      </c>
      <c r="AK56" s="6">
        <v>81</v>
      </c>
      <c r="AL56" s="62">
        <v>5.8874999999999984</v>
      </c>
      <c r="AM56" s="63">
        <v>9.877327666936015</v>
      </c>
      <c r="AN56" s="63">
        <v>13.961911229211557</v>
      </c>
      <c r="AO56" s="63">
        <v>18.430960820095176</v>
      </c>
      <c r="AP56" s="64">
        <v>23.510146628070821</v>
      </c>
      <c r="AQ56" s="63">
        <v>29.410896381119823</v>
      </c>
      <c r="AR56" s="63">
        <v>36.369604315255678</v>
      </c>
      <c r="AS56" s="63">
        <v>44.602227588773047</v>
      </c>
      <c r="AT56" s="63">
        <v>54.201216226485535</v>
      </c>
      <c r="AU56" s="64">
        <v>65.31539999366899</v>
      </c>
      <c r="AV56" s="63">
        <v>78.218117769008529</v>
      </c>
      <c r="AW56" s="63">
        <v>93.323169182406929</v>
      </c>
      <c r="AX56" s="63">
        <v>111.0448517987201</v>
      </c>
      <c r="AY56" s="63">
        <v>131.22760668442683</v>
      </c>
      <c r="AZ56" s="64">
        <v>153.43999999999997</v>
      </c>
      <c r="BA56" s="63">
        <v>170.66</v>
      </c>
      <c r="BB56" s="63">
        <v>187.71</v>
      </c>
      <c r="BC56" s="63">
        <v>204.16</v>
      </c>
      <c r="BD56" s="63">
        <v>220.11</v>
      </c>
      <c r="BE56" s="64">
        <v>235.96</v>
      </c>
      <c r="BF56" s="63">
        <v>252.34</v>
      </c>
      <c r="BG56" s="63">
        <v>270.07</v>
      </c>
      <c r="BH56" s="63">
        <v>289.77999999999997</v>
      </c>
      <c r="BI56" s="63">
        <v>310.44</v>
      </c>
      <c r="BJ56" s="64">
        <v>330.38</v>
      </c>
      <c r="BK56" s="63">
        <v>347.63</v>
      </c>
      <c r="BL56" s="63">
        <v>360</v>
      </c>
      <c r="BM56" s="63">
        <v>360</v>
      </c>
      <c r="BN56" s="63">
        <v>360</v>
      </c>
      <c r="BO56" s="64">
        <v>360</v>
      </c>
      <c r="BP56" s="64">
        <v>360</v>
      </c>
      <c r="BQ56" s="6">
        <v>111</v>
      </c>
    </row>
    <row r="57" spans="1:69" x14ac:dyDescent="0.3">
      <c r="A57" s="6">
        <v>82</v>
      </c>
      <c r="B57" s="62">
        <v>9.4304999999999968</v>
      </c>
      <c r="C57" s="63">
        <v>16.383874098615092</v>
      </c>
      <c r="D57" s="63">
        <v>23.703215473994895</v>
      </c>
      <c r="E57" s="63">
        <v>31.80914290148786</v>
      </c>
      <c r="F57" s="64">
        <v>40.944279652867621</v>
      </c>
      <c r="G57" s="63">
        <v>51.333046527799759</v>
      </c>
      <c r="H57" s="63">
        <v>63.177090200496323</v>
      </c>
      <c r="I57" s="63">
        <v>76.579459985235218</v>
      </c>
      <c r="J57" s="63">
        <v>91.647169121989535</v>
      </c>
      <c r="K57" s="64">
        <v>108.56336799940735</v>
      </c>
      <c r="L57" s="63">
        <v>127.59180064450847</v>
      </c>
      <c r="M57" s="63">
        <v>148.99636515580858</v>
      </c>
      <c r="N57" s="63">
        <v>172.69867512396499</v>
      </c>
      <c r="O57" s="63">
        <v>198.45999999999998</v>
      </c>
      <c r="P57" s="64">
        <v>216.29</v>
      </c>
      <c r="Q57" s="63">
        <v>234.13</v>
      </c>
      <c r="R57" s="63">
        <v>251.66</v>
      </c>
      <c r="S57" s="63">
        <v>268.87</v>
      </c>
      <c r="T57" s="63">
        <v>286.08</v>
      </c>
      <c r="U57" s="64">
        <v>303.87</v>
      </c>
      <c r="V57" s="63">
        <v>323.07</v>
      </c>
      <c r="W57" s="63">
        <v>344.35</v>
      </c>
      <c r="X57" s="63">
        <v>366.62</v>
      </c>
      <c r="Y57" s="63">
        <v>388.09</v>
      </c>
      <c r="Z57" s="64">
        <v>406.67</v>
      </c>
      <c r="AA57" s="63">
        <v>420</v>
      </c>
      <c r="AB57" s="63">
        <v>420</v>
      </c>
      <c r="AC57" s="63">
        <v>420</v>
      </c>
      <c r="AD57" s="63">
        <v>420</v>
      </c>
      <c r="AE57" s="64">
        <v>420</v>
      </c>
      <c r="AF57" s="64">
        <v>420</v>
      </c>
      <c r="AG57" s="6">
        <v>112</v>
      </c>
      <c r="AK57" s="6">
        <v>82</v>
      </c>
      <c r="AL57" s="62">
        <v>6.6104999999999983</v>
      </c>
      <c r="AM57" s="63">
        <v>11.159871613911255</v>
      </c>
      <c r="AN57" s="63">
        <v>15.870705368992942</v>
      </c>
      <c r="AO57" s="63">
        <v>21.107157186963974</v>
      </c>
      <c r="AP57" s="64">
        <v>27.127196813152462</v>
      </c>
      <c r="AQ57" s="63">
        <v>34.190190694914953</v>
      </c>
      <c r="AR57" s="63">
        <v>42.530367842695469</v>
      </c>
      <c r="AS57" s="63">
        <v>52.2600773474012</v>
      </c>
      <c r="AT57" s="63">
        <v>63.541166302263697</v>
      </c>
      <c r="AU57" s="64">
        <v>76.656280173022381</v>
      </c>
      <c r="AV57" s="63">
        <v>92.029002273237239</v>
      </c>
      <c r="AW57" s="63">
        <v>110.0880418032532</v>
      </c>
      <c r="AX57" s="63">
        <v>130.69780330902751</v>
      </c>
      <c r="AY57" s="63">
        <v>153.44</v>
      </c>
      <c r="AZ57" s="64">
        <v>170.66</v>
      </c>
      <c r="BA57" s="63">
        <v>187.71</v>
      </c>
      <c r="BB57" s="63">
        <v>204.16</v>
      </c>
      <c r="BC57" s="63">
        <v>220.11</v>
      </c>
      <c r="BD57" s="63">
        <v>235.96</v>
      </c>
      <c r="BE57" s="64">
        <v>252.34</v>
      </c>
      <c r="BF57" s="63">
        <v>270.07</v>
      </c>
      <c r="BG57" s="63">
        <v>289.77999999999997</v>
      </c>
      <c r="BH57" s="63">
        <v>310.44</v>
      </c>
      <c r="BI57" s="63">
        <v>330.38</v>
      </c>
      <c r="BJ57" s="64">
        <v>347.63</v>
      </c>
      <c r="BK57" s="63">
        <v>360</v>
      </c>
      <c r="BL57" s="63">
        <v>360</v>
      </c>
      <c r="BM57" s="63">
        <v>360</v>
      </c>
      <c r="BN57" s="63">
        <v>360</v>
      </c>
      <c r="BO57" s="64">
        <v>360</v>
      </c>
      <c r="BP57" s="64">
        <v>360</v>
      </c>
      <c r="BQ57" s="6">
        <v>112</v>
      </c>
    </row>
    <row r="58" spans="1:69" x14ac:dyDescent="0.3">
      <c r="A58" s="6">
        <v>83</v>
      </c>
      <c r="B58" s="62">
        <v>10.571999999999997</v>
      </c>
      <c r="C58" s="63">
        <v>18.583459688604414</v>
      </c>
      <c r="D58" s="63">
        <v>27.066745473611576</v>
      </c>
      <c r="E58" s="63">
        <v>36.481190104233725</v>
      </c>
      <c r="F58" s="64">
        <v>47.123213446557948</v>
      </c>
      <c r="G58" s="63">
        <v>59.232567010031552</v>
      </c>
      <c r="H58" s="63">
        <v>72.942284248949207</v>
      </c>
      <c r="I58" s="63">
        <v>88.379555775961379</v>
      </c>
      <c r="J58" s="63">
        <v>105.74124938758372</v>
      </c>
      <c r="K58" s="64">
        <v>125.3035059868526</v>
      </c>
      <c r="L58" s="63">
        <v>147.34507827017683</v>
      </c>
      <c r="M58" s="63">
        <v>171.80595175283833</v>
      </c>
      <c r="N58" s="63">
        <v>198.46</v>
      </c>
      <c r="O58" s="63">
        <v>216.29</v>
      </c>
      <c r="P58" s="64">
        <v>234.13</v>
      </c>
      <c r="Q58" s="63">
        <v>251.66</v>
      </c>
      <c r="R58" s="63">
        <v>268.87</v>
      </c>
      <c r="S58" s="63">
        <v>286.08</v>
      </c>
      <c r="T58" s="63">
        <v>303.87</v>
      </c>
      <c r="U58" s="64">
        <v>323.07</v>
      </c>
      <c r="V58" s="63">
        <v>344.35</v>
      </c>
      <c r="W58" s="63">
        <v>366.62</v>
      </c>
      <c r="X58" s="63">
        <v>388.09</v>
      </c>
      <c r="Y58" s="63">
        <v>406.67</v>
      </c>
      <c r="Z58" s="64">
        <v>420</v>
      </c>
      <c r="AA58" s="63">
        <v>420</v>
      </c>
      <c r="AB58" s="63">
        <v>420</v>
      </c>
      <c r="AC58" s="63">
        <v>420</v>
      </c>
      <c r="AD58" s="63">
        <v>420</v>
      </c>
      <c r="AE58" s="64">
        <v>420</v>
      </c>
      <c r="AF58" s="64">
        <v>420</v>
      </c>
      <c r="AG58" s="6">
        <v>113</v>
      </c>
      <c r="AK58" s="6">
        <v>83</v>
      </c>
      <c r="AL58" s="62">
        <v>7.4264999999999981</v>
      </c>
      <c r="AM58" s="63">
        <v>12.668772382125773</v>
      </c>
      <c r="AN58" s="63">
        <v>18.18421408922076</v>
      </c>
      <c r="AO58" s="63">
        <v>24.391549640849171</v>
      </c>
      <c r="AP58" s="64">
        <v>31.604185716418357</v>
      </c>
      <c r="AQ58" s="63">
        <v>40.087606256500834</v>
      </c>
      <c r="AR58" s="63">
        <v>49.981716593532319</v>
      </c>
      <c r="AS58" s="63">
        <v>61.465568081031968</v>
      </c>
      <c r="AT58" s="63">
        <v>74.833699960752881</v>
      </c>
      <c r="AU58" s="64">
        <v>90.52167911315199</v>
      </c>
      <c r="AV58" s="63">
        <v>108.97532099686667</v>
      </c>
      <c r="AW58" s="63">
        <v>130.0824096474355</v>
      </c>
      <c r="AX58" s="63">
        <v>153.44</v>
      </c>
      <c r="AY58" s="63">
        <v>170.66</v>
      </c>
      <c r="AZ58" s="64">
        <v>187.71</v>
      </c>
      <c r="BA58" s="63">
        <v>204.16</v>
      </c>
      <c r="BB58" s="63">
        <v>220.11</v>
      </c>
      <c r="BC58" s="63">
        <v>235.96</v>
      </c>
      <c r="BD58" s="63">
        <v>252.34</v>
      </c>
      <c r="BE58" s="64">
        <v>270.07</v>
      </c>
      <c r="BF58" s="63">
        <v>289.77999999999997</v>
      </c>
      <c r="BG58" s="63">
        <v>310.44</v>
      </c>
      <c r="BH58" s="63">
        <v>330.38</v>
      </c>
      <c r="BI58" s="63">
        <v>347.63</v>
      </c>
      <c r="BJ58" s="64">
        <v>360</v>
      </c>
      <c r="BK58" s="63">
        <v>360</v>
      </c>
      <c r="BL58" s="63">
        <v>360</v>
      </c>
      <c r="BM58" s="63">
        <v>360</v>
      </c>
      <c r="BN58" s="63">
        <v>360</v>
      </c>
      <c r="BO58" s="64">
        <v>360</v>
      </c>
      <c r="BP58" s="64">
        <v>360</v>
      </c>
      <c r="BQ58" s="6">
        <v>113</v>
      </c>
    </row>
    <row r="59" spans="1:69" x14ac:dyDescent="0.3">
      <c r="A59" s="11">
        <v>84</v>
      </c>
      <c r="B59" s="66">
        <v>11.842499999999998</v>
      </c>
      <c r="C59" s="67">
        <v>21.104265134009403</v>
      </c>
      <c r="D59" s="67">
        <v>30.971109979545041</v>
      </c>
      <c r="E59" s="67">
        <v>41.971382893967665</v>
      </c>
      <c r="F59" s="68">
        <v>54.427783229122994</v>
      </c>
      <c r="G59" s="67">
        <v>68.522976127545945</v>
      </c>
      <c r="H59" s="67">
        <v>84.41446195330137</v>
      </c>
      <c r="I59" s="67">
        <v>102.31874949217742</v>
      </c>
      <c r="J59" s="67">
        <v>122.52877533202842</v>
      </c>
      <c r="K59" s="68">
        <v>145.34246142707769</v>
      </c>
      <c r="L59" s="67">
        <v>170.72292000031015</v>
      </c>
      <c r="M59" s="67">
        <v>198.45999999999998</v>
      </c>
      <c r="N59" s="67">
        <v>216.29</v>
      </c>
      <c r="O59" s="67">
        <v>234.13</v>
      </c>
      <c r="P59" s="68">
        <v>251.66</v>
      </c>
      <c r="Q59" s="67">
        <v>268.87</v>
      </c>
      <c r="R59" s="67">
        <v>286.08</v>
      </c>
      <c r="S59" s="67">
        <v>303.87</v>
      </c>
      <c r="T59" s="67">
        <v>323.07</v>
      </c>
      <c r="U59" s="68">
        <v>344.35</v>
      </c>
      <c r="V59" s="67">
        <v>366.62</v>
      </c>
      <c r="W59" s="67">
        <v>388.09</v>
      </c>
      <c r="X59" s="67">
        <v>406.67</v>
      </c>
      <c r="Y59" s="67">
        <v>420</v>
      </c>
      <c r="Z59" s="68">
        <v>420</v>
      </c>
      <c r="AA59" s="67">
        <v>420</v>
      </c>
      <c r="AB59" s="67">
        <v>420</v>
      </c>
      <c r="AC59" s="67">
        <v>420</v>
      </c>
      <c r="AD59" s="67">
        <v>420</v>
      </c>
      <c r="AE59" s="68">
        <v>420</v>
      </c>
      <c r="AF59" s="68">
        <v>420</v>
      </c>
      <c r="AG59" s="11">
        <v>114</v>
      </c>
      <c r="AK59" s="11">
        <v>84</v>
      </c>
      <c r="AL59" s="66">
        <v>8.3399999999999981</v>
      </c>
      <c r="AM59" s="67">
        <v>14.446581927622084</v>
      </c>
      <c r="AN59" s="67">
        <v>20.972490625920564</v>
      </c>
      <c r="AO59" s="67">
        <v>28.409556289907076</v>
      </c>
      <c r="AP59" s="68">
        <v>37.089692980553494</v>
      </c>
      <c r="AQ59" s="67">
        <v>47.196479440528826</v>
      </c>
      <c r="AR59" s="67">
        <v>58.934229144581501</v>
      </c>
      <c r="AS59" s="67">
        <v>72.614121782737669</v>
      </c>
      <c r="AT59" s="67">
        <v>88.687545363659964</v>
      </c>
      <c r="AU59" s="68">
        <v>107.62191524159275</v>
      </c>
      <c r="AV59" s="67">
        <v>129.33401113417341</v>
      </c>
      <c r="AW59" s="67">
        <v>153.43999999999997</v>
      </c>
      <c r="AX59" s="67">
        <v>170.66</v>
      </c>
      <c r="AY59" s="67">
        <v>187.71</v>
      </c>
      <c r="AZ59" s="68">
        <v>204.16</v>
      </c>
      <c r="BA59" s="67">
        <v>220.11</v>
      </c>
      <c r="BB59" s="67">
        <v>235.96</v>
      </c>
      <c r="BC59" s="67">
        <v>252.34</v>
      </c>
      <c r="BD59" s="67">
        <v>270.07</v>
      </c>
      <c r="BE59" s="68">
        <v>289.77999999999997</v>
      </c>
      <c r="BF59" s="67">
        <v>310.44</v>
      </c>
      <c r="BG59" s="67">
        <v>330.38</v>
      </c>
      <c r="BH59" s="67">
        <v>347.63</v>
      </c>
      <c r="BI59" s="67">
        <v>360</v>
      </c>
      <c r="BJ59" s="68">
        <v>360</v>
      </c>
      <c r="BK59" s="67">
        <v>360</v>
      </c>
      <c r="BL59" s="67">
        <v>360</v>
      </c>
      <c r="BM59" s="67">
        <v>360</v>
      </c>
      <c r="BN59" s="67">
        <v>360</v>
      </c>
      <c r="BO59" s="68">
        <v>360</v>
      </c>
      <c r="BP59" s="68">
        <v>360</v>
      </c>
      <c r="BQ59" s="11">
        <v>114</v>
      </c>
    </row>
    <row r="60" spans="1:69" x14ac:dyDescent="0.3">
      <c r="A60" s="6">
        <v>85</v>
      </c>
      <c r="B60" s="62">
        <v>13.241999999999997</v>
      </c>
      <c r="C60" s="63">
        <v>23.982650166580907</v>
      </c>
      <c r="D60" s="63">
        <v>35.529254356174732</v>
      </c>
      <c r="E60" s="63">
        <v>48.456126484103883</v>
      </c>
      <c r="F60" s="64">
        <v>63.044858916203466</v>
      </c>
      <c r="G60" s="63">
        <v>79.503943973039085</v>
      </c>
      <c r="H60" s="63">
        <v>98.080262344673883</v>
      </c>
      <c r="I60" s="63">
        <v>119.09078031277353</v>
      </c>
      <c r="J60" s="63">
        <v>142.85916673461585</v>
      </c>
      <c r="K60" s="64">
        <v>169.37863223412819</v>
      </c>
      <c r="L60" s="63">
        <v>198.46</v>
      </c>
      <c r="M60" s="63">
        <v>216.29</v>
      </c>
      <c r="N60" s="63">
        <v>234.13</v>
      </c>
      <c r="O60" s="63">
        <v>251.66</v>
      </c>
      <c r="P60" s="64">
        <v>268.87</v>
      </c>
      <c r="Q60" s="63">
        <v>286.08</v>
      </c>
      <c r="R60" s="63">
        <v>303.87</v>
      </c>
      <c r="S60" s="63">
        <v>323.07</v>
      </c>
      <c r="T60" s="63">
        <v>344.35</v>
      </c>
      <c r="U60" s="64">
        <v>366.62</v>
      </c>
      <c r="V60" s="63">
        <v>388.09</v>
      </c>
      <c r="W60" s="63">
        <v>406.67</v>
      </c>
      <c r="X60" s="63">
        <v>420</v>
      </c>
      <c r="Y60" s="63">
        <v>420</v>
      </c>
      <c r="Z60" s="64">
        <v>420</v>
      </c>
      <c r="AA60" s="63">
        <v>420</v>
      </c>
      <c r="AB60" s="63">
        <v>420</v>
      </c>
      <c r="AC60" s="63">
        <v>420</v>
      </c>
      <c r="AD60" s="63">
        <v>420</v>
      </c>
      <c r="AE60" s="64">
        <v>420</v>
      </c>
      <c r="AF60" s="64">
        <v>420</v>
      </c>
      <c r="AG60" s="6">
        <v>115</v>
      </c>
      <c r="AK60" s="6">
        <v>85</v>
      </c>
      <c r="AL60" s="62">
        <v>9.3539999999999974</v>
      </c>
      <c r="AM60" s="63">
        <v>16.526191454472492</v>
      </c>
      <c r="AN60" s="63">
        <v>24.326708081376246</v>
      </c>
      <c r="AO60" s="63">
        <v>33.287728602200886</v>
      </c>
      <c r="AP60" s="64">
        <v>43.676688391143259</v>
      </c>
      <c r="AQ60" s="63">
        <v>55.739897941334732</v>
      </c>
      <c r="AR60" s="63">
        <v>69.814045909086701</v>
      </c>
      <c r="AS60" s="63">
        <v>86.372902691487255</v>
      </c>
      <c r="AT60" s="63">
        <v>105.91267729833473</v>
      </c>
      <c r="AU60" s="64">
        <v>128.38792760226957</v>
      </c>
      <c r="AV60" s="63">
        <v>153.43999999999997</v>
      </c>
      <c r="AW60" s="63">
        <v>170.66</v>
      </c>
      <c r="AX60" s="63">
        <v>187.71</v>
      </c>
      <c r="AY60" s="63">
        <v>204.16</v>
      </c>
      <c r="AZ60" s="64">
        <v>220.11</v>
      </c>
      <c r="BA60" s="63">
        <v>235.96</v>
      </c>
      <c r="BB60" s="63">
        <v>252.34</v>
      </c>
      <c r="BC60" s="63">
        <v>270.07</v>
      </c>
      <c r="BD60" s="63">
        <v>289.77999999999997</v>
      </c>
      <c r="BE60" s="64">
        <v>310.44</v>
      </c>
      <c r="BF60" s="63">
        <v>330.38</v>
      </c>
      <c r="BG60" s="63">
        <v>347.63</v>
      </c>
      <c r="BH60" s="63">
        <v>360</v>
      </c>
      <c r="BI60" s="63">
        <v>360</v>
      </c>
      <c r="BJ60" s="64">
        <v>360</v>
      </c>
      <c r="BK60" s="63">
        <v>360</v>
      </c>
      <c r="BL60" s="63">
        <v>360</v>
      </c>
      <c r="BM60" s="63">
        <v>360</v>
      </c>
      <c r="BN60" s="63">
        <v>360</v>
      </c>
      <c r="BO60" s="64">
        <v>360</v>
      </c>
      <c r="BP60" s="64">
        <v>360</v>
      </c>
      <c r="BQ60" s="6">
        <v>115</v>
      </c>
    </row>
    <row r="61" spans="1:69" x14ac:dyDescent="0.3">
      <c r="A61" s="6">
        <v>86</v>
      </c>
      <c r="B61" s="62">
        <v>14.777999999999997</v>
      </c>
      <c r="C61" s="63">
        <v>26.761762084591894</v>
      </c>
      <c r="D61" s="63">
        <v>39.628621499579261</v>
      </c>
      <c r="E61" s="63">
        <v>53.939002171673302</v>
      </c>
      <c r="F61" s="64">
        <v>69.991237968056964</v>
      </c>
      <c r="G61" s="63">
        <v>88.064530677191698</v>
      </c>
      <c r="H61" s="63">
        <v>108.48521951939783</v>
      </c>
      <c r="I61" s="63">
        <v>131.58156845400501</v>
      </c>
      <c r="J61" s="63">
        <v>157.37299476999311</v>
      </c>
      <c r="K61" s="64">
        <v>185.69861326459753</v>
      </c>
      <c r="L61" s="63">
        <v>216.29</v>
      </c>
      <c r="M61" s="63">
        <v>234.13</v>
      </c>
      <c r="N61" s="63">
        <v>251.66</v>
      </c>
      <c r="O61" s="63">
        <v>268.87</v>
      </c>
      <c r="P61" s="64">
        <v>286.08</v>
      </c>
      <c r="Q61" s="63">
        <v>303.87</v>
      </c>
      <c r="R61" s="63">
        <v>323.07</v>
      </c>
      <c r="S61" s="63">
        <v>344.35</v>
      </c>
      <c r="T61" s="63">
        <v>366.62</v>
      </c>
      <c r="U61" s="64">
        <v>388.09</v>
      </c>
      <c r="V61" s="63">
        <v>406.67</v>
      </c>
      <c r="W61" s="63">
        <v>420</v>
      </c>
      <c r="X61" s="63">
        <v>420</v>
      </c>
      <c r="Y61" s="63">
        <v>420</v>
      </c>
      <c r="Z61" s="64">
        <v>420</v>
      </c>
      <c r="AA61" s="63">
        <v>420</v>
      </c>
      <c r="AB61" s="63">
        <v>420</v>
      </c>
      <c r="AC61" s="63">
        <v>420</v>
      </c>
      <c r="AD61" s="63">
        <v>420</v>
      </c>
      <c r="AE61" s="64">
        <v>420</v>
      </c>
      <c r="AF61" s="64">
        <v>420</v>
      </c>
      <c r="AG61" s="6">
        <v>116</v>
      </c>
      <c r="AK61" s="6">
        <v>86</v>
      </c>
      <c r="AL61" s="62">
        <v>10.481999999999998</v>
      </c>
      <c r="AM61" s="63">
        <v>18.629822941131017</v>
      </c>
      <c r="AN61" s="63">
        <v>27.5427429353721</v>
      </c>
      <c r="AO61" s="63">
        <v>37.707528940031153</v>
      </c>
      <c r="AP61" s="64">
        <v>49.43638140037897</v>
      </c>
      <c r="AQ61" s="63">
        <v>63.083911838720034</v>
      </c>
      <c r="AR61" s="63">
        <v>79.121227650698614</v>
      </c>
      <c r="AS61" s="63">
        <v>98.041742278602499</v>
      </c>
      <c r="AT61" s="63">
        <v>119.8348505115131</v>
      </c>
      <c r="AU61" s="64">
        <v>144.18290755508249</v>
      </c>
      <c r="AV61" s="63">
        <v>170.66</v>
      </c>
      <c r="AW61" s="63">
        <v>187.71</v>
      </c>
      <c r="AX61" s="63">
        <v>204.16</v>
      </c>
      <c r="AY61" s="63">
        <v>220.11</v>
      </c>
      <c r="AZ61" s="64">
        <v>235.96</v>
      </c>
      <c r="BA61" s="63">
        <v>252.34</v>
      </c>
      <c r="BB61" s="63">
        <v>270.07</v>
      </c>
      <c r="BC61" s="63">
        <v>289.77999999999997</v>
      </c>
      <c r="BD61" s="63">
        <v>310.44</v>
      </c>
      <c r="BE61" s="64">
        <v>330.38</v>
      </c>
      <c r="BF61" s="63">
        <v>347.63</v>
      </c>
      <c r="BG61" s="63">
        <v>360</v>
      </c>
      <c r="BH61" s="63">
        <v>360</v>
      </c>
      <c r="BI61" s="63">
        <v>360</v>
      </c>
      <c r="BJ61" s="64">
        <v>360</v>
      </c>
      <c r="BK61" s="63">
        <v>360</v>
      </c>
      <c r="BL61" s="63">
        <v>360</v>
      </c>
      <c r="BM61" s="63">
        <v>360</v>
      </c>
      <c r="BN61" s="63">
        <v>360</v>
      </c>
      <c r="BO61" s="64">
        <v>360</v>
      </c>
      <c r="BP61" s="64">
        <v>360</v>
      </c>
      <c r="BQ61" s="6">
        <v>116</v>
      </c>
    </row>
    <row r="62" spans="1:69" x14ac:dyDescent="0.3">
      <c r="A62" s="6">
        <v>87</v>
      </c>
      <c r="B62" s="62">
        <v>16.474499999999995</v>
      </c>
      <c r="C62" s="63">
        <v>29.830255857372052</v>
      </c>
      <c r="D62" s="63">
        <v>44.091399411770411</v>
      </c>
      <c r="E62" s="63">
        <v>59.859644218914092</v>
      </c>
      <c r="F62" s="64">
        <v>77.504578977841163</v>
      </c>
      <c r="G62" s="63">
        <v>97.384104293633655</v>
      </c>
      <c r="H62" s="63">
        <v>119.84158058657493</v>
      </c>
      <c r="I62" s="63">
        <v>144.92915139968653</v>
      </c>
      <c r="J62" s="63">
        <v>172.51819086705981</v>
      </c>
      <c r="K62" s="64">
        <v>202.3675593201632</v>
      </c>
      <c r="L62" s="63">
        <v>234.13</v>
      </c>
      <c r="M62" s="63">
        <v>251.66</v>
      </c>
      <c r="N62" s="63">
        <v>268.87</v>
      </c>
      <c r="O62" s="63">
        <v>286.08</v>
      </c>
      <c r="P62" s="64">
        <v>303.87</v>
      </c>
      <c r="Q62" s="63">
        <v>323.07</v>
      </c>
      <c r="R62" s="63">
        <v>344.35</v>
      </c>
      <c r="S62" s="63">
        <v>366.62</v>
      </c>
      <c r="T62" s="63">
        <v>388.09</v>
      </c>
      <c r="U62" s="64">
        <v>406.67</v>
      </c>
      <c r="V62" s="63">
        <v>420</v>
      </c>
      <c r="W62" s="63">
        <v>420</v>
      </c>
      <c r="X62" s="63">
        <v>420</v>
      </c>
      <c r="Y62" s="63">
        <v>420</v>
      </c>
      <c r="Z62" s="64">
        <v>420</v>
      </c>
      <c r="AA62" s="63">
        <v>420</v>
      </c>
      <c r="AB62" s="63">
        <v>420</v>
      </c>
      <c r="AC62" s="63">
        <v>420</v>
      </c>
      <c r="AD62" s="63">
        <v>420</v>
      </c>
      <c r="AE62" s="64">
        <v>420</v>
      </c>
      <c r="AF62" s="64">
        <v>420</v>
      </c>
      <c r="AG62" s="6">
        <v>117</v>
      </c>
      <c r="AK62" s="6">
        <v>87</v>
      </c>
      <c r="AL62" s="62">
        <v>11.731499999999997</v>
      </c>
      <c r="AM62" s="63">
        <v>20.987983933139621</v>
      </c>
      <c r="AN62" s="63">
        <v>31.082670853746446</v>
      </c>
      <c r="AO62" s="63">
        <v>42.555371191339425</v>
      </c>
      <c r="AP62" s="64">
        <v>55.821677845974676</v>
      </c>
      <c r="AQ62" s="63">
        <v>71.366302625823977</v>
      </c>
      <c r="AR62" s="63">
        <v>89.688173875924491</v>
      </c>
      <c r="AS62" s="63">
        <v>110.81869566713837</v>
      </c>
      <c r="AT62" s="63">
        <v>134.48629695001378</v>
      </c>
      <c r="AU62" s="64">
        <v>160.30068384858168</v>
      </c>
      <c r="AV62" s="63">
        <v>187.71</v>
      </c>
      <c r="AW62" s="63">
        <v>204.16</v>
      </c>
      <c r="AX62" s="63">
        <v>220.11</v>
      </c>
      <c r="AY62" s="63">
        <v>235.96</v>
      </c>
      <c r="AZ62" s="64">
        <v>252.34</v>
      </c>
      <c r="BA62" s="63">
        <v>270.07</v>
      </c>
      <c r="BB62" s="63">
        <v>289.77999999999997</v>
      </c>
      <c r="BC62" s="63">
        <v>310.44</v>
      </c>
      <c r="BD62" s="63">
        <v>330.38</v>
      </c>
      <c r="BE62" s="64">
        <v>347.63</v>
      </c>
      <c r="BF62" s="63">
        <v>360</v>
      </c>
      <c r="BG62" s="63">
        <v>360</v>
      </c>
      <c r="BH62" s="63">
        <v>360</v>
      </c>
      <c r="BI62" s="63">
        <v>360</v>
      </c>
      <c r="BJ62" s="64">
        <v>360</v>
      </c>
      <c r="BK62" s="63">
        <v>360</v>
      </c>
      <c r="BL62" s="63">
        <v>360</v>
      </c>
      <c r="BM62" s="63">
        <v>360</v>
      </c>
      <c r="BN62" s="63">
        <v>360</v>
      </c>
      <c r="BO62" s="64">
        <v>360</v>
      </c>
      <c r="BP62" s="64">
        <v>360</v>
      </c>
      <c r="BQ62" s="6">
        <v>117</v>
      </c>
    </row>
    <row r="63" spans="1:69" x14ac:dyDescent="0.3">
      <c r="A63" s="6">
        <v>88</v>
      </c>
      <c r="B63" s="62">
        <v>18.349499999999995</v>
      </c>
      <c r="C63" s="63">
        <v>33.173835746362776</v>
      </c>
      <c r="D63" s="63">
        <v>48.914198002775215</v>
      </c>
      <c r="E63" s="63">
        <v>66.267589583951732</v>
      </c>
      <c r="F63" s="64">
        <v>85.688145780039108</v>
      </c>
      <c r="G63" s="63">
        <v>107.55941751047848</v>
      </c>
      <c r="H63" s="63">
        <v>131.97905682845658</v>
      </c>
      <c r="I63" s="63">
        <v>158.85765375657661</v>
      </c>
      <c r="J63" s="63">
        <v>187.98533778815238</v>
      </c>
      <c r="K63" s="64">
        <v>219.0413940989352</v>
      </c>
      <c r="L63" s="63">
        <v>251.65999999999994</v>
      </c>
      <c r="M63" s="63">
        <v>268.87</v>
      </c>
      <c r="N63" s="63">
        <v>286.08</v>
      </c>
      <c r="O63" s="63">
        <v>303.87</v>
      </c>
      <c r="P63" s="64">
        <v>323.07</v>
      </c>
      <c r="Q63" s="63">
        <v>344.35</v>
      </c>
      <c r="R63" s="63">
        <v>366.62</v>
      </c>
      <c r="S63" s="63">
        <v>388.09</v>
      </c>
      <c r="T63" s="63">
        <v>406.67</v>
      </c>
      <c r="U63" s="64">
        <v>420</v>
      </c>
      <c r="V63" s="63">
        <v>420</v>
      </c>
      <c r="W63" s="63">
        <v>420</v>
      </c>
      <c r="X63" s="63">
        <v>420</v>
      </c>
      <c r="Y63" s="63">
        <v>420</v>
      </c>
      <c r="Z63" s="64">
        <v>420</v>
      </c>
      <c r="AA63" s="63">
        <v>420</v>
      </c>
      <c r="AB63" s="63">
        <v>420</v>
      </c>
      <c r="AC63" s="63">
        <v>420</v>
      </c>
      <c r="AD63" s="63">
        <v>420</v>
      </c>
      <c r="AE63" s="64">
        <v>420</v>
      </c>
      <c r="AF63" s="64">
        <v>420</v>
      </c>
      <c r="AG63" s="6">
        <v>118</v>
      </c>
      <c r="AK63" s="6">
        <v>88</v>
      </c>
      <c r="AL63" s="62">
        <v>13.112999999999998</v>
      </c>
      <c r="AM63" s="63">
        <v>23.562006442779456</v>
      </c>
      <c r="AN63" s="63">
        <v>34.942443981938126</v>
      </c>
      <c r="AO63" s="63">
        <v>47.906588101315023</v>
      </c>
      <c r="AP63" s="64">
        <v>62.999505512120706</v>
      </c>
      <c r="AQ63" s="63">
        <v>80.744029496275701</v>
      </c>
      <c r="AR63" s="63">
        <v>101.22518968367487</v>
      </c>
      <c r="AS63" s="63">
        <v>124.22479550013799</v>
      </c>
      <c r="AT63" s="63">
        <v>149.39247942538259</v>
      </c>
      <c r="AU63" s="64">
        <v>176.21115650989924</v>
      </c>
      <c r="AV63" s="63">
        <v>204.16</v>
      </c>
      <c r="AW63" s="63">
        <v>220.11</v>
      </c>
      <c r="AX63" s="63">
        <v>235.96</v>
      </c>
      <c r="AY63" s="63">
        <v>252.34</v>
      </c>
      <c r="AZ63" s="64">
        <v>270.07</v>
      </c>
      <c r="BA63" s="63">
        <v>289.77999999999997</v>
      </c>
      <c r="BB63" s="63">
        <v>310.44</v>
      </c>
      <c r="BC63" s="63">
        <v>330.38</v>
      </c>
      <c r="BD63" s="63">
        <v>347.63</v>
      </c>
      <c r="BE63" s="64">
        <v>360</v>
      </c>
      <c r="BF63" s="63">
        <v>360</v>
      </c>
      <c r="BG63" s="63">
        <v>360</v>
      </c>
      <c r="BH63" s="63">
        <v>360</v>
      </c>
      <c r="BI63" s="63">
        <v>360</v>
      </c>
      <c r="BJ63" s="64">
        <v>360</v>
      </c>
      <c r="BK63" s="63">
        <v>360</v>
      </c>
      <c r="BL63" s="63">
        <v>360</v>
      </c>
      <c r="BM63" s="63">
        <v>360</v>
      </c>
      <c r="BN63" s="63">
        <v>360</v>
      </c>
      <c r="BO63" s="64">
        <v>360</v>
      </c>
      <c r="BP63" s="64">
        <v>360</v>
      </c>
      <c r="BQ63" s="6">
        <v>118</v>
      </c>
    </row>
    <row r="64" spans="1:69" x14ac:dyDescent="0.3">
      <c r="A64" s="11">
        <v>89</v>
      </c>
      <c r="B64" s="66">
        <v>20.375999999999998</v>
      </c>
      <c r="C64" s="67">
        <v>36.766412285069947</v>
      </c>
      <c r="D64" s="67">
        <v>54.111005021720096</v>
      </c>
      <c r="E64" s="67">
        <v>73.22317248205178</v>
      </c>
      <c r="F64" s="68">
        <v>94.598935753996457</v>
      </c>
      <c r="G64" s="67">
        <v>118.41069951926765</v>
      </c>
      <c r="H64" s="67">
        <v>144.62219756163361</v>
      </c>
      <c r="I64" s="67">
        <v>173.06217658933596</v>
      </c>
      <c r="J64" s="67">
        <v>203.44069602446388</v>
      </c>
      <c r="K64" s="68">
        <v>235.41417605002732</v>
      </c>
      <c r="L64" s="67">
        <v>268.87</v>
      </c>
      <c r="M64" s="67">
        <v>286.08</v>
      </c>
      <c r="N64" s="67">
        <v>303.87</v>
      </c>
      <c r="O64" s="67">
        <v>323.07</v>
      </c>
      <c r="P64" s="68">
        <v>344.35</v>
      </c>
      <c r="Q64" s="67">
        <v>366.62</v>
      </c>
      <c r="R64" s="67">
        <v>388.09</v>
      </c>
      <c r="S64" s="67">
        <v>406.67</v>
      </c>
      <c r="T64" s="67">
        <v>420</v>
      </c>
      <c r="U64" s="68">
        <v>420</v>
      </c>
      <c r="V64" s="67">
        <v>420</v>
      </c>
      <c r="W64" s="67">
        <v>420</v>
      </c>
      <c r="X64" s="67">
        <v>420</v>
      </c>
      <c r="Y64" s="67">
        <v>420</v>
      </c>
      <c r="Z64" s="68">
        <v>420</v>
      </c>
      <c r="AA64" s="67">
        <v>420</v>
      </c>
      <c r="AB64" s="67">
        <v>420</v>
      </c>
      <c r="AC64" s="67">
        <v>420</v>
      </c>
      <c r="AD64" s="63">
        <v>420</v>
      </c>
      <c r="AE64" s="64">
        <v>420</v>
      </c>
      <c r="AF64" s="64">
        <v>420</v>
      </c>
      <c r="AG64" s="11">
        <v>119</v>
      </c>
      <c r="AK64" s="11">
        <v>89</v>
      </c>
      <c r="AL64" s="66">
        <v>14.620499999999996</v>
      </c>
      <c r="AM64" s="67">
        <v>26.373252000602928</v>
      </c>
      <c r="AN64" s="67">
        <v>39.211755972746552</v>
      </c>
      <c r="AO64" s="67">
        <v>53.933549331264317</v>
      </c>
      <c r="AP64" s="68">
        <v>71.137286566707743</v>
      </c>
      <c r="AQ64" s="67">
        <v>90.984443271776613</v>
      </c>
      <c r="AR64" s="67">
        <v>113.32196757445192</v>
      </c>
      <c r="AS64" s="67">
        <v>137.84578620809083</v>
      </c>
      <c r="AT64" s="67">
        <v>164.07758489856312</v>
      </c>
      <c r="AU64" s="68">
        <v>191.52037343701855</v>
      </c>
      <c r="AV64" s="67">
        <v>220.10999999999999</v>
      </c>
      <c r="AW64" s="67">
        <v>235.96</v>
      </c>
      <c r="AX64" s="67">
        <v>252.34</v>
      </c>
      <c r="AY64" s="67">
        <v>270.07</v>
      </c>
      <c r="AZ64" s="68">
        <v>289.77999999999997</v>
      </c>
      <c r="BA64" s="67">
        <v>310.44</v>
      </c>
      <c r="BB64" s="67">
        <v>330.38</v>
      </c>
      <c r="BC64" s="67">
        <v>347.63</v>
      </c>
      <c r="BD64" s="67">
        <v>360</v>
      </c>
      <c r="BE64" s="68">
        <v>360</v>
      </c>
      <c r="BF64" s="67">
        <v>360</v>
      </c>
      <c r="BG64" s="67">
        <v>360</v>
      </c>
      <c r="BH64" s="67">
        <v>360</v>
      </c>
      <c r="BI64" s="67">
        <v>360</v>
      </c>
      <c r="BJ64" s="68">
        <v>360</v>
      </c>
      <c r="BK64" s="67">
        <v>360</v>
      </c>
      <c r="BL64" s="67">
        <v>360</v>
      </c>
      <c r="BM64" s="67">
        <v>360</v>
      </c>
      <c r="BN64" s="63">
        <v>360</v>
      </c>
      <c r="BO64" s="64">
        <v>360</v>
      </c>
      <c r="BP64" s="64">
        <v>360</v>
      </c>
      <c r="BQ64" s="11">
        <v>119</v>
      </c>
    </row>
    <row r="65" spans="1:69" x14ac:dyDescent="0.3">
      <c r="A65" s="6">
        <v>90</v>
      </c>
      <c r="B65" s="62">
        <v>22.517999999999997</v>
      </c>
      <c r="C65" s="63">
        <v>40.594153279385246</v>
      </c>
      <c r="D65" s="63">
        <v>59.70425887572236</v>
      </c>
      <c r="E65" s="63">
        <v>80.746891301414493</v>
      </c>
      <c r="F65" s="64">
        <v>104.05039857957705</v>
      </c>
      <c r="G65" s="63">
        <v>129.66341656496056</v>
      </c>
      <c r="H65" s="63">
        <v>157.4681878804497</v>
      </c>
      <c r="I65" s="63">
        <v>187.21344178525678</v>
      </c>
      <c r="J65" s="63">
        <v>218.58224998861147</v>
      </c>
      <c r="K65" s="64">
        <v>251.46366533224727</v>
      </c>
      <c r="L65" s="63">
        <v>286.07999999999993</v>
      </c>
      <c r="M65" s="63">
        <v>303.87</v>
      </c>
      <c r="N65" s="63">
        <v>323.07</v>
      </c>
      <c r="O65" s="63">
        <v>344.35</v>
      </c>
      <c r="P65" s="64">
        <v>366.62</v>
      </c>
      <c r="Q65" s="63">
        <v>388.09</v>
      </c>
      <c r="R65" s="63">
        <v>406.67</v>
      </c>
      <c r="S65" s="63">
        <v>420</v>
      </c>
      <c r="T65" s="63">
        <v>420</v>
      </c>
      <c r="U65" s="64">
        <v>420</v>
      </c>
      <c r="V65" s="63">
        <v>420</v>
      </c>
      <c r="W65" s="63">
        <v>420</v>
      </c>
      <c r="X65" s="63">
        <v>420</v>
      </c>
      <c r="Y65" s="63">
        <v>420</v>
      </c>
      <c r="Z65" s="64">
        <v>420</v>
      </c>
      <c r="AA65" s="63">
        <v>420</v>
      </c>
      <c r="AB65" s="63">
        <v>420</v>
      </c>
      <c r="AC65" s="67">
        <v>420</v>
      </c>
      <c r="AD65" s="63">
        <v>420</v>
      </c>
      <c r="AE65" s="64">
        <v>420</v>
      </c>
      <c r="AF65" s="64">
        <v>420</v>
      </c>
      <c r="AG65" s="6">
        <v>120</v>
      </c>
      <c r="AK65" s="6">
        <v>90</v>
      </c>
      <c r="AL65" s="62">
        <v>16.247999999999994</v>
      </c>
      <c r="AM65" s="63">
        <v>29.463844262287083</v>
      </c>
      <c r="AN65" s="63">
        <v>44.001866378378097</v>
      </c>
      <c r="AO65" s="63">
        <v>60.746999325508739</v>
      </c>
      <c r="AP65" s="64">
        <v>79.997146605911865</v>
      </c>
      <c r="AQ65" s="63">
        <v>101.6885909859821</v>
      </c>
      <c r="AR65" s="63">
        <v>125.57502863986313</v>
      </c>
      <c r="AS65" s="63">
        <v>151.2234206966325</v>
      </c>
      <c r="AT65" s="63">
        <v>178.16417314832424</v>
      </c>
      <c r="AU65" s="64">
        <v>206.32215570729548</v>
      </c>
      <c r="AV65" s="63">
        <v>235.96</v>
      </c>
      <c r="AW65" s="63">
        <v>252.34</v>
      </c>
      <c r="AX65" s="63">
        <v>270.07</v>
      </c>
      <c r="AY65" s="63">
        <v>289.77999999999997</v>
      </c>
      <c r="AZ65" s="64">
        <v>310.44</v>
      </c>
      <c r="BA65" s="63">
        <v>330.38</v>
      </c>
      <c r="BB65" s="63">
        <v>347.63</v>
      </c>
      <c r="BC65" s="63">
        <v>360</v>
      </c>
      <c r="BD65" s="63">
        <v>360</v>
      </c>
      <c r="BE65" s="64">
        <v>360</v>
      </c>
      <c r="BF65" s="63">
        <v>360</v>
      </c>
      <c r="BG65" s="63">
        <v>360</v>
      </c>
      <c r="BH65" s="63">
        <v>360</v>
      </c>
      <c r="BI65" s="63">
        <v>360</v>
      </c>
      <c r="BJ65" s="64">
        <v>360</v>
      </c>
      <c r="BK65" s="63">
        <v>360</v>
      </c>
      <c r="BL65" s="63">
        <v>360</v>
      </c>
      <c r="BM65" s="67">
        <v>360</v>
      </c>
      <c r="BN65" s="63">
        <v>360</v>
      </c>
      <c r="BO65" s="64">
        <v>360</v>
      </c>
      <c r="BP65" s="64">
        <v>360</v>
      </c>
      <c r="BQ65" s="6">
        <v>120</v>
      </c>
    </row>
  </sheetData>
  <mergeCells count="4">
    <mergeCell ref="A2:AG2"/>
    <mergeCell ref="AK2:BQ2"/>
    <mergeCell ref="B3:AF3"/>
    <mergeCell ref="AL3:BP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X69"/>
  <sheetViews>
    <sheetView topLeftCell="BK1" workbookViewId="0">
      <pane xSplit="2" ySplit="3" topLeftCell="CC4" activePane="bottomRight" state="frozen"/>
      <selection activeCell="BK1" sqref="BK1"/>
      <selection pane="topRight" activeCell="BM1" sqref="BM1"/>
      <selection pane="bottomLeft" activeCell="BK4" sqref="BK4"/>
      <selection pane="bottomRight" activeCell="BK1" sqref="BK1"/>
    </sheetView>
  </sheetViews>
  <sheetFormatPr defaultRowHeight="14.4" x14ac:dyDescent="0.3"/>
  <cols>
    <col min="1" max="62" width="0" hidden="1" customWidth="1"/>
  </cols>
  <sheetData>
    <row r="1" spans="1:128" x14ac:dyDescent="0.3">
      <c r="B1" s="18" t="s">
        <v>9</v>
      </c>
      <c r="BM1" s="18" t="s">
        <v>9</v>
      </c>
      <c r="CT1" s="17" t="s">
        <v>10</v>
      </c>
    </row>
    <row r="3" spans="1:128" x14ac:dyDescent="0.3">
      <c r="B3" s="18">
        <v>30</v>
      </c>
      <c r="C3" s="18">
        <v>31</v>
      </c>
      <c r="D3" s="18">
        <v>32</v>
      </c>
      <c r="E3" s="18">
        <v>33</v>
      </c>
      <c r="F3" s="18">
        <v>34</v>
      </c>
      <c r="G3" s="18">
        <v>35</v>
      </c>
      <c r="H3" s="18">
        <v>36</v>
      </c>
      <c r="I3" s="18">
        <v>37</v>
      </c>
      <c r="J3" s="18">
        <v>38</v>
      </c>
      <c r="K3" s="18">
        <v>39</v>
      </c>
      <c r="L3" s="18">
        <v>40</v>
      </c>
      <c r="M3" s="18">
        <v>41</v>
      </c>
      <c r="N3" s="18">
        <v>42</v>
      </c>
      <c r="O3" s="18">
        <v>43</v>
      </c>
      <c r="P3" s="18">
        <v>44</v>
      </c>
      <c r="Q3" s="18">
        <v>45</v>
      </c>
      <c r="R3" s="18">
        <v>46</v>
      </c>
      <c r="S3" s="18">
        <v>47</v>
      </c>
      <c r="T3" s="18">
        <v>48</v>
      </c>
      <c r="U3" s="18">
        <v>49</v>
      </c>
      <c r="V3" s="18">
        <v>50</v>
      </c>
      <c r="W3" s="18">
        <v>51</v>
      </c>
      <c r="X3" s="18">
        <v>52</v>
      </c>
      <c r="Y3" s="18">
        <v>53</v>
      </c>
      <c r="Z3" s="18">
        <v>54</v>
      </c>
      <c r="AA3" s="18">
        <v>55</v>
      </c>
      <c r="AB3" s="18">
        <v>56</v>
      </c>
      <c r="AC3" s="18">
        <v>57</v>
      </c>
      <c r="AD3" s="18">
        <v>58</v>
      </c>
      <c r="AE3" s="18">
        <v>59</v>
      </c>
      <c r="AF3" s="18">
        <v>60</v>
      </c>
      <c r="AG3" s="18">
        <v>61</v>
      </c>
      <c r="AH3" s="18">
        <v>62</v>
      </c>
      <c r="AI3" s="18">
        <v>63</v>
      </c>
      <c r="AJ3" s="18">
        <v>64</v>
      </c>
      <c r="AK3" s="18">
        <v>65</v>
      </c>
      <c r="AL3" s="18">
        <v>66</v>
      </c>
      <c r="AM3" s="18">
        <v>67</v>
      </c>
      <c r="AN3" s="18">
        <v>68</v>
      </c>
      <c r="AO3" s="18">
        <v>69</v>
      </c>
      <c r="AP3" s="18">
        <v>70</v>
      </c>
      <c r="AQ3" s="18">
        <v>71</v>
      </c>
      <c r="AR3" s="18">
        <v>72</v>
      </c>
      <c r="AS3" s="18">
        <v>73</v>
      </c>
      <c r="AT3" s="18">
        <v>74</v>
      </c>
      <c r="AU3" s="18">
        <v>75</v>
      </c>
      <c r="AV3" s="18">
        <v>76</v>
      </c>
      <c r="AW3" s="18">
        <v>77</v>
      </c>
      <c r="AX3" s="18">
        <v>78</v>
      </c>
      <c r="AY3" s="18">
        <v>79</v>
      </c>
      <c r="AZ3" s="18">
        <v>80</v>
      </c>
      <c r="BA3" s="17">
        <v>81</v>
      </c>
      <c r="BB3" s="17">
        <v>82</v>
      </c>
      <c r="BC3" s="17">
        <v>83</v>
      </c>
      <c r="BD3" s="17">
        <v>84</v>
      </c>
      <c r="BE3" s="17">
        <v>85</v>
      </c>
      <c r="BF3" s="18">
        <v>86</v>
      </c>
      <c r="BG3" s="18">
        <v>87</v>
      </c>
      <c r="BH3" s="18">
        <v>88</v>
      </c>
      <c r="BI3" s="18">
        <v>89</v>
      </c>
      <c r="BJ3" s="18">
        <v>90</v>
      </c>
      <c r="BM3">
        <v>1</v>
      </c>
      <c r="BN3">
        <v>2</v>
      </c>
      <c r="BO3">
        <v>3</v>
      </c>
      <c r="BP3">
        <v>4</v>
      </c>
      <c r="BQ3">
        <v>5</v>
      </c>
      <c r="BR3">
        <v>6</v>
      </c>
      <c r="BS3">
        <v>7</v>
      </c>
      <c r="BT3">
        <v>8</v>
      </c>
      <c r="BU3">
        <v>9</v>
      </c>
      <c r="BV3">
        <v>10</v>
      </c>
      <c r="BW3">
        <v>11</v>
      </c>
      <c r="BX3">
        <v>12</v>
      </c>
      <c r="BY3">
        <v>13</v>
      </c>
      <c r="BZ3">
        <v>14</v>
      </c>
      <c r="CA3">
        <v>15</v>
      </c>
      <c r="CB3">
        <v>16</v>
      </c>
      <c r="CC3">
        <v>17</v>
      </c>
      <c r="CD3">
        <v>18</v>
      </c>
      <c r="CE3">
        <v>19</v>
      </c>
      <c r="CF3">
        <v>20</v>
      </c>
      <c r="CG3">
        <v>21</v>
      </c>
      <c r="CH3">
        <v>22</v>
      </c>
      <c r="CI3">
        <v>23</v>
      </c>
      <c r="CJ3">
        <v>24</v>
      </c>
      <c r="CK3">
        <v>25</v>
      </c>
      <c r="CL3">
        <v>26</v>
      </c>
      <c r="CM3">
        <v>27</v>
      </c>
      <c r="CN3">
        <v>28</v>
      </c>
      <c r="CO3">
        <v>29</v>
      </c>
      <c r="CP3">
        <v>30</v>
      </c>
      <c r="CQ3">
        <v>31</v>
      </c>
      <c r="CT3">
        <v>1</v>
      </c>
      <c r="CU3">
        <v>2</v>
      </c>
      <c r="CV3">
        <v>3</v>
      </c>
      <c r="CW3">
        <v>4</v>
      </c>
      <c r="CX3">
        <v>5</v>
      </c>
      <c r="CY3">
        <v>6</v>
      </c>
      <c r="CZ3">
        <v>7</v>
      </c>
      <c r="DA3">
        <v>8</v>
      </c>
      <c r="DB3">
        <v>9</v>
      </c>
      <c r="DC3">
        <v>10</v>
      </c>
      <c r="DD3">
        <v>11</v>
      </c>
      <c r="DE3">
        <v>12</v>
      </c>
      <c r="DF3">
        <v>13</v>
      </c>
      <c r="DG3">
        <v>14</v>
      </c>
      <c r="DH3">
        <v>15</v>
      </c>
      <c r="DI3">
        <v>16</v>
      </c>
      <c r="DJ3">
        <v>17</v>
      </c>
      <c r="DK3">
        <v>18</v>
      </c>
      <c r="DL3">
        <v>19</v>
      </c>
      <c r="DM3">
        <v>20</v>
      </c>
      <c r="DN3">
        <v>21</v>
      </c>
      <c r="DO3">
        <v>22</v>
      </c>
      <c r="DP3">
        <v>23</v>
      </c>
      <c r="DQ3">
        <v>24</v>
      </c>
      <c r="DR3">
        <v>25</v>
      </c>
      <c r="DS3">
        <v>26</v>
      </c>
      <c r="DT3">
        <v>27</v>
      </c>
      <c r="DU3">
        <v>28</v>
      </c>
      <c r="DV3">
        <v>29</v>
      </c>
      <c r="DW3">
        <v>30</v>
      </c>
      <c r="DX3">
        <v>31</v>
      </c>
    </row>
    <row r="4" spans="1:128" x14ac:dyDescent="0.3">
      <c r="A4">
        <v>1</v>
      </c>
      <c r="B4" s="19">
        <v>0.8</v>
      </c>
      <c r="C4" s="19">
        <v>0.8</v>
      </c>
      <c r="D4" s="19">
        <v>0.8</v>
      </c>
      <c r="E4" s="19">
        <v>0.8</v>
      </c>
      <c r="F4" s="19">
        <v>0.8</v>
      </c>
      <c r="G4" s="19">
        <v>0.8</v>
      </c>
      <c r="H4" s="19">
        <v>0.8</v>
      </c>
      <c r="I4" s="19">
        <v>0.8</v>
      </c>
      <c r="J4" s="19">
        <v>0.8</v>
      </c>
      <c r="K4" s="19">
        <v>0.8</v>
      </c>
      <c r="L4" s="19">
        <v>0.8</v>
      </c>
      <c r="M4" s="19">
        <v>0.8</v>
      </c>
      <c r="N4" s="19">
        <v>0.8</v>
      </c>
      <c r="O4" s="19">
        <v>0.8</v>
      </c>
      <c r="P4" s="19">
        <v>0.8</v>
      </c>
      <c r="Q4" s="19">
        <v>0.8</v>
      </c>
      <c r="R4" s="19">
        <v>0.8</v>
      </c>
      <c r="S4" s="19">
        <v>0.8</v>
      </c>
      <c r="T4" s="19">
        <v>0.8</v>
      </c>
      <c r="U4" s="19">
        <v>0.8</v>
      </c>
      <c r="V4" s="19">
        <v>0.8</v>
      </c>
      <c r="W4" s="19">
        <v>0.8</v>
      </c>
      <c r="X4" s="19">
        <v>0.8</v>
      </c>
      <c r="Y4" s="19">
        <v>0.8</v>
      </c>
      <c r="Z4" s="19">
        <v>0.8</v>
      </c>
      <c r="AA4" s="19">
        <v>0.8</v>
      </c>
      <c r="AB4" s="19">
        <v>0.8</v>
      </c>
      <c r="AC4" s="19">
        <v>0.8</v>
      </c>
      <c r="AD4" s="19">
        <v>0.8</v>
      </c>
      <c r="AE4" s="19">
        <v>0.8</v>
      </c>
      <c r="AF4" s="19">
        <v>0.77500000000000002</v>
      </c>
      <c r="AG4" s="19">
        <v>0.77500000000000002</v>
      </c>
      <c r="AH4" s="19">
        <v>0.77500000000000002</v>
      </c>
      <c r="AI4" s="19">
        <v>0.77500000000000002</v>
      </c>
      <c r="AJ4" s="19">
        <v>0.77500000000000002</v>
      </c>
      <c r="AK4" s="19">
        <v>0.75</v>
      </c>
      <c r="AL4" s="19">
        <v>0.75</v>
      </c>
      <c r="AM4" s="19">
        <v>0.75</v>
      </c>
      <c r="AN4" s="19">
        <v>0.75</v>
      </c>
      <c r="AO4" s="19">
        <v>0.75</v>
      </c>
      <c r="AP4" s="19">
        <v>0.75</v>
      </c>
      <c r="AQ4" s="19">
        <v>0.75</v>
      </c>
      <c r="AR4" s="19">
        <v>0.75</v>
      </c>
      <c r="AS4" s="19">
        <v>0.75</v>
      </c>
      <c r="AT4" s="31">
        <v>0.75</v>
      </c>
      <c r="AU4" s="19">
        <v>0.75</v>
      </c>
      <c r="AV4" s="19">
        <v>0.75</v>
      </c>
      <c r="AW4" s="19">
        <v>0.75</v>
      </c>
      <c r="AX4" s="19">
        <v>0.75</v>
      </c>
      <c r="AY4" s="19">
        <v>0.75</v>
      </c>
      <c r="AZ4" s="20">
        <v>0.75</v>
      </c>
      <c r="BA4" s="20">
        <v>0.75</v>
      </c>
      <c r="BB4" s="20">
        <v>0.75</v>
      </c>
      <c r="BC4" s="20">
        <v>0.75</v>
      </c>
      <c r="BD4" s="20">
        <v>0.75</v>
      </c>
      <c r="BE4" s="21">
        <v>0.75</v>
      </c>
      <c r="BF4" s="21">
        <v>0.75</v>
      </c>
      <c r="BG4" s="21">
        <v>0.75</v>
      </c>
      <c r="BH4" s="21">
        <v>0.75</v>
      </c>
      <c r="BI4" s="21">
        <v>0.75</v>
      </c>
      <c r="BJ4" s="22">
        <v>0.75</v>
      </c>
      <c r="BL4" s="18">
        <v>30</v>
      </c>
      <c r="BM4" s="19">
        <v>0.8</v>
      </c>
      <c r="BN4" s="19">
        <v>0.8</v>
      </c>
      <c r="BO4" s="19">
        <v>0.8</v>
      </c>
      <c r="BP4" s="19">
        <v>0.8</v>
      </c>
      <c r="BQ4" s="19">
        <v>0.8</v>
      </c>
      <c r="BR4" s="19">
        <v>0.8</v>
      </c>
      <c r="BS4" s="19">
        <v>0.8</v>
      </c>
      <c r="BT4" s="19">
        <v>0.8</v>
      </c>
      <c r="BU4" s="19">
        <v>0.8</v>
      </c>
      <c r="BV4" s="19">
        <v>0.8</v>
      </c>
      <c r="BW4" s="19">
        <v>0.8</v>
      </c>
      <c r="BX4" s="19">
        <v>0.8</v>
      </c>
      <c r="BY4" s="19">
        <v>0.8</v>
      </c>
      <c r="BZ4" s="19">
        <v>0.8</v>
      </c>
      <c r="CA4" s="24">
        <v>0.8</v>
      </c>
      <c r="CB4" s="19">
        <v>0.8</v>
      </c>
      <c r="CC4" s="19">
        <v>0.82000000000000006</v>
      </c>
      <c r="CD4" s="19">
        <v>0.84000000000000008</v>
      </c>
      <c r="CE4" s="19">
        <v>0.8600000000000001</v>
      </c>
      <c r="CF4" s="19">
        <v>0.88000000000000012</v>
      </c>
      <c r="CG4" s="19">
        <v>0.90000000000000013</v>
      </c>
      <c r="CH4" s="19">
        <v>0.92000000000000015</v>
      </c>
      <c r="CI4" s="19">
        <v>0.94000000000000017</v>
      </c>
      <c r="CJ4" s="19">
        <v>0.96000000000000019</v>
      </c>
      <c r="CK4" s="19">
        <v>0.9800000000000002</v>
      </c>
      <c r="CL4" s="19">
        <v>1</v>
      </c>
      <c r="CM4" s="19">
        <v>1</v>
      </c>
      <c r="CN4" s="19">
        <v>1</v>
      </c>
      <c r="CO4" s="19">
        <v>1</v>
      </c>
      <c r="CP4" s="24">
        <v>1</v>
      </c>
      <c r="CQ4" s="19">
        <v>1</v>
      </c>
      <c r="CS4" s="18">
        <v>30</v>
      </c>
      <c r="CT4" s="19">
        <v>1.1499999999999999</v>
      </c>
      <c r="CU4" s="19">
        <v>1.1499999999999999</v>
      </c>
      <c r="CV4" s="19">
        <v>1.1499999999999999</v>
      </c>
      <c r="CW4" s="19">
        <v>1.1499999999999999</v>
      </c>
      <c r="CX4" s="19">
        <v>1.1499999999999999</v>
      </c>
      <c r="CY4" s="19">
        <v>1.1499999999999999</v>
      </c>
      <c r="CZ4" s="19">
        <v>1.1499999999999999</v>
      </c>
      <c r="DA4" s="19">
        <v>1.1499999999999999</v>
      </c>
      <c r="DB4" s="19">
        <v>1.1499999999999999</v>
      </c>
      <c r="DC4" s="19">
        <v>1.1499999999999999</v>
      </c>
      <c r="DD4" s="19">
        <v>1.1499999999999999</v>
      </c>
      <c r="DE4" s="19">
        <v>1.1499999999999999</v>
      </c>
      <c r="DF4" s="19">
        <v>1.1499999999999999</v>
      </c>
      <c r="DG4" s="19">
        <v>1.1499999999999999</v>
      </c>
      <c r="DH4" s="24">
        <v>1.1499999999999999</v>
      </c>
      <c r="DI4" s="19">
        <v>1.1499999999999999</v>
      </c>
      <c r="DJ4" s="19">
        <v>1.135</v>
      </c>
      <c r="DK4" s="19">
        <v>1.1200000000000001</v>
      </c>
      <c r="DL4" s="19">
        <v>1.1050000000000002</v>
      </c>
      <c r="DM4" s="19">
        <v>1.0900000000000003</v>
      </c>
      <c r="DN4" s="19">
        <v>1.0750000000000004</v>
      </c>
      <c r="DO4" s="19">
        <v>1.0600000000000005</v>
      </c>
      <c r="DP4" s="19">
        <v>1.0450000000000006</v>
      </c>
      <c r="DQ4" s="19">
        <v>1.0300000000000007</v>
      </c>
      <c r="DR4" s="19">
        <v>1.0150000000000008</v>
      </c>
      <c r="DS4" s="19">
        <v>1</v>
      </c>
      <c r="DT4" s="19">
        <v>1</v>
      </c>
      <c r="DU4" s="19">
        <v>1</v>
      </c>
      <c r="DV4" s="19">
        <v>1</v>
      </c>
      <c r="DW4" s="24">
        <v>1</v>
      </c>
      <c r="DX4" s="19">
        <v>1</v>
      </c>
    </row>
    <row r="5" spans="1:128" x14ac:dyDescent="0.3">
      <c r="A5">
        <v>2</v>
      </c>
      <c r="B5" s="19">
        <v>0.8</v>
      </c>
      <c r="C5" s="19">
        <v>0.8</v>
      </c>
      <c r="D5" s="19">
        <v>0.8</v>
      </c>
      <c r="E5" s="19">
        <v>0.8</v>
      </c>
      <c r="F5" s="19">
        <v>0.8</v>
      </c>
      <c r="G5" s="19">
        <v>0.8</v>
      </c>
      <c r="H5" s="19">
        <v>0.8</v>
      </c>
      <c r="I5" s="19">
        <v>0.8</v>
      </c>
      <c r="J5" s="19">
        <v>0.8</v>
      </c>
      <c r="K5" s="19">
        <v>0.8</v>
      </c>
      <c r="L5" s="19">
        <v>0.8</v>
      </c>
      <c r="M5" s="19">
        <v>0.8</v>
      </c>
      <c r="N5" s="19">
        <v>0.8</v>
      </c>
      <c r="O5" s="19">
        <v>0.8</v>
      </c>
      <c r="P5" s="19">
        <v>0.8</v>
      </c>
      <c r="Q5" s="19">
        <v>0.8</v>
      </c>
      <c r="R5" s="19">
        <v>0.8</v>
      </c>
      <c r="S5" s="19">
        <v>0.8</v>
      </c>
      <c r="T5" s="19">
        <v>0.8</v>
      </c>
      <c r="U5" s="19">
        <v>0.8</v>
      </c>
      <c r="V5" s="19">
        <v>0.8</v>
      </c>
      <c r="W5" s="19">
        <v>0.8</v>
      </c>
      <c r="X5" s="19">
        <v>0.8</v>
      </c>
      <c r="Y5" s="19">
        <v>0.8</v>
      </c>
      <c r="Z5" s="19">
        <v>0.8</v>
      </c>
      <c r="AA5" s="19">
        <v>0.8</v>
      </c>
      <c r="AB5" s="19">
        <v>0.8</v>
      </c>
      <c r="AC5" s="19">
        <v>0.8</v>
      </c>
      <c r="AD5" s="19">
        <v>0.8</v>
      </c>
      <c r="AE5" s="19">
        <v>0.8</v>
      </c>
      <c r="AF5" s="19">
        <v>0.77500000000000002</v>
      </c>
      <c r="AG5" s="19">
        <v>0.77500000000000002</v>
      </c>
      <c r="AH5" s="19">
        <v>0.77500000000000002</v>
      </c>
      <c r="AI5" s="19">
        <v>0.77500000000000002</v>
      </c>
      <c r="AJ5" s="19">
        <v>0.77500000000000002</v>
      </c>
      <c r="AK5" s="19">
        <v>0.75</v>
      </c>
      <c r="AL5" s="19">
        <v>0.75</v>
      </c>
      <c r="AM5" s="19">
        <v>0.75</v>
      </c>
      <c r="AN5" s="19">
        <v>0.75</v>
      </c>
      <c r="AO5" s="19">
        <v>0.75</v>
      </c>
      <c r="AP5" s="19">
        <v>0.75</v>
      </c>
      <c r="AQ5" s="19">
        <v>0.75</v>
      </c>
      <c r="AR5" s="19">
        <v>0.75</v>
      </c>
      <c r="AS5" s="24">
        <v>0.75</v>
      </c>
      <c r="AT5" s="19">
        <v>0.75</v>
      </c>
      <c r="AU5" s="19">
        <v>0.77500000000000002</v>
      </c>
      <c r="AV5" s="19">
        <v>0.77500000000000002</v>
      </c>
      <c r="AW5" s="19">
        <v>0.77500000000000002</v>
      </c>
      <c r="AX5" s="19">
        <v>0.77500000000000002</v>
      </c>
      <c r="AY5" s="20">
        <v>0.77500000000000002</v>
      </c>
      <c r="AZ5" s="20">
        <v>0.77500000000000002</v>
      </c>
      <c r="BA5" s="20">
        <v>0.77777777777777779</v>
      </c>
      <c r="BB5" s="20">
        <v>0.78125</v>
      </c>
      <c r="BC5" s="20">
        <v>0.7857142857142857</v>
      </c>
      <c r="BD5" s="21">
        <v>0.79166666666666663</v>
      </c>
      <c r="BE5" s="21">
        <v>0.8</v>
      </c>
      <c r="BF5" s="21">
        <v>0.8</v>
      </c>
      <c r="BG5" s="21">
        <v>0.8</v>
      </c>
      <c r="BH5" s="21">
        <v>0.8</v>
      </c>
      <c r="BI5" s="22">
        <v>0.8</v>
      </c>
      <c r="BJ5" s="22">
        <v>0.8</v>
      </c>
      <c r="BL5" s="18">
        <v>31</v>
      </c>
      <c r="BM5" s="19">
        <v>0.8</v>
      </c>
      <c r="BN5" s="19">
        <v>0.8</v>
      </c>
      <c r="BO5" s="19">
        <v>0.8</v>
      </c>
      <c r="BP5" s="19">
        <v>0.8</v>
      </c>
      <c r="BQ5" s="19">
        <v>0.8</v>
      </c>
      <c r="BR5" s="19">
        <v>0.8</v>
      </c>
      <c r="BS5" s="19">
        <v>0.8</v>
      </c>
      <c r="BT5" s="19">
        <v>0.8</v>
      </c>
      <c r="BU5" s="19">
        <v>0.8</v>
      </c>
      <c r="BV5" s="19">
        <v>0.8</v>
      </c>
      <c r="BW5" s="19">
        <v>0.8</v>
      </c>
      <c r="BX5" s="19">
        <v>0.8</v>
      </c>
      <c r="BY5" s="19">
        <v>0.8</v>
      </c>
      <c r="BZ5" s="19">
        <v>0.8</v>
      </c>
      <c r="CA5" s="24">
        <v>0.8</v>
      </c>
      <c r="CB5" s="19">
        <v>0.8</v>
      </c>
      <c r="CC5" s="19">
        <v>0.82000000000000006</v>
      </c>
      <c r="CD5" s="19">
        <v>0.84000000000000008</v>
      </c>
      <c r="CE5" s="19">
        <v>0.8600000000000001</v>
      </c>
      <c r="CF5" s="19">
        <v>0.88000000000000012</v>
      </c>
      <c r="CG5" s="19">
        <v>0.90000000000000013</v>
      </c>
      <c r="CH5" s="19">
        <v>0.92000000000000015</v>
      </c>
      <c r="CI5" s="19">
        <v>0.94000000000000017</v>
      </c>
      <c r="CJ5" s="19">
        <v>0.96000000000000019</v>
      </c>
      <c r="CK5" s="19">
        <v>0.9800000000000002</v>
      </c>
      <c r="CL5" s="19">
        <v>1</v>
      </c>
      <c r="CM5" s="19">
        <v>1</v>
      </c>
      <c r="CN5" s="19">
        <v>1</v>
      </c>
      <c r="CO5" s="19">
        <v>1</v>
      </c>
      <c r="CP5" s="24">
        <v>1</v>
      </c>
      <c r="CQ5" s="19">
        <v>1</v>
      </c>
      <c r="CS5" s="18">
        <v>31</v>
      </c>
      <c r="CT5" s="19">
        <v>1.1499999999999999</v>
      </c>
      <c r="CU5" s="19">
        <v>1.1499999999999999</v>
      </c>
      <c r="CV5" s="19">
        <v>1.1499999999999999</v>
      </c>
      <c r="CW5" s="19">
        <v>1.1499999999999999</v>
      </c>
      <c r="CX5" s="19">
        <v>1.1499999999999999</v>
      </c>
      <c r="CY5" s="19">
        <v>1.1499999999999999</v>
      </c>
      <c r="CZ5" s="19">
        <v>1.1499999999999999</v>
      </c>
      <c r="DA5" s="19">
        <v>1.1499999999999999</v>
      </c>
      <c r="DB5" s="19">
        <v>1.1499999999999999</v>
      </c>
      <c r="DC5" s="19">
        <v>1.1499999999999999</v>
      </c>
      <c r="DD5" s="19">
        <v>1.1499999999999999</v>
      </c>
      <c r="DE5" s="19">
        <v>1.1499999999999999</v>
      </c>
      <c r="DF5" s="19">
        <v>1.1499999999999999</v>
      </c>
      <c r="DG5" s="19">
        <v>1.1499999999999999</v>
      </c>
      <c r="DH5" s="24">
        <v>1.1499999999999999</v>
      </c>
      <c r="DI5" s="19">
        <v>1.1499999999999999</v>
      </c>
      <c r="DJ5" s="19">
        <v>1.135</v>
      </c>
      <c r="DK5" s="19">
        <v>1.1200000000000001</v>
      </c>
      <c r="DL5" s="19">
        <v>1.1050000000000002</v>
      </c>
      <c r="DM5" s="19">
        <v>1.0900000000000003</v>
      </c>
      <c r="DN5" s="19">
        <v>1.0750000000000004</v>
      </c>
      <c r="DO5" s="19">
        <v>1.0600000000000005</v>
      </c>
      <c r="DP5" s="19">
        <v>1.0450000000000006</v>
      </c>
      <c r="DQ5" s="19">
        <v>1.0300000000000007</v>
      </c>
      <c r="DR5" s="19">
        <v>1.0150000000000008</v>
      </c>
      <c r="DS5" s="19">
        <v>1</v>
      </c>
      <c r="DT5" s="19">
        <v>1</v>
      </c>
      <c r="DU5" s="19">
        <v>1</v>
      </c>
      <c r="DV5" s="19">
        <v>1</v>
      </c>
      <c r="DW5" s="24">
        <v>1</v>
      </c>
      <c r="DX5" s="19">
        <v>1</v>
      </c>
    </row>
    <row r="6" spans="1:128" x14ac:dyDescent="0.3">
      <c r="A6">
        <v>3</v>
      </c>
      <c r="B6" s="19">
        <v>0.8</v>
      </c>
      <c r="C6" s="19">
        <v>0.8</v>
      </c>
      <c r="D6" s="19">
        <v>0.8</v>
      </c>
      <c r="E6" s="19">
        <v>0.8</v>
      </c>
      <c r="F6" s="19">
        <v>0.8</v>
      </c>
      <c r="G6" s="19">
        <v>0.8</v>
      </c>
      <c r="H6" s="19">
        <v>0.8</v>
      </c>
      <c r="I6" s="19">
        <v>0.8</v>
      </c>
      <c r="J6" s="19">
        <v>0.8</v>
      </c>
      <c r="K6" s="19">
        <v>0.8</v>
      </c>
      <c r="L6" s="19">
        <v>0.8</v>
      </c>
      <c r="M6" s="19">
        <v>0.8</v>
      </c>
      <c r="N6" s="19">
        <v>0.8</v>
      </c>
      <c r="O6" s="19">
        <v>0.8</v>
      </c>
      <c r="P6" s="19">
        <v>0.8</v>
      </c>
      <c r="Q6" s="19">
        <v>0.8</v>
      </c>
      <c r="R6" s="19">
        <v>0.8</v>
      </c>
      <c r="S6" s="19">
        <v>0.8</v>
      </c>
      <c r="T6" s="19">
        <v>0.8</v>
      </c>
      <c r="U6" s="19">
        <v>0.8</v>
      </c>
      <c r="V6" s="19">
        <v>0.8</v>
      </c>
      <c r="W6" s="19">
        <v>0.8</v>
      </c>
      <c r="X6" s="19">
        <v>0.8</v>
      </c>
      <c r="Y6" s="19">
        <v>0.8</v>
      </c>
      <c r="Z6" s="19">
        <v>0.8</v>
      </c>
      <c r="AA6" s="19">
        <v>0.8</v>
      </c>
      <c r="AB6" s="19">
        <v>0.8</v>
      </c>
      <c r="AC6" s="19">
        <v>0.8</v>
      </c>
      <c r="AD6" s="19">
        <v>0.8</v>
      </c>
      <c r="AE6" s="19">
        <v>0.8</v>
      </c>
      <c r="AF6" s="19">
        <v>0.77500000000000002</v>
      </c>
      <c r="AG6" s="19">
        <v>0.77500000000000002</v>
      </c>
      <c r="AH6" s="19">
        <v>0.77500000000000002</v>
      </c>
      <c r="AI6" s="19">
        <v>0.77500000000000002</v>
      </c>
      <c r="AJ6" s="19">
        <v>0.77500000000000002</v>
      </c>
      <c r="AK6" s="19">
        <v>0.75</v>
      </c>
      <c r="AL6" s="19">
        <v>0.75</v>
      </c>
      <c r="AM6" s="19">
        <v>0.75</v>
      </c>
      <c r="AN6" s="19">
        <v>0.75</v>
      </c>
      <c r="AO6" s="19">
        <v>0.75</v>
      </c>
      <c r="AP6" s="19">
        <v>0.75</v>
      </c>
      <c r="AQ6" s="19">
        <v>0.75</v>
      </c>
      <c r="AR6" s="24">
        <v>0.75</v>
      </c>
      <c r="AS6" s="19">
        <v>0.75</v>
      </c>
      <c r="AT6" s="19">
        <v>0.77500000000000002</v>
      </c>
      <c r="AU6" s="19">
        <v>0.8</v>
      </c>
      <c r="AV6" s="19">
        <v>0.8</v>
      </c>
      <c r="AW6" s="19">
        <v>0.8</v>
      </c>
      <c r="AX6" s="20">
        <v>0.8</v>
      </c>
      <c r="AY6" s="20">
        <v>0.8</v>
      </c>
      <c r="AZ6" s="20">
        <v>0.8</v>
      </c>
      <c r="BA6" s="20">
        <v>0.80555555555555558</v>
      </c>
      <c r="BB6" s="20">
        <v>0.8125</v>
      </c>
      <c r="BC6" s="21">
        <v>0.8214285714285714</v>
      </c>
      <c r="BD6" s="21">
        <v>0.83333333333333326</v>
      </c>
      <c r="BE6" s="21">
        <v>0.85000000000000009</v>
      </c>
      <c r="BF6" s="21">
        <v>0.85000000000000009</v>
      </c>
      <c r="BG6" s="21">
        <v>0.85000000000000009</v>
      </c>
      <c r="BH6" s="22">
        <v>0.85000000000000009</v>
      </c>
      <c r="BI6" s="22">
        <v>0.85000000000000009</v>
      </c>
      <c r="BJ6" s="22">
        <v>0.85000000000000009</v>
      </c>
      <c r="BL6" s="18">
        <v>32</v>
      </c>
      <c r="BM6" s="19">
        <v>0.8</v>
      </c>
      <c r="BN6" s="19">
        <v>0.8</v>
      </c>
      <c r="BO6" s="19">
        <v>0.8</v>
      </c>
      <c r="BP6" s="19">
        <v>0.8</v>
      </c>
      <c r="BQ6" s="19">
        <v>0.8</v>
      </c>
      <c r="BR6" s="19">
        <v>0.8</v>
      </c>
      <c r="BS6" s="19">
        <v>0.8</v>
      </c>
      <c r="BT6" s="19">
        <v>0.8</v>
      </c>
      <c r="BU6" s="19">
        <v>0.8</v>
      </c>
      <c r="BV6" s="19">
        <v>0.8</v>
      </c>
      <c r="BW6" s="19">
        <v>0.8</v>
      </c>
      <c r="BX6" s="19">
        <v>0.8</v>
      </c>
      <c r="BY6" s="19">
        <v>0.8</v>
      </c>
      <c r="BZ6" s="19">
        <v>0.8</v>
      </c>
      <c r="CA6" s="24">
        <v>0.8</v>
      </c>
      <c r="CB6" s="19">
        <v>0.8</v>
      </c>
      <c r="CC6" s="19">
        <v>0.82000000000000006</v>
      </c>
      <c r="CD6" s="19">
        <v>0.84000000000000008</v>
      </c>
      <c r="CE6" s="19">
        <v>0.8600000000000001</v>
      </c>
      <c r="CF6" s="19">
        <v>0.88000000000000012</v>
      </c>
      <c r="CG6" s="19">
        <v>0.90000000000000013</v>
      </c>
      <c r="CH6" s="19">
        <v>0.92000000000000015</v>
      </c>
      <c r="CI6" s="19">
        <v>0.94000000000000017</v>
      </c>
      <c r="CJ6" s="19">
        <v>0.96000000000000019</v>
      </c>
      <c r="CK6" s="19">
        <v>0.9800000000000002</v>
      </c>
      <c r="CL6" s="19">
        <v>1</v>
      </c>
      <c r="CM6" s="19">
        <v>1</v>
      </c>
      <c r="CN6" s="19">
        <v>1</v>
      </c>
      <c r="CO6" s="19">
        <v>1</v>
      </c>
      <c r="CP6" s="24">
        <v>1</v>
      </c>
      <c r="CQ6" s="19">
        <v>1</v>
      </c>
      <c r="CS6" s="18">
        <v>32</v>
      </c>
      <c r="CT6" s="19">
        <v>1.1499999999999999</v>
      </c>
      <c r="CU6" s="19">
        <v>1.1499999999999999</v>
      </c>
      <c r="CV6" s="19">
        <v>1.1499999999999999</v>
      </c>
      <c r="CW6" s="19">
        <v>1.1499999999999999</v>
      </c>
      <c r="CX6" s="19">
        <v>1.1499999999999999</v>
      </c>
      <c r="CY6" s="19">
        <v>1.1499999999999999</v>
      </c>
      <c r="CZ6" s="19">
        <v>1.1499999999999999</v>
      </c>
      <c r="DA6" s="19">
        <v>1.1499999999999999</v>
      </c>
      <c r="DB6" s="19">
        <v>1.1499999999999999</v>
      </c>
      <c r="DC6" s="19">
        <v>1.1499999999999999</v>
      </c>
      <c r="DD6" s="19">
        <v>1.1499999999999999</v>
      </c>
      <c r="DE6" s="19">
        <v>1.1499999999999999</v>
      </c>
      <c r="DF6" s="19">
        <v>1.1499999999999999</v>
      </c>
      <c r="DG6" s="19">
        <v>1.1499999999999999</v>
      </c>
      <c r="DH6" s="24">
        <v>1.1499999999999999</v>
      </c>
      <c r="DI6" s="19">
        <v>1.1499999999999999</v>
      </c>
      <c r="DJ6" s="19">
        <v>1.135</v>
      </c>
      <c r="DK6" s="19">
        <v>1.1200000000000001</v>
      </c>
      <c r="DL6" s="19">
        <v>1.1050000000000002</v>
      </c>
      <c r="DM6" s="19">
        <v>1.0900000000000003</v>
      </c>
      <c r="DN6" s="19">
        <v>1.0750000000000004</v>
      </c>
      <c r="DO6" s="19">
        <v>1.0600000000000005</v>
      </c>
      <c r="DP6" s="19">
        <v>1.0450000000000006</v>
      </c>
      <c r="DQ6" s="19">
        <v>1.0300000000000007</v>
      </c>
      <c r="DR6" s="19">
        <v>1.0150000000000008</v>
      </c>
      <c r="DS6" s="19">
        <v>1</v>
      </c>
      <c r="DT6" s="19">
        <v>1</v>
      </c>
      <c r="DU6" s="19">
        <v>1</v>
      </c>
      <c r="DV6" s="19">
        <v>1</v>
      </c>
      <c r="DW6" s="24">
        <v>1</v>
      </c>
      <c r="DX6" s="19">
        <v>1</v>
      </c>
    </row>
    <row r="7" spans="1:128" x14ac:dyDescent="0.3">
      <c r="A7">
        <v>4</v>
      </c>
      <c r="B7" s="19">
        <v>0.8</v>
      </c>
      <c r="C7" s="19">
        <v>0.8</v>
      </c>
      <c r="D7" s="19">
        <v>0.8</v>
      </c>
      <c r="E7" s="19">
        <v>0.8</v>
      </c>
      <c r="F7" s="19">
        <v>0.8</v>
      </c>
      <c r="G7" s="19">
        <v>0.8</v>
      </c>
      <c r="H7" s="19">
        <v>0.8</v>
      </c>
      <c r="I7" s="19">
        <v>0.8</v>
      </c>
      <c r="J7" s="19">
        <v>0.8</v>
      </c>
      <c r="K7" s="19">
        <v>0.8</v>
      </c>
      <c r="L7" s="19">
        <v>0.8</v>
      </c>
      <c r="M7" s="19">
        <v>0.8</v>
      </c>
      <c r="N7" s="19">
        <v>0.8</v>
      </c>
      <c r="O7" s="19">
        <v>0.8</v>
      </c>
      <c r="P7" s="19">
        <v>0.8</v>
      </c>
      <c r="Q7" s="19">
        <v>0.8</v>
      </c>
      <c r="R7" s="19">
        <v>0.8</v>
      </c>
      <c r="S7" s="19">
        <v>0.8</v>
      </c>
      <c r="T7" s="19">
        <v>0.8</v>
      </c>
      <c r="U7" s="19">
        <v>0.8</v>
      </c>
      <c r="V7" s="19">
        <v>0.8</v>
      </c>
      <c r="W7" s="19">
        <v>0.8</v>
      </c>
      <c r="X7" s="19">
        <v>0.8</v>
      </c>
      <c r="Y7" s="19">
        <v>0.8</v>
      </c>
      <c r="Z7" s="19">
        <v>0.8</v>
      </c>
      <c r="AA7" s="19">
        <v>0.8</v>
      </c>
      <c r="AB7" s="19">
        <v>0.8</v>
      </c>
      <c r="AC7" s="19">
        <v>0.8</v>
      </c>
      <c r="AD7" s="19">
        <v>0.8</v>
      </c>
      <c r="AE7" s="19">
        <v>0.8</v>
      </c>
      <c r="AF7" s="19">
        <v>0.77500000000000002</v>
      </c>
      <c r="AG7" s="19">
        <v>0.77500000000000002</v>
      </c>
      <c r="AH7" s="19">
        <v>0.77500000000000002</v>
      </c>
      <c r="AI7" s="19">
        <v>0.77500000000000002</v>
      </c>
      <c r="AJ7" s="19">
        <v>0.77500000000000002</v>
      </c>
      <c r="AK7" s="19">
        <v>0.75</v>
      </c>
      <c r="AL7" s="19">
        <v>0.75</v>
      </c>
      <c r="AM7" s="19">
        <v>0.75</v>
      </c>
      <c r="AN7" s="19">
        <v>0.75</v>
      </c>
      <c r="AO7" s="19">
        <v>0.75</v>
      </c>
      <c r="AP7" s="19">
        <v>0.75</v>
      </c>
      <c r="AQ7" s="24">
        <v>0.75</v>
      </c>
      <c r="AR7" s="19">
        <v>0.75</v>
      </c>
      <c r="AS7" s="19">
        <v>0.77500000000000002</v>
      </c>
      <c r="AT7" s="19">
        <v>0.8</v>
      </c>
      <c r="AU7" s="19">
        <v>0.82500000000000007</v>
      </c>
      <c r="AV7" s="19">
        <v>0.82500000000000007</v>
      </c>
      <c r="AW7" s="20">
        <v>0.82500000000000007</v>
      </c>
      <c r="AX7" s="20">
        <v>0.82500000000000007</v>
      </c>
      <c r="AY7" s="20">
        <v>0.82500000000000007</v>
      </c>
      <c r="AZ7" s="20">
        <v>0.82500000000000007</v>
      </c>
      <c r="BA7" s="20">
        <v>0.83333333333333337</v>
      </c>
      <c r="BB7" s="21">
        <v>0.84375</v>
      </c>
      <c r="BC7" s="21">
        <v>0.8571428571428571</v>
      </c>
      <c r="BD7" s="21">
        <v>0.87499999999999989</v>
      </c>
      <c r="BE7" s="21">
        <v>0.90000000000000013</v>
      </c>
      <c r="BF7" s="21">
        <v>0.90000000000000013</v>
      </c>
      <c r="BG7" s="22">
        <v>0.90000000000000013</v>
      </c>
      <c r="BH7" s="22">
        <v>0.90000000000000013</v>
      </c>
      <c r="BI7" s="22">
        <v>0.90000000000000013</v>
      </c>
      <c r="BJ7" s="22">
        <v>0.90000000000000013</v>
      </c>
      <c r="BL7" s="18">
        <v>33</v>
      </c>
      <c r="BM7" s="19">
        <v>0.8</v>
      </c>
      <c r="BN7" s="19">
        <v>0.8</v>
      </c>
      <c r="BO7" s="19">
        <v>0.8</v>
      </c>
      <c r="BP7" s="19">
        <v>0.8</v>
      </c>
      <c r="BQ7" s="19">
        <v>0.8</v>
      </c>
      <c r="BR7" s="19">
        <v>0.8</v>
      </c>
      <c r="BS7" s="19">
        <v>0.8</v>
      </c>
      <c r="BT7" s="19">
        <v>0.8</v>
      </c>
      <c r="BU7" s="19">
        <v>0.8</v>
      </c>
      <c r="BV7" s="19">
        <v>0.8</v>
      </c>
      <c r="BW7" s="19">
        <v>0.8</v>
      </c>
      <c r="BX7" s="19">
        <v>0.8</v>
      </c>
      <c r="BY7" s="19">
        <v>0.8</v>
      </c>
      <c r="BZ7" s="19">
        <v>0.8</v>
      </c>
      <c r="CA7" s="24">
        <v>0.8</v>
      </c>
      <c r="CB7" s="19">
        <v>0.8</v>
      </c>
      <c r="CC7" s="19">
        <v>0.82000000000000006</v>
      </c>
      <c r="CD7" s="19">
        <v>0.84000000000000008</v>
      </c>
      <c r="CE7" s="19">
        <v>0.8600000000000001</v>
      </c>
      <c r="CF7" s="19">
        <v>0.88000000000000012</v>
      </c>
      <c r="CG7" s="19">
        <v>0.90000000000000013</v>
      </c>
      <c r="CH7" s="19">
        <v>0.92000000000000015</v>
      </c>
      <c r="CI7" s="19">
        <v>0.94000000000000017</v>
      </c>
      <c r="CJ7" s="19">
        <v>0.96000000000000019</v>
      </c>
      <c r="CK7" s="19">
        <v>0.9800000000000002</v>
      </c>
      <c r="CL7" s="19">
        <v>1</v>
      </c>
      <c r="CM7" s="19">
        <v>1</v>
      </c>
      <c r="CN7" s="19">
        <v>1</v>
      </c>
      <c r="CO7" s="19">
        <v>1</v>
      </c>
      <c r="CP7" s="24">
        <v>1</v>
      </c>
      <c r="CQ7" s="19">
        <v>1</v>
      </c>
      <c r="CS7" s="18">
        <v>33</v>
      </c>
      <c r="CT7" s="19">
        <v>1.1499999999999999</v>
      </c>
      <c r="CU7" s="19">
        <v>1.1499999999999999</v>
      </c>
      <c r="CV7" s="19">
        <v>1.1499999999999999</v>
      </c>
      <c r="CW7" s="19">
        <v>1.1499999999999999</v>
      </c>
      <c r="CX7" s="19">
        <v>1.1499999999999999</v>
      </c>
      <c r="CY7" s="19">
        <v>1.1499999999999999</v>
      </c>
      <c r="CZ7" s="19">
        <v>1.1499999999999999</v>
      </c>
      <c r="DA7" s="19">
        <v>1.1499999999999999</v>
      </c>
      <c r="DB7" s="19">
        <v>1.1499999999999999</v>
      </c>
      <c r="DC7" s="19">
        <v>1.1499999999999999</v>
      </c>
      <c r="DD7" s="19">
        <v>1.1499999999999999</v>
      </c>
      <c r="DE7" s="19">
        <v>1.1499999999999999</v>
      </c>
      <c r="DF7" s="19">
        <v>1.1499999999999999</v>
      </c>
      <c r="DG7" s="19">
        <v>1.1499999999999999</v>
      </c>
      <c r="DH7" s="24">
        <v>1.1499999999999999</v>
      </c>
      <c r="DI7" s="19">
        <v>1.1499999999999999</v>
      </c>
      <c r="DJ7" s="19">
        <v>1.135</v>
      </c>
      <c r="DK7" s="19">
        <v>1.1200000000000001</v>
      </c>
      <c r="DL7" s="19">
        <v>1.1050000000000002</v>
      </c>
      <c r="DM7" s="19">
        <v>1.0900000000000003</v>
      </c>
      <c r="DN7" s="19">
        <v>1.0750000000000004</v>
      </c>
      <c r="DO7" s="19">
        <v>1.0600000000000005</v>
      </c>
      <c r="DP7" s="19">
        <v>1.0450000000000006</v>
      </c>
      <c r="DQ7" s="19">
        <v>1.0300000000000007</v>
      </c>
      <c r="DR7" s="19">
        <v>1.0150000000000008</v>
      </c>
      <c r="DS7" s="19">
        <v>1</v>
      </c>
      <c r="DT7" s="19">
        <v>1</v>
      </c>
      <c r="DU7" s="19">
        <v>1</v>
      </c>
      <c r="DV7" s="19">
        <v>1</v>
      </c>
      <c r="DW7" s="24">
        <v>1</v>
      </c>
      <c r="DX7" s="19">
        <v>1</v>
      </c>
    </row>
    <row r="8" spans="1:128" x14ac:dyDescent="0.3">
      <c r="A8">
        <v>5</v>
      </c>
      <c r="B8" s="19">
        <v>0.8</v>
      </c>
      <c r="C8" s="19">
        <v>0.8</v>
      </c>
      <c r="D8" s="19">
        <v>0.8</v>
      </c>
      <c r="E8" s="19">
        <v>0.8</v>
      </c>
      <c r="F8" s="19">
        <v>0.8</v>
      </c>
      <c r="G8" s="19">
        <v>0.8</v>
      </c>
      <c r="H8" s="19">
        <v>0.8</v>
      </c>
      <c r="I8" s="19">
        <v>0.8</v>
      </c>
      <c r="J8" s="19">
        <v>0.8</v>
      </c>
      <c r="K8" s="19">
        <v>0.8</v>
      </c>
      <c r="L8" s="19">
        <v>0.8</v>
      </c>
      <c r="M8" s="19">
        <v>0.8</v>
      </c>
      <c r="N8" s="19">
        <v>0.8</v>
      </c>
      <c r="O8" s="19">
        <v>0.8</v>
      </c>
      <c r="P8" s="19">
        <v>0.8</v>
      </c>
      <c r="Q8" s="19">
        <v>0.8</v>
      </c>
      <c r="R8" s="19">
        <v>0.8</v>
      </c>
      <c r="S8" s="19">
        <v>0.8</v>
      </c>
      <c r="T8" s="19">
        <v>0.8</v>
      </c>
      <c r="U8" s="19">
        <v>0.8</v>
      </c>
      <c r="V8" s="19">
        <v>0.8</v>
      </c>
      <c r="W8" s="19">
        <v>0.8</v>
      </c>
      <c r="X8" s="19">
        <v>0.8</v>
      </c>
      <c r="Y8" s="19">
        <v>0.8</v>
      </c>
      <c r="Z8" s="19">
        <v>0.8</v>
      </c>
      <c r="AA8" s="19">
        <v>0.8</v>
      </c>
      <c r="AB8" s="19">
        <v>0.8</v>
      </c>
      <c r="AC8" s="19">
        <v>0.8</v>
      </c>
      <c r="AD8" s="19">
        <v>0.8</v>
      </c>
      <c r="AE8" s="19">
        <v>0.8</v>
      </c>
      <c r="AF8" s="19">
        <v>0.77500000000000002</v>
      </c>
      <c r="AG8" s="19">
        <v>0.77500000000000002</v>
      </c>
      <c r="AH8" s="19">
        <v>0.77500000000000002</v>
      </c>
      <c r="AI8" s="19">
        <v>0.77500000000000002</v>
      </c>
      <c r="AJ8" s="19">
        <v>0.77500000000000002</v>
      </c>
      <c r="AK8" s="24">
        <v>0.75</v>
      </c>
      <c r="AL8" s="24">
        <v>0.75</v>
      </c>
      <c r="AM8" s="24">
        <v>0.75</v>
      </c>
      <c r="AN8" s="24">
        <v>0.75</v>
      </c>
      <c r="AO8" s="24">
        <v>0.75</v>
      </c>
      <c r="AP8" s="24">
        <v>0.75</v>
      </c>
      <c r="AQ8" s="19">
        <v>0.75</v>
      </c>
      <c r="AR8" s="19">
        <v>0.77500000000000002</v>
      </c>
      <c r="AS8" s="19">
        <v>0.8</v>
      </c>
      <c r="AT8" s="19">
        <v>0.82500000000000007</v>
      </c>
      <c r="AU8" s="19">
        <v>0.85000000000000009</v>
      </c>
      <c r="AV8" s="20">
        <v>0.85000000000000009</v>
      </c>
      <c r="AW8" s="20">
        <v>0.85000000000000009</v>
      </c>
      <c r="AX8" s="20">
        <v>0.85000000000000009</v>
      </c>
      <c r="AY8" s="20">
        <v>0.85000000000000009</v>
      </c>
      <c r="AZ8" s="20">
        <v>0.85000000000000009</v>
      </c>
      <c r="BA8" s="21">
        <v>0.86111111111111116</v>
      </c>
      <c r="BB8" s="21">
        <v>0.875</v>
      </c>
      <c r="BC8" s="21">
        <v>0.89285714285714279</v>
      </c>
      <c r="BD8" s="21">
        <v>0.91666666666666652</v>
      </c>
      <c r="BE8" s="21">
        <v>0.95000000000000018</v>
      </c>
      <c r="BF8" s="22">
        <v>0.95000000000000018</v>
      </c>
      <c r="BG8" s="22">
        <v>0.95000000000000018</v>
      </c>
      <c r="BH8" s="22">
        <v>0.95000000000000018</v>
      </c>
      <c r="BI8" s="22">
        <v>0.95000000000000018</v>
      </c>
      <c r="BJ8" s="22">
        <v>0.95000000000000018</v>
      </c>
      <c r="BL8" s="18">
        <v>34</v>
      </c>
      <c r="BM8" s="19">
        <v>0.8</v>
      </c>
      <c r="BN8" s="19">
        <v>0.8</v>
      </c>
      <c r="BO8" s="19">
        <v>0.8</v>
      </c>
      <c r="BP8" s="19">
        <v>0.8</v>
      </c>
      <c r="BQ8" s="19">
        <v>0.8</v>
      </c>
      <c r="BR8" s="19">
        <v>0.8</v>
      </c>
      <c r="BS8" s="19">
        <v>0.8</v>
      </c>
      <c r="BT8" s="19">
        <v>0.8</v>
      </c>
      <c r="BU8" s="19">
        <v>0.8</v>
      </c>
      <c r="BV8" s="19">
        <v>0.8</v>
      </c>
      <c r="BW8" s="19">
        <v>0.8</v>
      </c>
      <c r="BX8" s="19">
        <v>0.8</v>
      </c>
      <c r="BY8" s="19">
        <v>0.8</v>
      </c>
      <c r="BZ8" s="19">
        <v>0.8</v>
      </c>
      <c r="CA8" s="24">
        <v>0.8</v>
      </c>
      <c r="CB8" s="19">
        <v>0.8</v>
      </c>
      <c r="CC8" s="19">
        <v>0.82000000000000006</v>
      </c>
      <c r="CD8" s="19">
        <v>0.84000000000000008</v>
      </c>
      <c r="CE8" s="19">
        <v>0.8600000000000001</v>
      </c>
      <c r="CF8" s="19">
        <v>0.88000000000000012</v>
      </c>
      <c r="CG8" s="19">
        <v>0.90000000000000013</v>
      </c>
      <c r="CH8" s="19">
        <v>0.92000000000000015</v>
      </c>
      <c r="CI8" s="19">
        <v>0.94000000000000017</v>
      </c>
      <c r="CJ8" s="19">
        <v>0.96000000000000019</v>
      </c>
      <c r="CK8" s="19">
        <v>0.9800000000000002</v>
      </c>
      <c r="CL8" s="19">
        <v>1</v>
      </c>
      <c r="CM8" s="19">
        <v>1</v>
      </c>
      <c r="CN8" s="19">
        <v>1</v>
      </c>
      <c r="CO8" s="19">
        <v>1</v>
      </c>
      <c r="CP8" s="24">
        <v>1</v>
      </c>
      <c r="CQ8" s="19">
        <v>1</v>
      </c>
      <c r="CS8" s="18">
        <v>34</v>
      </c>
      <c r="CT8" s="19">
        <v>1.1499999999999999</v>
      </c>
      <c r="CU8" s="19">
        <v>1.1499999999999999</v>
      </c>
      <c r="CV8" s="19">
        <v>1.1499999999999999</v>
      </c>
      <c r="CW8" s="19">
        <v>1.1499999999999999</v>
      </c>
      <c r="CX8" s="19">
        <v>1.1499999999999999</v>
      </c>
      <c r="CY8" s="19">
        <v>1.1499999999999999</v>
      </c>
      <c r="CZ8" s="19">
        <v>1.1499999999999999</v>
      </c>
      <c r="DA8" s="19">
        <v>1.1499999999999999</v>
      </c>
      <c r="DB8" s="19">
        <v>1.1499999999999999</v>
      </c>
      <c r="DC8" s="19">
        <v>1.1499999999999999</v>
      </c>
      <c r="DD8" s="19">
        <v>1.1499999999999999</v>
      </c>
      <c r="DE8" s="19">
        <v>1.1499999999999999</v>
      </c>
      <c r="DF8" s="19">
        <v>1.1499999999999999</v>
      </c>
      <c r="DG8" s="19">
        <v>1.1499999999999999</v>
      </c>
      <c r="DH8" s="24">
        <v>1.1499999999999999</v>
      </c>
      <c r="DI8" s="19">
        <v>1.1499999999999999</v>
      </c>
      <c r="DJ8" s="19">
        <v>1.135</v>
      </c>
      <c r="DK8" s="19">
        <v>1.1200000000000001</v>
      </c>
      <c r="DL8" s="19">
        <v>1.1050000000000002</v>
      </c>
      <c r="DM8" s="19">
        <v>1.0900000000000003</v>
      </c>
      <c r="DN8" s="19">
        <v>1.0750000000000004</v>
      </c>
      <c r="DO8" s="19">
        <v>1.0600000000000005</v>
      </c>
      <c r="DP8" s="19">
        <v>1.0450000000000006</v>
      </c>
      <c r="DQ8" s="19">
        <v>1.0300000000000007</v>
      </c>
      <c r="DR8" s="19">
        <v>1.0150000000000008</v>
      </c>
      <c r="DS8" s="19">
        <v>1</v>
      </c>
      <c r="DT8" s="19">
        <v>1</v>
      </c>
      <c r="DU8" s="19">
        <v>1</v>
      </c>
      <c r="DV8" s="19">
        <v>1</v>
      </c>
      <c r="DW8" s="24">
        <v>1</v>
      </c>
      <c r="DX8" s="19">
        <v>1</v>
      </c>
    </row>
    <row r="9" spans="1:128" x14ac:dyDescent="0.3">
      <c r="A9">
        <v>6</v>
      </c>
      <c r="B9" s="19">
        <v>0.8</v>
      </c>
      <c r="C9" s="19">
        <v>0.8</v>
      </c>
      <c r="D9" s="19">
        <v>0.8</v>
      </c>
      <c r="E9" s="19">
        <v>0.8</v>
      </c>
      <c r="F9" s="19">
        <v>0.8</v>
      </c>
      <c r="G9" s="19">
        <v>0.8</v>
      </c>
      <c r="H9" s="19">
        <v>0.8</v>
      </c>
      <c r="I9" s="19">
        <v>0.8</v>
      </c>
      <c r="J9" s="19">
        <v>0.8</v>
      </c>
      <c r="K9" s="19">
        <v>0.8</v>
      </c>
      <c r="L9" s="19">
        <v>0.8</v>
      </c>
      <c r="M9" s="19">
        <v>0.8</v>
      </c>
      <c r="N9" s="19">
        <v>0.8</v>
      </c>
      <c r="O9" s="19">
        <v>0.8</v>
      </c>
      <c r="P9" s="19">
        <v>0.8</v>
      </c>
      <c r="Q9" s="19">
        <v>0.8</v>
      </c>
      <c r="R9" s="19">
        <v>0.8</v>
      </c>
      <c r="S9" s="19">
        <v>0.8</v>
      </c>
      <c r="T9" s="19">
        <v>0.8</v>
      </c>
      <c r="U9" s="19">
        <v>0.8</v>
      </c>
      <c r="V9" s="19">
        <v>0.8</v>
      </c>
      <c r="W9" s="19">
        <v>0.8</v>
      </c>
      <c r="X9" s="19">
        <v>0.8</v>
      </c>
      <c r="Y9" s="19">
        <v>0.8</v>
      </c>
      <c r="Z9" s="19">
        <v>0.8</v>
      </c>
      <c r="AA9" s="19">
        <v>0.8</v>
      </c>
      <c r="AB9" s="19">
        <v>0.8</v>
      </c>
      <c r="AC9" s="19">
        <v>0.8</v>
      </c>
      <c r="AD9" s="19">
        <v>0.8</v>
      </c>
      <c r="AE9" s="19">
        <v>0.8</v>
      </c>
      <c r="AF9" s="19">
        <v>0.77500000000000002</v>
      </c>
      <c r="AG9" s="19">
        <v>0.77500000000000002</v>
      </c>
      <c r="AH9" s="19">
        <v>0.77500000000000002</v>
      </c>
      <c r="AI9" s="19">
        <v>0.77500000000000002</v>
      </c>
      <c r="AJ9" s="24">
        <v>0.77500000000000002</v>
      </c>
      <c r="AK9" s="19">
        <v>0.75</v>
      </c>
      <c r="AL9" s="19">
        <v>0.75</v>
      </c>
      <c r="AM9" s="19">
        <v>0.75</v>
      </c>
      <c r="AN9" s="19">
        <v>0.75</v>
      </c>
      <c r="AO9" s="19">
        <v>0.75</v>
      </c>
      <c r="AP9" s="19">
        <v>0.75</v>
      </c>
      <c r="AQ9" s="19">
        <v>0.77500000000000002</v>
      </c>
      <c r="AR9" s="19">
        <v>0.8</v>
      </c>
      <c r="AS9" s="19">
        <v>0.82500000000000007</v>
      </c>
      <c r="AT9" s="19">
        <v>0.85000000000000009</v>
      </c>
      <c r="AU9" s="20">
        <v>0.87500000000000011</v>
      </c>
      <c r="AV9" s="20">
        <v>0.87500000000000011</v>
      </c>
      <c r="AW9" s="20">
        <v>0.87500000000000011</v>
      </c>
      <c r="AX9" s="20">
        <v>0.87500000000000011</v>
      </c>
      <c r="AY9" s="20">
        <v>0.87500000000000011</v>
      </c>
      <c r="AZ9" s="21">
        <v>0.87500000000000011</v>
      </c>
      <c r="BA9" s="21">
        <v>0.88888888888888895</v>
      </c>
      <c r="BB9" s="21">
        <v>0.90625</v>
      </c>
      <c r="BC9" s="21">
        <v>0.92857142857142849</v>
      </c>
      <c r="BD9" s="21">
        <v>0.95833333333333315</v>
      </c>
      <c r="BE9" s="22">
        <v>1</v>
      </c>
      <c r="BF9" s="22">
        <v>1</v>
      </c>
      <c r="BG9" s="22">
        <v>1</v>
      </c>
      <c r="BH9" s="22">
        <v>1</v>
      </c>
      <c r="BI9" s="22">
        <v>1</v>
      </c>
      <c r="BJ9" s="23">
        <v>1</v>
      </c>
      <c r="BL9" s="18">
        <v>35</v>
      </c>
      <c r="BM9" s="19">
        <v>0.8</v>
      </c>
      <c r="BN9" s="19">
        <v>0.8</v>
      </c>
      <c r="BO9" s="19">
        <v>0.8</v>
      </c>
      <c r="BP9" s="19">
        <v>0.8</v>
      </c>
      <c r="BQ9" s="19">
        <v>0.8</v>
      </c>
      <c r="BR9" s="19">
        <v>0.8</v>
      </c>
      <c r="BS9" s="19">
        <v>0.8</v>
      </c>
      <c r="BT9" s="19">
        <v>0.8</v>
      </c>
      <c r="BU9" s="19">
        <v>0.8</v>
      </c>
      <c r="BV9" s="19">
        <v>0.8</v>
      </c>
      <c r="BW9" s="19">
        <v>0.8</v>
      </c>
      <c r="BX9" s="19">
        <v>0.8</v>
      </c>
      <c r="BY9" s="19">
        <v>0.8</v>
      </c>
      <c r="BZ9" s="19">
        <v>0.8</v>
      </c>
      <c r="CA9" s="24">
        <v>0.8</v>
      </c>
      <c r="CB9" s="19">
        <v>0.8</v>
      </c>
      <c r="CC9" s="19">
        <v>0.82000000000000006</v>
      </c>
      <c r="CD9" s="19">
        <v>0.84000000000000008</v>
      </c>
      <c r="CE9" s="19">
        <v>0.8600000000000001</v>
      </c>
      <c r="CF9" s="19">
        <v>0.88000000000000012</v>
      </c>
      <c r="CG9" s="19">
        <v>0.90000000000000013</v>
      </c>
      <c r="CH9" s="19">
        <v>0.92000000000000015</v>
      </c>
      <c r="CI9" s="19">
        <v>0.94000000000000017</v>
      </c>
      <c r="CJ9" s="19">
        <v>0.96000000000000019</v>
      </c>
      <c r="CK9" s="19">
        <v>0.9800000000000002</v>
      </c>
      <c r="CL9" s="19">
        <v>1</v>
      </c>
      <c r="CM9" s="19">
        <v>1</v>
      </c>
      <c r="CN9" s="19">
        <v>1</v>
      </c>
      <c r="CO9" s="19">
        <v>1</v>
      </c>
      <c r="CP9" s="24">
        <v>1</v>
      </c>
      <c r="CQ9" s="19">
        <v>1</v>
      </c>
      <c r="CS9" s="18">
        <v>35</v>
      </c>
      <c r="CT9" s="19">
        <v>1.1499999999999999</v>
      </c>
      <c r="CU9" s="19">
        <v>1.1499999999999999</v>
      </c>
      <c r="CV9" s="19">
        <v>1.1499999999999999</v>
      </c>
      <c r="CW9" s="19">
        <v>1.1499999999999999</v>
      </c>
      <c r="CX9" s="19">
        <v>1.1499999999999999</v>
      </c>
      <c r="CY9" s="19">
        <v>1.1499999999999999</v>
      </c>
      <c r="CZ9" s="19">
        <v>1.1499999999999999</v>
      </c>
      <c r="DA9" s="19">
        <v>1.1499999999999999</v>
      </c>
      <c r="DB9" s="19">
        <v>1.1499999999999999</v>
      </c>
      <c r="DC9" s="19">
        <v>1.1499999999999999</v>
      </c>
      <c r="DD9" s="19">
        <v>1.1499999999999999</v>
      </c>
      <c r="DE9" s="19">
        <v>1.1499999999999999</v>
      </c>
      <c r="DF9" s="19">
        <v>1.1499999999999999</v>
      </c>
      <c r="DG9" s="19">
        <v>1.1499999999999999</v>
      </c>
      <c r="DH9" s="24">
        <v>1.1499999999999999</v>
      </c>
      <c r="DI9" s="19">
        <v>1.1499999999999999</v>
      </c>
      <c r="DJ9" s="19">
        <v>1.135</v>
      </c>
      <c r="DK9" s="19">
        <v>1.1200000000000001</v>
      </c>
      <c r="DL9" s="19">
        <v>1.1050000000000002</v>
      </c>
      <c r="DM9" s="19">
        <v>1.0900000000000003</v>
      </c>
      <c r="DN9" s="19">
        <v>1.0750000000000004</v>
      </c>
      <c r="DO9" s="19">
        <v>1.0600000000000005</v>
      </c>
      <c r="DP9" s="19">
        <v>1.0450000000000006</v>
      </c>
      <c r="DQ9" s="19">
        <v>1.0300000000000007</v>
      </c>
      <c r="DR9" s="19">
        <v>1.0150000000000008</v>
      </c>
      <c r="DS9" s="19">
        <v>1</v>
      </c>
      <c r="DT9" s="19">
        <v>1</v>
      </c>
      <c r="DU9" s="19">
        <v>1</v>
      </c>
      <c r="DV9" s="19">
        <v>1</v>
      </c>
      <c r="DW9" s="24">
        <v>1</v>
      </c>
      <c r="DX9" s="19">
        <v>1</v>
      </c>
    </row>
    <row r="10" spans="1:128" x14ac:dyDescent="0.3">
      <c r="A10">
        <v>7</v>
      </c>
      <c r="B10" s="19">
        <v>0.8</v>
      </c>
      <c r="C10" s="19">
        <v>0.8</v>
      </c>
      <c r="D10" s="19">
        <v>0.8</v>
      </c>
      <c r="E10" s="19">
        <v>0.8</v>
      </c>
      <c r="F10" s="19">
        <v>0.8</v>
      </c>
      <c r="G10" s="19">
        <v>0.8</v>
      </c>
      <c r="H10" s="19">
        <v>0.8</v>
      </c>
      <c r="I10" s="19">
        <v>0.8</v>
      </c>
      <c r="J10" s="19">
        <v>0.8</v>
      </c>
      <c r="K10" s="19">
        <v>0.8</v>
      </c>
      <c r="L10" s="19">
        <v>0.8</v>
      </c>
      <c r="M10" s="19">
        <v>0.8</v>
      </c>
      <c r="N10" s="19">
        <v>0.8</v>
      </c>
      <c r="O10" s="19">
        <v>0.8</v>
      </c>
      <c r="P10" s="19">
        <v>0.8</v>
      </c>
      <c r="Q10" s="19">
        <v>0.8</v>
      </c>
      <c r="R10" s="19">
        <v>0.8</v>
      </c>
      <c r="S10" s="19">
        <v>0.8</v>
      </c>
      <c r="T10" s="19">
        <v>0.8</v>
      </c>
      <c r="U10" s="19">
        <v>0.8</v>
      </c>
      <c r="V10" s="19">
        <v>0.8</v>
      </c>
      <c r="W10" s="19">
        <v>0.8</v>
      </c>
      <c r="X10" s="19">
        <v>0.8</v>
      </c>
      <c r="Y10" s="19">
        <v>0.8</v>
      </c>
      <c r="Z10" s="19">
        <v>0.8</v>
      </c>
      <c r="AA10" s="19">
        <v>0.8</v>
      </c>
      <c r="AB10" s="19">
        <v>0.8</v>
      </c>
      <c r="AC10" s="19">
        <v>0.8</v>
      </c>
      <c r="AD10" s="19">
        <v>0.8</v>
      </c>
      <c r="AE10" s="19">
        <v>0.8</v>
      </c>
      <c r="AF10" s="19">
        <v>0.77500000000000002</v>
      </c>
      <c r="AG10" s="19">
        <v>0.77500000000000002</v>
      </c>
      <c r="AH10" s="19">
        <v>0.77500000000000002</v>
      </c>
      <c r="AI10" s="24">
        <v>0.77500000000000002</v>
      </c>
      <c r="AJ10" s="19">
        <v>0.77500000000000002</v>
      </c>
      <c r="AK10" s="19">
        <v>0.77500000000000002</v>
      </c>
      <c r="AL10" s="19">
        <v>0.77500000000000002</v>
      </c>
      <c r="AM10" s="19">
        <v>0.77500000000000002</v>
      </c>
      <c r="AN10" s="19">
        <v>0.77500000000000002</v>
      </c>
      <c r="AO10" s="19">
        <v>0.77500000000000002</v>
      </c>
      <c r="AP10" s="19">
        <v>0.77500000000000002</v>
      </c>
      <c r="AQ10" s="19">
        <v>0.8</v>
      </c>
      <c r="AR10" s="19">
        <v>0.82500000000000007</v>
      </c>
      <c r="AS10" s="19">
        <v>0.85000000000000009</v>
      </c>
      <c r="AT10" s="20">
        <v>0.87500000000000011</v>
      </c>
      <c r="AU10" s="20">
        <v>0.90000000000000013</v>
      </c>
      <c r="AV10" s="20">
        <v>0.90000000000000013</v>
      </c>
      <c r="AW10" s="20">
        <v>0.90000000000000013</v>
      </c>
      <c r="AX10" s="20">
        <v>0.90000000000000013</v>
      </c>
      <c r="AY10" s="21">
        <v>0.90000000000000013</v>
      </c>
      <c r="AZ10" s="21">
        <v>0.90000000000000013</v>
      </c>
      <c r="BA10" s="21">
        <v>0.91666666666666674</v>
      </c>
      <c r="BB10" s="21">
        <v>0.9375</v>
      </c>
      <c r="BC10" s="21">
        <v>0.96428571428571419</v>
      </c>
      <c r="BD10" s="22">
        <v>1</v>
      </c>
      <c r="BE10" s="22">
        <v>1</v>
      </c>
      <c r="BF10" s="22">
        <v>1</v>
      </c>
      <c r="BG10" s="22">
        <v>1</v>
      </c>
      <c r="BH10" s="22">
        <v>1</v>
      </c>
      <c r="BI10" s="23">
        <v>1</v>
      </c>
      <c r="BJ10" s="23">
        <v>1</v>
      </c>
      <c r="BL10" s="18">
        <v>36</v>
      </c>
      <c r="BM10" s="19">
        <v>0.8</v>
      </c>
      <c r="BN10" s="19">
        <v>0.8</v>
      </c>
      <c r="BO10" s="19">
        <v>0.8</v>
      </c>
      <c r="BP10" s="19">
        <v>0.8</v>
      </c>
      <c r="BQ10" s="19">
        <v>0.8</v>
      </c>
      <c r="BR10" s="19">
        <v>0.8</v>
      </c>
      <c r="BS10" s="19">
        <v>0.8</v>
      </c>
      <c r="BT10" s="19">
        <v>0.8</v>
      </c>
      <c r="BU10" s="19">
        <v>0.8</v>
      </c>
      <c r="BV10" s="19">
        <v>0.8</v>
      </c>
      <c r="BW10" s="19">
        <v>0.8</v>
      </c>
      <c r="BX10" s="19">
        <v>0.8</v>
      </c>
      <c r="BY10" s="19">
        <v>0.8</v>
      </c>
      <c r="BZ10" s="19">
        <v>0.8</v>
      </c>
      <c r="CA10" s="24">
        <v>0.8</v>
      </c>
      <c r="CB10" s="19">
        <v>0.8</v>
      </c>
      <c r="CC10" s="19">
        <v>0.82000000000000006</v>
      </c>
      <c r="CD10" s="19">
        <v>0.84000000000000008</v>
      </c>
      <c r="CE10" s="19">
        <v>0.8600000000000001</v>
      </c>
      <c r="CF10" s="19">
        <v>0.88000000000000012</v>
      </c>
      <c r="CG10" s="19">
        <v>0.90000000000000013</v>
      </c>
      <c r="CH10" s="19">
        <v>0.92000000000000015</v>
      </c>
      <c r="CI10" s="19">
        <v>0.94000000000000017</v>
      </c>
      <c r="CJ10" s="19">
        <v>0.96000000000000019</v>
      </c>
      <c r="CK10" s="19">
        <v>0.9800000000000002</v>
      </c>
      <c r="CL10" s="19">
        <v>1</v>
      </c>
      <c r="CM10" s="19">
        <v>1</v>
      </c>
      <c r="CN10" s="19">
        <v>1</v>
      </c>
      <c r="CO10" s="19">
        <v>1</v>
      </c>
      <c r="CP10" s="24">
        <v>1</v>
      </c>
      <c r="CQ10" s="19">
        <v>1</v>
      </c>
      <c r="CS10" s="18">
        <v>36</v>
      </c>
      <c r="CT10" s="19">
        <v>1.1499999999999999</v>
      </c>
      <c r="CU10" s="19">
        <v>1.1499999999999999</v>
      </c>
      <c r="CV10" s="19">
        <v>1.1499999999999999</v>
      </c>
      <c r="CW10" s="19">
        <v>1.1499999999999999</v>
      </c>
      <c r="CX10" s="19">
        <v>1.1499999999999999</v>
      </c>
      <c r="CY10" s="19">
        <v>1.1499999999999999</v>
      </c>
      <c r="CZ10" s="19">
        <v>1.1499999999999999</v>
      </c>
      <c r="DA10" s="19">
        <v>1.1499999999999999</v>
      </c>
      <c r="DB10" s="19">
        <v>1.1499999999999999</v>
      </c>
      <c r="DC10" s="19">
        <v>1.1499999999999999</v>
      </c>
      <c r="DD10" s="19">
        <v>1.1499999999999999</v>
      </c>
      <c r="DE10" s="19">
        <v>1.1499999999999999</v>
      </c>
      <c r="DF10" s="19">
        <v>1.1499999999999999</v>
      </c>
      <c r="DG10" s="19">
        <v>1.1499999999999999</v>
      </c>
      <c r="DH10" s="24">
        <v>1.1499999999999999</v>
      </c>
      <c r="DI10" s="19">
        <v>1.1499999999999999</v>
      </c>
      <c r="DJ10" s="19">
        <v>1.135</v>
      </c>
      <c r="DK10" s="19">
        <v>1.1200000000000001</v>
      </c>
      <c r="DL10" s="19">
        <v>1.1050000000000002</v>
      </c>
      <c r="DM10" s="19">
        <v>1.0900000000000003</v>
      </c>
      <c r="DN10" s="19">
        <v>1.0750000000000004</v>
      </c>
      <c r="DO10" s="19">
        <v>1.0600000000000005</v>
      </c>
      <c r="DP10" s="19">
        <v>1.0450000000000006</v>
      </c>
      <c r="DQ10" s="19">
        <v>1.0300000000000007</v>
      </c>
      <c r="DR10" s="19">
        <v>1.0150000000000008</v>
      </c>
      <c r="DS10" s="19">
        <v>1</v>
      </c>
      <c r="DT10" s="19">
        <v>1</v>
      </c>
      <c r="DU10" s="19">
        <v>1</v>
      </c>
      <c r="DV10" s="19">
        <v>1</v>
      </c>
      <c r="DW10" s="24">
        <v>1</v>
      </c>
      <c r="DX10" s="19">
        <v>1</v>
      </c>
    </row>
    <row r="11" spans="1:128" x14ac:dyDescent="0.3">
      <c r="A11">
        <v>8</v>
      </c>
      <c r="B11" s="19">
        <v>0.8</v>
      </c>
      <c r="C11" s="19">
        <v>0.8</v>
      </c>
      <c r="D11" s="19">
        <v>0.8</v>
      </c>
      <c r="E11" s="19">
        <v>0.8</v>
      </c>
      <c r="F11" s="19">
        <v>0.8</v>
      </c>
      <c r="G11" s="19">
        <v>0.8</v>
      </c>
      <c r="H11" s="19">
        <v>0.8</v>
      </c>
      <c r="I11" s="19">
        <v>0.8</v>
      </c>
      <c r="J11" s="19">
        <v>0.8</v>
      </c>
      <c r="K11" s="19">
        <v>0.8</v>
      </c>
      <c r="L11" s="19">
        <v>0.8</v>
      </c>
      <c r="M11" s="19">
        <v>0.8</v>
      </c>
      <c r="N11" s="19">
        <v>0.8</v>
      </c>
      <c r="O11" s="19">
        <v>0.8</v>
      </c>
      <c r="P11" s="19">
        <v>0.8</v>
      </c>
      <c r="Q11" s="19">
        <v>0.8</v>
      </c>
      <c r="R11" s="19">
        <v>0.8</v>
      </c>
      <c r="S11" s="19">
        <v>0.8</v>
      </c>
      <c r="T11" s="19">
        <v>0.8</v>
      </c>
      <c r="U11" s="19">
        <v>0.8</v>
      </c>
      <c r="V11" s="19">
        <v>0.8</v>
      </c>
      <c r="W11" s="19">
        <v>0.8</v>
      </c>
      <c r="X11" s="19">
        <v>0.8</v>
      </c>
      <c r="Y11" s="19">
        <v>0.8</v>
      </c>
      <c r="Z11" s="19">
        <v>0.8</v>
      </c>
      <c r="AA11" s="19">
        <v>0.8</v>
      </c>
      <c r="AB11" s="19">
        <v>0.8</v>
      </c>
      <c r="AC11" s="19">
        <v>0.8</v>
      </c>
      <c r="AD11" s="19">
        <v>0.8</v>
      </c>
      <c r="AE11" s="19">
        <v>0.8</v>
      </c>
      <c r="AF11" s="19">
        <v>0.77500000000000002</v>
      </c>
      <c r="AG11" s="19">
        <v>0.77500000000000002</v>
      </c>
      <c r="AH11" s="24">
        <v>0.77500000000000002</v>
      </c>
      <c r="AI11" s="19">
        <v>0.77500000000000002</v>
      </c>
      <c r="AJ11" s="19">
        <v>0.79749999999999999</v>
      </c>
      <c r="AK11" s="19">
        <v>0.8</v>
      </c>
      <c r="AL11" s="19">
        <v>0.8</v>
      </c>
      <c r="AM11" s="19">
        <v>0.8</v>
      </c>
      <c r="AN11" s="19">
        <v>0.8</v>
      </c>
      <c r="AO11" s="19">
        <v>0.8</v>
      </c>
      <c r="AP11" s="19">
        <v>0.8</v>
      </c>
      <c r="AQ11" s="19">
        <v>0.82500000000000007</v>
      </c>
      <c r="AR11" s="19">
        <v>0.85000000000000009</v>
      </c>
      <c r="AS11" s="20">
        <v>0.87500000000000011</v>
      </c>
      <c r="AT11" s="20">
        <v>0.90000000000000013</v>
      </c>
      <c r="AU11" s="20">
        <v>0.92500000000000016</v>
      </c>
      <c r="AV11" s="20">
        <v>0.92500000000000016</v>
      </c>
      <c r="AW11" s="20">
        <v>0.92500000000000016</v>
      </c>
      <c r="AX11" s="21">
        <v>0.92500000000000016</v>
      </c>
      <c r="AY11" s="21">
        <v>0.92500000000000016</v>
      </c>
      <c r="AZ11" s="21">
        <v>0.92500000000000016</v>
      </c>
      <c r="BA11" s="21">
        <v>0.94444444444444453</v>
      </c>
      <c r="BB11" s="21">
        <v>0.96875</v>
      </c>
      <c r="BC11" s="22">
        <v>1</v>
      </c>
      <c r="BD11" s="22">
        <v>1</v>
      </c>
      <c r="BE11" s="22">
        <v>1</v>
      </c>
      <c r="BF11" s="22">
        <v>1</v>
      </c>
      <c r="BG11" s="22">
        <v>1</v>
      </c>
      <c r="BH11" s="23">
        <v>1</v>
      </c>
      <c r="BI11" s="23">
        <v>1</v>
      </c>
      <c r="BJ11" s="23">
        <v>1</v>
      </c>
      <c r="BL11" s="18">
        <v>37</v>
      </c>
      <c r="BM11" s="19">
        <v>0.8</v>
      </c>
      <c r="BN11" s="19">
        <v>0.8</v>
      </c>
      <c r="BO11" s="19">
        <v>0.8</v>
      </c>
      <c r="BP11" s="19">
        <v>0.8</v>
      </c>
      <c r="BQ11" s="19">
        <v>0.8</v>
      </c>
      <c r="BR11" s="19">
        <v>0.8</v>
      </c>
      <c r="BS11" s="19">
        <v>0.8</v>
      </c>
      <c r="BT11" s="19">
        <v>0.8</v>
      </c>
      <c r="BU11" s="19">
        <v>0.8</v>
      </c>
      <c r="BV11" s="19">
        <v>0.8</v>
      </c>
      <c r="BW11" s="19">
        <v>0.8</v>
      </c>
      <c r="BX11" s="19">
        <v>0.8</v>
      </c>
      <c r="BY11" s="19">
        <v>0.8</v>
      </c>
      <c r="BZ11" s="19">
        <v>0.8</v>
      </c>
      <c r="CA11" s="24">
        <v>0.8</v>
      </c>
      <c r="CB11" s="19">
        <v>0.8</v>
      </c>
      <c r="CC11" s="19">
        <v>0.82000000000000006</v>
      </c>
      <c r="CD11" s="19">
        <v>0.84000000000000008</v>
      </c>
      <c r="CE11" s="19">
        <v>0.8600000000000001</v>
      </c>
      <c r="CF11" s="19">
        <v>0.88000000000000012</v>
      </c>
      <c r="CG11" s="19">
        <v>0.90000000000000013</v>
      </c>
      <c r="CH11" s="19">
        <v>0.92000000000000015</v>
      </c>
      <c r="CI11" s="19">
        <v>0.94000000000000017</v>
      </c>
      <c r="CJ11" s="19">
        <v>0.96000000000000019</v>
      </c>
      <c r="CK11" s="19">
        <v>0.9800000000000002</v>
      </c>
      <c r="CL11" s="19">
        <v>1</v>
      </c>
      <c r="CM11" s="19">
        <v>1</v>
      </c>
      <c r="CN11" s="19">
        <v>1</v>
      </c>
      <c r="CO11" s="19">
        <v>1</v>
      </c>
      <c r="CP11" s="24">
        <v>1</v>
      </c>
      <c r="CQ11" s="19">
        <v>1</v>
      </c>
      <c r="CS11" s="18">
        <v>37</v>
      </c>
      <c r="CT11" s="19">
        <v>1.1499999999999999</v>
      </c>
      <c r="CU11" s="19">
        <v>1.1499999999999999</v>
      </c>
      <c r="CV11" s="19">
        <v>1.1499999999999999</v>
      </c>
      <c r="CW11" s="19">
        <v>1.1499999999999999</v>
      </c>
      <c r="CX11" s="19">
        <v>1.1499999999999999</v>
      </c>
      <c r="CY11" s="19">
        <v>1.1499999999999999</v>
      </c>
      <c r="CZ11" s="19">
        <v>1.1499999999999999</v>
      </c>
      <c r="DA11" s="19">
        <v>1.1499999999999999</v>
      </c>
      <c r="DB11" s="19">
        <v>1.1499999999999999</v>
      </c>
      <c r="DC11" s="19">
        <v>1.1499999999999999</v>
      </c>
      <c r="DD11" s="19">
        <v>1.1499999999999999</v>
      </c>
      <c r="DE11" s="19">
        <v>1.1499999999999999</v>
      </c>
      <c r="DF11" s="19">
        <v>1.1499999999999999</v>
      </c>
      <c r="DG11" s="19">
        <v>1.1499999999999999</v>
      </c>
      <c r="DH11" s="24">
        <v>1.1499999999999999</v>
      </c>
      <c r="DI11" s="19">
        <v>1.1499999999999999</v>
      </c>
      <c r="DJ11" s="19">
        <v>1.135</v>
      </c>
      <c r="DK11" s="19">
        <v>1.1200000000000001</v>
      </c>
      <c r="DL11" s="19">
        <v>1.1050000000000002</v>
      </c>
      <c r="DM11" s="19">
        <v>1.0900000000000003</v>
      </c>
      <c r="DN11" s="19">
        <v>1.0750000000000004</v>
      </c>
      <c r="DO11" s="19">
        <v>1.0600000000000005</v>
      </c>
      <c r="DP11" s="19">
        <v>1.0450000000000006</v>
      </c>
      <c r="DQ11" s="19">
        <v>1.0300000000000007</v>
      </c>
      <c r="DR11" s="19">
        <v>1.0150000000000008</v>
      </c>
      <c r="DS11" s="19">
        <v>1</v>
      </c>
      <c r="DT11" s="19">
        <v>1</v>
      </c>
      <c r="DU11" s="19">
        <v>1</v>
      </c>
      <c r="DV11" s="19">
        <v>1</v>
      </c>
      <c r="DW11" s="24">
        <v>1</v>
      </c>
      <c r="DX11" s="19">
        <v>1</v>
      </c>
    </row>
    <row r="12" spans="1:128" x14ac:dyDescent="0.3">
      <c r="A12">
        <v>9</v>
      </c>
      <c r="B12" s="19">
        <v>0.8</v>
      </c>
      <c r="C12" s="19">
        <v>0.8</v>
      </c>
      <c r="D12" s="19">
        <v>0.8</v>
      </c>
      <c r="E12" s="19">
        <v>0.8</v>
      </c>
      <c r="F12" s="19">
        <v>0.8</v>
      </c>
      <c r="G12" s="19">
        <v>0.8</v>
      </c>
      <c r="H12" s="19">
        <v>0.8</v>
      </c>
      <c r="I12" s="19">
        <v>0.8</v>
      </c>
      <c r="J12" s="19">
        <v>0.8</v>
      </c>
      <c r="K12" s="19">
        <v>0.8</v>
      </c>
      <c r="L12" s="19">
        <v>0.8</v>
      </c>
      <c r="M12" s="19">
        <v>0.8</v>
      </c>
      <c r="N12" s="19">
        <v>0.8</v>
      </c>
      <c r="O12" s="19">
        <v>0.8</v>
      </c>
      <c r="P12" s="19">
        <v>0.8</v>
      </c>
      <c r="Q12" s="19">
        <v>0.8</v>
      </c>
      <c r="R12" s="19">
        <v>0.8</v>
      </c>
      <c r="S12" s="19">
        <v>0.8</v>
      </c>
      <c r="T12" s="19">
        <v>0.8</v>
      </c>
      <c r="U12" s="19">
        <v>0.8</v>
      </c>
      <c r="V12" s="19">
        <v>0.8</v>
      </c>
      <c r="W12" s="19">
        <v>0.8</v>
      </c>
      <c r="X12" s="19">
        <v>0.8</v>
      </c>
      <c r="Y12" s="19">
        <v>0.8</v>
      </c>
      <c r="Z12" s="19">
        <v>0.8</v>
      </c>
      <c r="AA12" s="19">
        <v>0.8</v>
      </c>
      <c r="AB12" s="19">
        <v>0.8</v>
      </c>
      <c r="AC12" s="19">
        <v>0.8</v>
      </c>
      <c r="AD12" s="19">
        <v>0.8</v>
      </c>
      <c r="AE12" s="19">
        <v>0.8</v>
      </c>
      <c r="AF12" s="19">
        <v>0.77500000000000002</v>
      </c>
      <c r="AG12" s="24">
        <v>0.77500000000000002</v>
      </c>
      <c r="AH12" s="19">
        <v>0.77500000000000002</v>
      </c>
      <c r="AI12" s="19">
        <v>0.79749999999999999</v>
      </c>
      <c r="AJ12" s="19">
        <v>0.82</v>
      </c>
      <c r="AK12" s="19">
        <v>0.82500000000000007</v>
      </c>
      <c r="AL12" s="19">
        <v>0.82500000000000007</v>
      </c>
      <c r="AM12" s="19">
        <v>0.82500000000000007</v>
      </c>
      <c r="AN12" s="19">
        <v>0.82500000000000007</v>
      </c>
      <c r="AO12" s="19">
        <v>0.82500000000000007</v>
      </c>
      <c r="AP12" s="19">
        <v>0.82500000000000007</v>
      </c>
      <c r="AQ12" s="19">
        <v>0.85000000000000009</v>
      </c>
      <c r="AR12" s="20">
        <v>0.87500000000000011</v>
      </c>
      <c r="AS12" s="20">
        <v>0.90000000000000013</v>
      </c>
      <c r="AT12" s="20">
        <v>0.92500000000000016</v>
      </c>
      <c r="AU12" s="20">
        <v>0.95000000000000018</v>
      </c>
      <c r="AV12" s="20">
        <v>0.95000000000000018</v>
      </c>
      <c r="AW12" s="21">
        <v>0.95000000000000018</v>
      </c>
      <c r="AX12" s="21">
        <v>0.95000000000000018</v>
      </c>
      <c r="AY12" s="21">
        <v>0.95000000000000018</v>
      </c>
      <c r="AZ12" s="21">
        <v>0.95000000000000018</v>
      </c>
      <c r="BA12" s="21">
        <v>0.97222222222222232</v>
      </c>
      <c r="BB12" s="22">
        <v>1</v>
      </c>
      <c r="BC12" s="22">
        <v>1</v>
      </c>
      <c r="BD12" s="22">
        <v>1</v>
      </c>
      <c r="BE12" s="22">
        <v>1</v>
      </c>
      <c r="BF12" s="22">
        <v>1</v>
      </c>
      <c r="BG12" s="23">
        <v>1</v>
      </c>
      <c r="BH12" s="23">
        <v>1</v>
      </c>
      <c r="BI12" s="23">
        <v>1</v>
      </c>
      <c r="BJ12" s="23">
        <v>1</v>
      </c>
      <c r="BL12" s="18">
        <v>38</v>
      </c>
      <c r="BM12" s="19">
        <v>0.8</v>
      </c>
      <c r="BN12" s="19">
        <v>0.8</v>
      </c>
      <c r="BO12" s="19">
        <v>0.8</v>
      </c>
      <c r="BP12" s="19">
        <v>0.8</v>
      </c>
      <c r="BQ12" s="19">
        <v>0.8</v>
      </c>
      <c r="BR12" s="19">
        <v>0.8</v>
      </c>
      <c r="BS12" s="19">
        <v>0.8</v>
      </c>
      <c r="BT12" s="19">
        <v>0.8</v>
      </c>
      <c r="BU12" s="19">
        <v>0.8</v>
      </c>
      <c r="BV12" s="19">
        <v>0.8</v>
      </c>
      <c r="BW12" s="19">
        <v>0.8</v>
      </c>
      <c r="BX12" s="19">
        <v>0.8</v>
      </c>
      <c r="BY12" s="19">
        <v>0.8</v>
      </c>
      <c r="BZ12" s="19">
        <v>0.8</v>
      </c>
      <c r="CA12" s="24">
        <v>0.8</v>
      </c>
      <c r="CB12" s="19">
        <v>0.8</v>
      </c>
      <c r="CC12" s="19">
        <v>0.82000000000000006</v>
      </c>
      <c r="CD12" s="19">
        <v>0.84000000000000008</v>
      </c>
      <c r="CE12" s="19">
        <v>0.8600000000000001</v>
      </c>
      <c r="CF12" s="19">
        <v>0.88000000000000012</v>
      </c>
      <c r="CG12" s="19">
        <v>0.90000000000000013</v>
      </c>
      <c r="CH12" s="19">
        <v>0.92000000000000015</v>
      </c>
      <c r="CI12" s="19">
        <v>0.94000000000000017</v>
      </c>
      <c r="CJ12" s="19">
        <v>0.96000000000000019</v>
      </c>
      <c r="CK12" s="19">
        <v>0.9800000000000002</v>
      </c>
      <c r="CL12" s="19">
        <v>1</v>
      </c>
      <c r="CM12" s="19">
        <v>1</v>
      </c>
      <c r="CN12" s="19">
        <v>1</v>
      </c>
      <c r="CO12" s="19">
        <v>1</v>
      </c>
      <c r="CP12" s="24">
        <v>1</v>
      </c>
      <c r="CQ12" s="19">
        <v>1</v>
      </c>
      <c r="CS12" s="18">
        <v>38</v>
      </c>
      <c r="CT12" s="19">
        <v>1.1499999999999999</v>
      </c>
      <c r="CU12" s="19">
        <v>1.1499999999999999</v>
      </c>
      <c r="CV12" s="19">
        <v>1.1499999999999999</v>
      </c>
      <c r="CW12" s="19">
        <v>1.1499999999999999</v>
      </c>
      <c r="CX12" s="19">
        <v>1.1499999999999999</v>
      </c>
      <c r="CY12" s="19">
        <v>1.1499999999999999</v>
      </c>
      <c r="CZ12" s="19">
        <v>1.1499999999999999</v>
      </c>
      <c r="DA12" s="19">
        <v>1.1499999999999999</v>
      </c>
      <c r="DB12" s="19">
        <v>1.1499999999999999</v>
      </c>
      <c r="DC12" s="19">
        <v>1.1499999999999999</v>
      </c>
      <c r="DD12" s="19">
        <v>1.1499999999999999</v>
      </c>
      <c r="DE12" s="19">
        <v>1.1499999999999999</v>
      </c>
      <c r="DF12" s="19">
        <v>1.1499999999999999</v>
      </c>
      <c r="DG12" s="19">
        <v>1.1499999999999999</v>
      </c>
      <c r="DH12" s="24">
        <v>1.1499999999999999</v>
      </c>
      <c r="DI12" s="19">
        <v>1.1499999999999999</v>
      </c>
      <c r="DJ12" s="19">
        <v>1.135</v>
      </c>
      <c r="DK12" s="19">
        <v>1.1200000000000001</v>
      </c>
      <c r="DL12" s="19">
        <v>1.1050000000000002</v>
      </c>
      <c r="DM12" s="19">
        <v>1.0900000000000003</v>
      </c>
      <c r="DN12" s="19">
        <v>1.0750000000000004</v>
      </c>
      <c r="DO12" s="19">
        <v>1.0600000000000005</v>
      </c>
      <c r="DP12" s="19">
        <v>1.0450000000000006</v>
      </c>
      <c r="DQ12" s="19">
        <v>1.0300000000000007</v>
      </c>
      <c r="DR12" s="19">
        <v>1.0150000000000008</v>
      </c>
      <c r="DS12" s="19">
        <v>1</v>
      </c>
      <c r="DT12" s="19">
        <v>1</v>
      </c>
      <c r="DU12" s="19">
        <v>1</v>
      </c>
      <c r="DV12" s="19">
        <v>1</v>
      </c>
      <c r="DW12" s="24">
        <v>1</v>
      </c>
      <c r="DX12" s="19">
        <v>1</v>
      </c>
    </row>
    <row r="13" spans="1:128" x14ac:dyDescent="0.3">
      <c r="A13">
        <v>10</v>
      </c>
      <c r="B13" s="19">
        <v>0.8</v>
      </c>
      <c r="C13" s="19">
        <v>0.8</v>
      </c>
      <c r="D13" s="19">
        <v>0.8</v>
      </c>
      <c r="E13" s="19">
        <v>0.8</v>
      </c>
      <c r="F13" s="19">
        <v>0.8</v>
      </c>
      <c r="G13" s="19">
        <v>0.8</v>
      </c>
      <c r="H13" s="19">
        <v>0.8</v>
      </c>
      <c r="I13" s="19">
        <v>0.8</v>
      </c>
      <c r="J13" s="19">
        <v>0.8</v>
      </c>
      <c r="K13" s="19">
        <v>0.8</v>
      </c>
      <c r="L13" s="19">
        <v>0.8</v>
      </c>
      <c r="M13" s="19">
        <v>0.8</v>
      </c>
      <c r="N13" s="19">
        <v>0.8</v>
      </c>
      <c r="O13" s="19">
        <v>0.8</v>
      </c>
      <c r="P13" s="19">
        <v>0.8</v>
      </c>
      <c r="Q13" s="19">
        <v>0.8</v>
      </c>
      <c r="R13" s="19">
        <v>0.8</v>
      </c>
      <c r="S13" s="19">
        <v>0.8</v>
      </c>
      <c r="T13" s="19">
        <v>0.8</v>
      </c>
      <c r="U13" s="19">
        <v>0.8</v>
      </c>
      <c r="V13" s="19">
        <v>0.8</v>
      </c>
      <c r="W13" s="19">
        <v>0.8</v>
      </c>
      <c r="X13" s="19">
        <v>0.8</v>
      </c>
      <c r="Y13" s="19">
        <v>0.8</v>
      </c>
      <c r="Z13" s="19">
        <v>0.8</v>
      </c>
      <c r="AA13" s="19">
        <v>0.8</v>
      </c>
      <c r="AB13" s="19">
        <v>0.8</v>
      </c>
      <c r="AC13" s="19">
        <v>0.8</v>
      </c>
      <c r="AD13" s="19">
        <v>0.8</v>
      </c>
      <c r="AE13" s="19">
        <v>0.8</v>
      </c>
      <c r="AF13" s="24">
        <v>0.77500000000000002</v>
      </c>
      <c r="AG13" s="19">
        <v>0.77500000000000002</v>
      </c>
      <c r="AH13" s="19">
        <v>0.79749999999999999</v>
      </c>
      <c r="AI13" s="19">
        <v>0.82</v>
      </c>
      <c r="AJ13" s="19">
        <v>0.84249999999999992</v>
      </c>
      <c r="AK13" s="19">
        <v>0.85000000000000009</v>
      </c>
      <c r="AL13" s="19">
        <v>0.85000000000000009</v>
      </c>
      <c r="AM13" s="19">
        <v>0.85000000000000009</v>
      </c>
      <c r="AN13" s="19">
        <v>0.85000000000000009</v>
      </c>
      <c r="AO13" s="19">
        <v>0.85000000000000009</v>
      </c>
      <c r="AP13" s="19">
        <v>0.85000000000000009</v>
      </c>
      <c r="AQ13" s="20">
        <v>0.87500000000000011</v>
      </c>
      <c r="AR13" s="20">
        <v>0.90000000000000013</v>
      </c>
      <c r="AS13" s="20">
        <v>0.92500000000000016</v>
      </c>
      <c r="AT13" s="20">
        <v>0.95000000000000018</v>
      </c>
      <c r="AU13" s="20">
        <v>0.9750000000000002</v>
      </c>
      <c r="AV13" s="21">
        <v>0.9750000000000002</v>
      </c>
      <c r="AW13" s="21">
        <v>0.9750000000000002</v>
      </c>
      <c r="AX13" s="21">
        <v>0.9750000000000002</v>
      </c>
      <c r="AY13" s="21">
        <v>0.9750000000000002</v>
      </c>
      <c r="AZ13" s="21">
        <v>0.9750000000000002</v>
      </c>
      <c r="BA13" s="22">
        <v>1</v>
      </c>
      <c r="BB13" s="22">
        <v>1</v>
      </c>
      <c r="BC13" s="22">
        <v>1</v>
      </c>
      <c r="BD13" s="22">
        <v>1</v>
      </c>
      <c r="BE13" s="27">
        <v>1</v>
      </c>
      <c r="BF13" s="28">
        <v>1</v>
      </c>
      <c r="BG13" s="28">
        <v>1</v>
      </c>
      <c r="BH13" s="28">
        <v>1</v>
      </c>
      <c r="BI13" s="28">
        <v>1</v>
      </c>
      <c r="BJ13" s="28">
        <v>1</v>
      </c>
      <c r="BL13" s="18">
        <v>39</v>
      </c>
      <c r="BM13" s="19">
        <v>0.8</v>
      </c>
      <c r="BN13" s="19">
        <v>0.8</v>
      </c>
      <c r="BO13" s="19">
        <v>0.8</v>
      </c>
      <c r="BP13" s="19">
        <v>0.8</v>
      </c>
      <c r="BQ13" s="19">
        <v>0.8</v>
      </c>
      <c r="BR13" s="19">
        <v>0.8</v>
      </c>
      <c r="BS13" s="19">
        <v>0.8</v>
      </c>
      <c r="BT13" s="19">
        <v>0.8</v>
      </c>
      <c r="BU13" s="19">
        <v>0.8</v>
      </c>
      <c r="BV13" s="19">
        <v>0.8</v>
      </c>
      <c r="BW13" s="19">
        <v>0.8</v>
      </c>
      <c r="BX13" s="19">
        <v>0.8</v>
      </c>
      <c r="BY13" s="19">
        <v>0.8</v>
      </c>
      <c r="BZ13" s="19">
        <v>0.8</v>
      </c>
      <c r="CA13" s="24">
        <v>0.8</v>
      </c>
      <c r="CB13" s="19">
        <v>0.8</v>
      </c>
      <c r="CC13" s="19">
        <v>0.82000000000000006</v>
      </c>
      <c r="CD13" s="19">
        <v>0.84000000000000008</v>
      </c>
      <c r="CE13" s="19">
        <v>0.8600000000000001</v>
      </c>
      <c r="CF13" s="19">
        <v>0.88000000000000012</v>
      </c>
      <c r="CG13" s="19">
        <v>0.90000000000000013</v>
      </c>
      <c r="CH13" s="19">
        <v>0.92000000000000015</v>
      </c>
      <c r="CI13" s="19">
        <v>0.94000000000000017</v>
      </c>
      <c r="CJ13" s="19">
        <v>0.96000000000000019</v>
      </c>
      <c r="CK13" s="19">
        <v>0.9800000000000002</v>
      </c>
      <c r="CL13" s="19">
        <v>1</v>
      </c>
      <c r="CM13" s="19">
        <v>1</v>
      </c>
      <c r="CN13" s="19">
        <v>1</v>
      </c>
      <c r="CO13" s="19">
        <v>1</v>
      </c>
      <c r="CP13" s="24">
        <v>1</v>
      </c>
      <c r="CQ13" s="19">
        <v>1</v>
      </c>
      <c r="CS13" s="18">
        <v>39</v>
      </c>
      <c r="CT13" s="19">
        <v>1.1499999999999999</v>
      </c>
      <c r="CU13" s="19">
        <v>1.1499999999999999</v>
      </c>
      <c r="CV13" s="19">
        <v>1.1499999999999999</v>
      </c>
      <c r="CW13" s="19">
        <v>1.1499999999999999</v>
      </c>
      <c r="CX13" s="19">
        <v>1.1499999999999999</v>
      </c>
      <c r="CY13" s="19">
        <v>1.1499999999999999</v>
      </c>
      <c r="CZ13" s="19">
        <v>1.1499999999999999</v>
      </c>
      <c r="DA13" s="19">
        <v>1.1499999999999999</v>
      </c>
      <c r="DB13" s="19">
        <v>1.1499999999999999</v>
      </c>
      <c r="DC13" s="19">
        <v>1.1499999999999999</v>
      </c>
      <c r="DD13" s="19">
        <v>1.1499999999999999</v>
      </c>
      <c r="DE13" s="19">
        <v>1.1499999999999999</v>
      </c>
      <c r="DF13" s="19">
        <v>1.1499999999999999</v>
      </c>
      <c r="DG13" s="19">
        <v>1.1499999999999999</v>
      </c>
      <c r="DH13" s="24">
        <v>1.1499999999999999</v>
      </c>
      <c r="DI13" s="19">
        <v>1.1499999999999999</v>
      </c>
      <c r="DJ13" s="19">
        <v>1.135</v>
      </c>
      <c r="DK13" s="19">
        <v>1.1200000000000001</v>
      </c>
      <c r="DL13" s="19">
        <v>1.1050000000000002</v>
      </c>
      <c r="DM13" s="19">
        <v>1.0900000000000003</v>
      </c>
      <c r="DN13" s="19">
        <v>1.0750000000000004</v>
      </c>
      <c r="DO13" s="19">
        <v>1.0600000000000005</v>
      </c>
      <c r="DP13" s="19">
        <v>1.0450000000000006</v>
      </c>
      <c r="DQ13" s="19">
        <v>1.0300000000000007</v>
      </c>
      <c r="DR13" s="19">
        <v>1.0150000000000008</v>
      </c>
      <c r="DS13" s="19">
        <v>1</v>
      </c>
      <c r="DT13" s="19">
        <v>1</v>
      </c>
      <c r="DU13" s="19">
        <v>1</v>
      </c>
      <c r="DV13" s="19">
        <v>1</v>
      </c>
      <c r="DW13" s="24">
        <v>1</v>
      </c>
      <c r="DX13" s="19">
        <v>1</v>
      </c>
    </row>
    <row r="14" spans="1:128" x14ac:dyDescent="0.3">
      <c r="A14">
        <v>11</v>
      </c>
      <c r="B14" s="19">
        <v>0.8</v>
      </c>
      <c r="C14" s="19">
        <v>0.8</v>
      </c>
      <c r="D14" s="19">
        <v>0.8</v>
      </c>
      <c r="E14" s="19">
        <v>0.8</v>
      </c>
      <c r="F14" s="19">
        <v>0.8</v>
      </c>
      <c r="G14" s="19">
        <v>0.8</v>
      </c>
      <c r="H14" s="19">
        <v>0.8</v>
      </c>
      <c r="I14" s="19">
        <v>0.8</v>
      </c>
      <c r="J14" s="19">
        <v>0.8</v>
      </c>
      <c r="K14" s="19">
        <v>0.8</v>
      </c>
      <c r="L14" s="19">
        <v>0.8</v>
      </c>
      <c r="M14" s="19">
        <v>0.8</v>
      </c>
      <c r="N14" s="19">
        <v>0.8</v>
      </c>
      <c r="O14" s="19">
        <v>0.8</v>
      </c>
      <c r="P14" s="19">
        <v>0.8</v>
      </c>
      <c r="Q14" s="19">
        <v>0.8</v>
      </c>
      <c r="R14" s="19">
        <v>0.8</v>
      </c>
      <c r="S14" s="19">
        <v>0.8</v>
      </c>
      <c r="T14" s="19">
        <v>0.8</v>
      </c>
      <c r="U14" s="19">
        <v>0.8</v>
      </c>
      <c r="V14" s="19">
        <v>0.8</v>
      </c>
      <c r="W14" s="19">
        <v>0.8</v>
      </c>
      <c r="X14" s="19">
        <v>0.8</v>
      </c>
      <c r="Y14" s="19">
        <v>0.8</v>
      </c>
      <c r="Z14" s="19">
        <v>0.8</v>
      </c>
      <c r="AA14" s="19">
        <v>0.8</v>
      </c>
      <c r="AB14" s="19">
        <v>0.8</v>
      </c>
      <c r="AC14" s="19">
        <v>0.8</v>
      </c>
      <c r="AD14" s="19">
        <v>0.8</v>
      </c>
      <c r="AE14" s="24">
        <v>0.8</v>
      </c>
      <c r="AF14" s="19">
        <v>0.77500000000000002</v>
      </c>
      <c r="AG14" s="19">
        <v>0.79749999999999999</v>
      </c>
      <c r="AH14" s="19">
        <v>0.82</v>
      </c>
      <c r="AI14" s="19">
        <v>0.84249999999999992</v>
      </c>
      <c r="AJ14" s="19">
        <v>0.86499999999999988</v>
      </c>
      <c r="AK14" s="19">
        <v>0.87500000000000011</v>
      </c>
      <c r="AL14" s="19">
        <v>0.87500000000000011</v>
      </c>
      <c r="AM14" s="19">
        <v>0.87500000000000011</v>
      </c>
      <c r="AN14" s="19">
        <v>0.87500000000000011</v>
      </c>
      <c r="AO14" s="19">
        <v>0.87500000000000011</v>
      </c>
      <c r="AP14" s="20">
        <v>0.87500000000000011</v>
      </c>
      <c r="AQ14" s="20">
        <v>0.90000000000000013</v>
      </c>
      <c r="AR14" s="20">
        <v>0.92500000000000016</v>
      </c>
      <c r="AS14" s="20">
        <v>0.95000000000000018</v>
      </c>
      <c r="AT14" s="20">
        <v>0.9750000000000002</v>
      </c>
      <c r="AU14" s="21">
        <v>1</v>
      </c>
      <c r="AV14" s="21">
        <v>1</v>
      </c>
      <c r="AW14" s="21">
        <v>1</v>
      </c>
      <c r="AX14" s="21">
        <v>1</v>
      </c>
      <c r="AY14" s="21">
        <v>1</v>
      </c>
      <c r="AZ14" s="22">
        <v>1</v>
      </c>
      <c r="BA14" s="22">
        <v>1</v>
      </c>
      <c r="BB14" s="22">
        <v>1</v>
      </c>
      <c r="BC14" s="22">
        <v>1</v>
      </c>
      <c r="BD14" s="27">
        <v>1</v>
      </c>
      <c r="BE14" s="23">
        <v>1</v>
      </c>
      <c r="BF14" s="23">
        <v>1</v>
      </c>
      <c r="BG14" s="23">
        <v>1</v>
      </c>
      <c r="BH14" s="23">
        <v>1</v>
      </c>
      <c r="BI14" s="23">
        <v>1</v>
      </c>
      <c r="BJ14" s="19">
        <v>1</v>
      </c>
      <c r="BL14" s="18">
        <v>40</v>
      </c>
      <c r="BM14" s="19">
        <v>0.8</v>
      </c>
      <c r="BN14" s="19">
        <v>0.8</v>
      </c>
      <c r="BO14" s="19">
        <v>0.8</v>
      </c>
      <c r="BP14" s="19">
        <v>0.8</v>
      </c>
      <c r="BQ14" s="19">
        <v>0.8</v>
      </c>
      <c r="BR14" s="19">
        <v>0.8</v>
      </c>
      <c r="BS14" s="19">
        <v>0.8</v>
      </c>
      <c r="BT14" s="19">
        <v>0.8</v>
      </c>
      <c r="BU14" s="19">
        <v>0.8</v>
      </c>
      <c r="BV14" s="19">
        <v>0.8</v>
      </c>
      <c r="BW14" s="19">
        <v>0.8</v>
      </c>
      <c r="BX14" s="19">
        <v>0.8</v>
      </c>
      <c r="BY14" s="19">
        <v>0.8</v>
      </c>
      <c r="BZ14" s="19">
        <v>0.8</v>
      </c>
      <c r="CA14" s="24">
        <v>0.8</v>
      </c>
      <c r="CB14" s="19">
        <v>0.8</v>
      </c>
      <c r="CC14" s="19">
        <v>0.82000000000000006</v>
      </c>
      <c r="CD14" s="19">
        <v>0.84000000000000008</v>
      </c>
      <c r="CE14" s="19">
        <v>0.8600000000000001</v>
      </c>
      <c r="CF14" s="19">
        <v>0.88000000000000012</v>
      </c>
      <c r="CG14" s="19">
        <v>0.90000000000000013</v>
      </c>
      <c r="CH14" s="19">
        <v>0.92000000000000015</v>
      </c>
      <c r="CI14" s="19">
        <v>0.94000000000000017</v>
      </c>
      <c r="CJ14" s="19">
        <v>0.96000000000000019</v>
      </c>
      <c r="CK14" s="19">
        <v>0.9800000000000002</v>
      </c>
      <c r="CL14" s="19">
        <v>1</v>
      </c>
      <c r="CM14" s="19">
        <v>1</v>
      </c>
      <c r="CN14" s="19">
        <v>1</v>
      </c>
      <c r="CO14" s="19">
        <v>1</v>
      </c>
      <c r="CP14" s="24">
        <v>1</v>
      </c>
      <c r="CQ14" s="19">
        <v>1</v>
      </c>
      <c r="CS14" s="18">
        <v>40</v>
      </c>
      <c r="CT14" s="19">
        <v>1.1499999999999999</v>
      </c>
      <c r="CU14" s="19">
        <v>1.1499999999999999</v>
      </c>
      <c r="CV14" s="19">
        <v>1.1499999999999999</v>
      </c>
      <c r="CW14" s="19">
        <v>1.1499999999999999</v>
      </c>
      <c r="CX14" s="19">
        <v>1.1499999999999999</v>
      </c>
      <c r="CY14" s="19">
        <v>1.1499999999999999</v>
      </c>
      <c r="CZ14" s="19">
        <v>1.1499999999999999</v>
      </c>
      <c r="DA14" s="19">
        <v>1.1499999999999999</v>
      </c>
      <c r="DB14" s="19">
        <v>1.1499999999999999</v>
      </c>
      <c r="DC14" s="19">
        <v>1.1499999999999999</v>
      </c>
      <c r="DD14" s="19">
        <v>1.1499999999999999</v>
      </c>
      <c r="DE14" s="19">
        <v>1.1499999999999999</v>
      </c>
      <c r="DF14" s="19">
        <v>1.1499999999999999</v>
      </c>
      <c r="DG14" s="19">
        <v>1.1499999999999999</v>
      </c>
      <c r="DH14" s="24">
        <v>1.1499999999999999</v>
      </c>
      <c r="DI14" s="19">
        <v>1.1499999999999999</v>
      </c>
      <c r="DJ14" s="19">
        <v>1.135</v>
      </c>
      <c r="DK14" s="19">
        <v>1.1200000000000001</v>
      </c>
      <c r="DL14" s="19">
        <v>1.1050000000000002</v>
      </c>
      <c r="DM14" s="19">
        <v>1.0900000000000003</v>
      </c>
      <c r="DN14" s="19">
        <v>1.0750000000000004</v>
      </c>
      <c r="DO14" s="19">
        <v>1.0600000000000005</v>
      </c>
      <c r="DP14" s="19">
        <v>1.0450000000000006</v>
      </c>
      <c r="DQ14" s="19">
        <v>1.0300000000000007</v>
      </c>
      <c r="DR14" s="19">
        <v>1.0150000000000008</v>
      </c>
      <c r="DS14" s="19">
        <v>1</v>
      </c>
      <c r="DT14" s="19">
        <v>1</v>
      </c>
      <c r="DU14" s="19">
        <v>1</v>
      </c>
      <c r="DV14" s="19">
        <v>1</v>
      </c>
      <c r="DW14" s="24">
        <v>1</v>
      </c>
      <c r="DX14" s="19">
        <v>1</v>
      </c>
    </row>
    <row r="15" spans="1:128" x14ac:dyDescent="0.3">
      <c r="A15">
        <v>12</v>
      </c>
      <c r="B15" s="19">
        <v>0.8</v>
      </c>
      <c r="C15" s="19">
        <v>0.8</v>
      </c>
      <c r="D15" s="19">
        <v>0.8</v>
      </c>
      <c r="E15" s="19">
        <v>0.8</v>
      </c>
      <c r="F15" s="19">
        <v>0.8</v>
      </c>
      <c r="G15" s="19">
        <v>0.8</v>
      </c>
      <c r="H15" s="19">
        <v>0.8</v>
      </c>
      <c r="I15" s="19">
        <v>0.8</v>
      </c>
      <c r="J15" s="19">
        <v>0.8</v>
      </c>
      <c r="K15" s="19">
        <v>0.8</v>
      </c>
      <c r="L15" s="19">
        <v>0.8</v>
      </c>
      <c r="M15" s="19">
        <v>0.8</v>
      </c>
      <c r="N15" s="19">
        <v>0.8</v>
      </c>
      <c r="O15" s="19">
        <v>0.8</v>
      </c>
      <c r="P15" s="19">
        <v>0.8</v>
      </c>
      <c r="Q15" s="19">
        <v>0.8</v>
      </c>
      <c r="R15" s="19">
        <v>0.8</v>
      </c>
      <c r="S15" s="19">
        <v>0.8</v>
      </c>
      <c r="T15" s="19">
        <v>0.8</v>
      </c>
      <c r="U15" s="19">
        <v>0.8</v>
      </c>
      <c r="V15" s="19">
        <v>0.8</v>
      </c>
      <c r="W15" s="19">
        <v>0.8</v>
      </c>
      <c r="X15" s="19">
        <v>0.8</v>
      </c>
      <c r="Y15" s="19">
        <v>0.8</v>
      </c>
      <c r="Z15" s="19">
        <v>0.8</v>
      </c>
      <c r="AA15" s="19">
        <v>0.8</v>
      </c>
      <c r="AB15" s="19">
        <v>0.8</v>
      </c>
      <c r="AC15" s="19">
        <v>0.8</v>
      </c>
      <c r="AD15" s="24">
        <v>0.8</v>
      </c>
      <c r="AE15" s="19">
        <v>0.8</v>
      </c>
      <c r="AF15" s="19">
        <v>0.79749999999999999</v>
      </c>
      <c r="AG15" s="19">
        <v>0.82</v>
      </c>
      <c r="AH15" s="19">
        <v>0.84249999999999992</v>
      </c>
      <c r="AI15" s="19">
        <v>0.86499999999999988</v>
      </c>
      <c r="AJ15" s="19">
        <v>0.88749999999999984</v>
      </c>
      <c r="AK15" s="19">
        <v>0.90000000000000013</v>
      </c>
      <c r="AL15" s="19">
        <v>0.90000000000000013</v>
      </c>
      <c r="AM15" s="19">
        <v>0.90000000000000013</v>
      </c>
      <c r="AN15" s="19">
        <v>0.90000000000000013</v>
      </c>
      <c r="AO15" s="20">
        <v>0.90000000000000013</v>
      </c>
      <c r="AP15" s="20">
        <v>0.90000000000000013</v>
      </c>
      <c r="AQ15" s="20">
        <v>0.92500000000000016</v>
      </c>
      <c r="AR15" s="20">
        <v>0.95000000000000018</v>
      </c>
      <c r="AS15" s="20">
        <v>0.9750000000000002</v>
      </c>
      <c r="AT15" s="21">
        <v>1</v>
      </c>
      <c r="AU15" s="21">
        <v>1</v>
      </c>
      <c r="AV15" s="21">
        <v>1</v>
      </c>
      <c r="AW15" s="21">
        <v>1</v>
      </c>
      <c r="AX15" s="21">
        <v>1</v>
      </c>
      <c r="AY15" s="22">
        <v>1</v>
      </c>
      <c r="AZ15" s="22">
        <v>1</v>
      </c>
      <c r="BA15" s="22">
        <v>1</v>
      </c>
      <c r="BB15" s="22">
        <v>1</v>
      </c>
      <c r="BC15" s="27">
        <v>1</v>
      </c>
      <c r="BD15" s="23">
        <v>1</v>
      </c>
      <c r="BE15" s="23">
        <v>1</v>
      </c>
      <c r="BF15" s="23">
        <v>1</v>
      </c>
      <c r="BG15" s="23">
        <v>1</v>
      </c>
      <c r="BH15" s="23">
        <v>1</v>
      </c>
      <c r="BI15" s="19">
        <v>1</v>
      </c>
      <c r="BJ15" s="19">
        <v>1</v>
      </c>
      <c r="BL15" s="18">
        <v>41</v>
      </c>
      <c r="BM15" s="19">
        <v>0.8</v>
      </c>
      <c r="BN15" s="19">
        <v>0.8</v>
      </c>
      <c r="BO15" s="19">
        <v>0.8</v>
      </c>
      <c r="BP15" s="19">
        <v>0.8</v>
      </c>
      <c r="BQ15" s="19">
        <v>0.8</v>
      </c>
      <c r="BR15" s="19">
        <v>0.8</v>
      </c>
      <c r="BS15" s="19">
        <v>0.8</v>
      </c>
      <c r="BT15" s="19">
        <v>0.8</v>
      </c>
      <c r="BU15" s="19">
        <v>0.8</v>
      </c>
      <c r="BV15" s="19">
        <v>0.8</v>
      </c>
      <c r="BW15" s="19">
        <v>0.8</v>
      </c>
      <c r="BX15" s="19">
        <v>0.8</v>
      </c>
      <c r="BY15" s="19">
        <v>0.8</v>
      </c>
      <c r="BZ15" s="19">
        <v>0.8</v>
      </c>
      <c r="CA15" s="24">
        <v>0.8</v>
      </c>
      <c r="CB15" s="19">
        <v>0.8</v>
      </c>
      <c r="CC15" s="19">
        <v>0.82000000000000006</v>
      </c>
      <c r="CD15" s="19">
        <v>0.84000000000000008</v>
      </c>
      <c r="CE15" s="19">
        <v>0.8600000000000001</v>
      </c>
      <c r="CF15" s="19">
        <v>0.88000000000000012</v>
      </c>
      <c r="CG15" s="19">
        <v>0.90000000000000013</v>
      </c>
      <c r="CH15" s="19">
        <v>0.92000000000000015</v>
      </c>
      <c r="CI15" s="19">
        <v>0.94000000000000017</v>
      </c>
      <c r="CJ15" s="19">
        <v>0.96000000000000019</v>
      </c>
      <c r="CK15" s="19">
        <v>0.9800000000000002</v>
      </c>
      <c r="CL15" s="19">
        <v>1</v>
      </c>
      <c r="CM15" s="19">
        <v>1</v>
      </c>
      <c r="CN15" s="19">
        <v>1</v>
      </c>
      <c r="CO15" s="19">
        <v>1</v>
      </c>
      <c r="CP15" s="24">
        <v>1</v>
      </c>
      <c r="CQ15" s="19">
        <v>1</v>
      </c>
      <c r="CS15" s="18">
        <v>41</v>
      </c>
      <c r="CT15" s="19">
        <v>1.1499999999999999</v>
      </c>
      <c r="CU15" s="19">
        <v>1.1499999999999999</v>
      </c>
      <c r="CV15" s="19">
        <v>1.1499999999999999</v>
      </c>
      <c r="CW15" s="19">
        <v>1.1499999999999999</v>
      </c>
      <c r="CX15" s="19">
        <v>1.1499999999999999</v>
      </c>
      <c r="CY15" s="19">
        <v>1.1499999999999999</v>
      </c>
      <c r="CZ15" s="19">
        <v>1.1499999999999999</v>
      </c>
      <c r="DA15" s="19">
        <v>1.1499999999999999</v>
      </c>
      <c r="DB15" s="19">
        <v>1.1499999999999999</v>
      </c>
      <c r="DC15" s="19">
        <v>1.1499999999999999</v>
      </c>
      <c r="DD15" s="19">
        <v>1.1499999999999999</v>
      </c>
      <c r="DE15" s="19">
        <v>1.1499999999999999</v>
      </c>
      <c r="DF15" s="19">
        <v>1.1499999999999999</v>
      </c>
      <c r="DG15" s="19">
        <v>1.1499999999999999</v>
      </c>
      <c r="DH15" s="24">
        <v>1.1499999999999999</v>
      </c>
      <c r="DI15" s="19">
        <v>1.1499999999999999</v>
      </c>
      <c r="DJ15" s="19">
        <v>1.135</v>
      </c>
      <c r="DK15" s="19">
        <v>1.1200000000000001</v>
      </c>
      <c r="DL15" s="19">
        <v>1.1050000000000002</v>
      </c>
      <c r="DM15" s="19">
        <v>1.0900000000000003</v>
      </c>
      <c r="DN15" s="19">
        <v>1.0750000000000004</v>
      </c>
      <c r="DO15" s="19">
        <v>1.0600000000000005</v>
      </c>
      <c r="DP15" s="19">
        <v>1.0450000000000006</v>
      </c>
      <c r="DQ15" s="19">
        <v>1.0300000000000007</v>
      </c>
      <c r="DR15" s="19">
        <v>1.0150000000000008</v>
      </c>
      <c r="DS15" s="19">
        <v>1</v>
      </c>
      <c r="DT15" s="19">
        <v>1</v>
      </c>
      <c r="DU15" s="19">
        <v>1</v>
      </c>
      <c r="DV15" s="19">
        <v>1</v>
      </c>
      <c r="DW15" s="24">
        <v>1</v>
      </c>
      <c r="DX15" s="19">
        <v>1</v>
      </c>
    </row>
    <row r="16" spans="1:128" x14ac:dyDescent="0.3">
      <c r="A16">
        <v>13</v>
      </c>
      <c r="B16" s="19">
        <v>0.8</v>
      </c>
      <c r="C16" s="19">
        <v>0.8</v>
      </c>
      <c r="D16" s="19">
        <v>0.8</v>
      </c>
      <c r="E16" s="19">
        <v>0.8</v>
      </c>
      <c r="F16" s="19">
        <v>0.8</v>
      </c>
      <c r="G16" s="19">
        <v>0.8</v>
      </c>
      <c r="H16" s="19">
        <v>0.8</v>
      </c>
      <c r="I16" s="19">
        <v>0.8</v>
      </c>
      <c r="J16" s="19">
        <v>0.8</v>
      </c>
      <c r="K16" s="19">
        <v>0.8</v>
      </c>
      <c r="L16" s="19">
        <v>0.8</v>
      </c>
      <c r="M16" s="19">
        <v>0.8</v>
      </c>
      <c r="N16" s="19">
        <v>0.8</v>
      </c>
      <c r="O16" s="19">
        <v>0.8</v>
      </c>
      <c r="P16" s="19">
        <v>0.8</v>
      </c>
      <c r="Q16" s="19">
        <v>0.8</v>
      </c>
      <c r="R16" s="19">
        <v>0.8</v>
      </c>
      <c r="S16" s="19">
        <v>0.8</v>
      </c>
      <c r="T16" s="19">
        <v>0.8</v>
      </c>
      <c r="U16" s="19">
        <v>0.8</v>
      </c>
      <c r="V16" s="19">
        <v>0.8</v>
      </c>
      <c r="W16" s="19">
        <v>0.8</v>
      </c>
      <c r="X16" s="19">
        <v>0.8</v>
      </c>
      <c r="Y16" s="19">
        <v>0.8</v>
      </c>
      <c r="Z16" s="19">
        <v>0.8</v>
      </c>
      <c r="AA16" s="19">
        <v>0.8</v>
      </c>
      <c r="AB16" s="19">
        <v>0.8</v>
      </c>
      <c r="AC16" s="24">
        <v>0.8</v>
      </c>
      <c r="AD16" s="19">
        <v>0.8</v>
      </c>
      <c r="AE16" s="19">
        <v>0.82000000000000006</v>
      </c>
      <c r="AF16" s="19">
        <v>0.82</v>
      </c>
      <c r="AG16" s="19">
        <v>0.84249999999999992</v>
      </c>
      <c r="AH16" s="19">
        <v>0.86499999999999988</v>
      </c>
      <c r="AI16" s="19">
        <v>0.88749999999999984</v>
      </c>
      <c r="AJ16" s="19">
        <v>0.90999999999999981</v>
      </c>
      <c r="AK16" s="19">
        <v>0.92500000000000016</v>
      </c>
      <c r="AL16" s="19">
        <v>0.92500000000000016</v>
      </c>
      <c r="AM16" s="19">
        <v>0.92500000000000016</v>
      </c>
      <c r="AN16" s="20">
        <v>0.92500000000000016</v>
      </c>
      <c r="AO16" s="20">
        <v>0.92500000000000016</v>
      </c>
      <c r="AP16" s="20">
        <v>0.92500000000000016</v>
      </c>
      <c r="AQ16" s="20">
        <v>0.95000000000000018</v>
      </c>
      <c r="AR16" s="20">
        <v>0.9750000000000002</v>
      </c>
      <c r="AS16" s="21">
        <v>1</v>
      </c>
      <c r="AT16" s="21">
        <v>1</v>
      </c>
      <c r="AU16" s="21">
        <v>1</v>
      </c>
      <c r="AV16" s="21">
        <v>1</v>
      </c>
      <c r="AW16" s="21">
        <v>1</v>
      </c>
      <c r="AX16" s="22">
        <v>1</v>
      </c>
      <c r="AY16" s="22">
        <v>1</v>
      </c>
      <c r="AZ16" s="22">
        <v>1</v>
      </c>
      <c r="BA16" s="22">
        <v>1</v>
      </c>
      <c r="BB16" s="27">
        <v>1</v>
      </c>
      <c r="BC16" s="23">
        <v>1</v>
      </c>
      <c r="BD16" s="23">
        <v>1</v>
      </c>
      <c r="BE16" s="23">
        <v>1</v>
      </c>
      <c r="BF16" s="23">
        <v>1</v>
      </c>
      <c r="BG16" s="23">
        <v>1</v>
      </c>
      <c r="BH16" s="19">
        <v>1</v>
      </c>
      <c r="BI16" s="19">
        <v>1</v>
      </c>
      <c r="BJ16" s="19">
        <v>1</v>
      </c>
      <c r="BL16" s="18">
        <v>42</v>
      </c>
      <c r="BM16" s="19">
        <v>0.8</v>
      </c>
      <c r="BN16" s="19">
        <v>0.8</v>
      </c>
      <c r="BO16" s="19">
        <v>0.8</v>
      </c>
      <c r="BP16" s="19">
        <v>0.8</v>
      </c>
      <c r="BQ16" s="19">
        <v>0.8</v>
      </c>
      <c r="BR16" s="19">
        <v>0.8</v>
      </c>
      <c r="BS16" s="19">
        <v>0.8</v>
      </c>
      <c r="BT16" s="19">
        <v>0.8</v>
      </c>
      <c r="BU16" s="19">
        <v>0.8</v>
      </c>
      <c r="BV16" s="19">
        <v>0.8</v>
      </c>
      <c r="BW16" s="19">
        <v>0.8</v>
      </c>
      <c r="BX16" s="19">
        <v>0.8</v>
      </c>
      <c r="BY16" s="19">
        <v>0.8</v>
      </c>
      <c r="BZ16" s="19">
        <v>0.8</v>
      </c>
      <c r="CA16" s="24">
        <v>0.8</v>
      </c>
      <c r="CB16" s="19">
        <v>0.8</v>
      </c>
      <c r="CC16" s="19">
        <v>0.82000000000000006</v>
      </c>
      <c r="CD16" s="19">
        <v>0.84000000000000008</v>
      </c>
      <c r="CE16" s="19">
        <v>0.8600000000000001</v>
      </c>
      <c r="CF16" s="19">
        <v>0.88000000000000012</v>
      </c>
      <c r="CG16" s="19">
        <v>0.90000000000000013</v>
      </c>
      <c r="CH16" s="19">
        <v>0.92000000000000015</v>
      </c>
      <c r="CI16" s="19">
        <v>0.94000000000000017</v>
      </c>
      <c r="CJ16" s="19">
        <v>0.96000000000000019</v>
      </c>
      <c r="CK16" s="19">
        <v>0.9800000000000002</v>
      </c>
      <c r="CL16" s="19">
        <v>1</v>
      </c>
      <c r="CM16" s="19">
        <v>1</v>
      </c>
      <c r="CN16" s="19">
        <v>1</v>
      </c>
      <c r="CO16" s="19">
        <v>1</v>
      </c>
      <c r="CP16" s="24">
        <v>1</v>
      </c>
      <c r="CQ16" s="19">
        <v>1</v>
      </c>
      <c r="CS16" s="18">
        <v>42</v>
      </c>
      <c r="CT16" s="19">
        <v>1.1499999999999999</v>
      </c>
      <c r="CU16" s="19">
        <v>1.1499999999999999</v>
      </c>
      <c r="CV16" s="19">
        <v>1.1499999999999999</v>
      </c>
      <c r="CW16" s="19">
        <v>1.1499999999999999</v>
      </c>
      <c r="CX16" s="19">
        <v>1.1499999999999999</v>
      </c>
      <c r="CY16" s="19">
        <v>1.1499999999999999</v>
      </c>
      <c r="CZ16" s="19">
        <v>1.1499999999999999</v>
      </c>
      <c r="DA16" s="19">
        <v>1.1499999999999999</v>
      </c>
      <c r="DB16" s="19">
        <v>1.1499999999999999</v>
      </c>
      <c r="DC16" s="19">
        <v>1.1499999999999999</v>
      </c>
      <c r="DD16" s="19">
        <v>1.1499999999999999</v>
      </c>
      <c r="DE16" s="19">
        <v>1.1499999999999999</v>
      </c>
      <c r="DF16" s="19">
        <v>1.1499999999999999</v>
      </c>
      <c r="DG16" s="19">
        <v>1.1499999999999999</v>
      </c>
      <c r="DH16" s="24">
        <v>1.1499999999999999</v>
      </c>
      <c r="DI16" s="19">
        <v>1.1499999999999999</v>
      </c>
      <c r="DJ16" s="19">
        <v>1.135</v>
      </c>
      <c r="DK16" s="19">
        <v>1.1200000000000001</v>
      </c>
      <c r="DL16" s="19">
        <v>1.1050000000000002</v>
      </c>
      <c r="DM16" s="19">
        <v>1.0900000000000003</v>
      </c>
      <c r="DN16" s="19">
        <v>1.0750000000000004</v>
      </c>
      <c r="DO16" s="19">
        <v>1.0600000000000005</v>
      </c>
      <c r="DP16" s="19">
        <v>1.0450000000000006</v>
      </c>
      <c r="DQ16" s="19">
        <v>1.0300000000000007</v>
      </c>
      <c r="DR16" s="19">
        <v>1.0150000000000008</v>
      </c>
      <c r="DS16" s="19">
        <v>1</v>
      </c>
      <c r="DT16" s="19">
        <v>1</v>
      </c>
      <c r="DU16" s="19">
        <v>1</v>
      </c>
      <c r="DV16" s="19">
        <v>1</v>
      </c>
      <c r="DW16" s="24">
        <v>1</v>
      </c>
      <c r="DX16" s="19">
        <v>1</v>
      </c>
    </row>
    <row r="17" spans="1:128" x14ac:dyDescent="0.3">
      <c r="A17">
        <v>14</v>
      </c>
      <c r="B17" s="19">
        <v>0.8</v>
      </c>
      <c r="C17" s="19">
        <v>0.8</v>
      </c>
      <c r="D17" s="19">
        <v>0.8</v>
      </c>
      <c r="E17" s="19">
        <v>0.8</v>
      </c>
      <c r="F17" s="19">
        <v>0.8</v>
      </c>
      <c r="G17" s="19">
        <v>0.8</v>
      </c>
      <c r="H17" s="19">
        <v>0.8</v>
      </c>
      <c r="I17" s="19">
        <v>0.8</v>
      </c>
      <c r="J17" s="19">
        <v>0.8</v>
      </c>
      <c r="K17" s="19">
        <v>0.8</v>
      </c>
      <c r="L17" s="19">
        <v>0.8</v>
      </c>
      <c r="M17" s="19">
        <v>0.8</v>
      </c>
      <c r="N17" s="19">
        <v>0.8</v>
      </c>
      <c r="O17" s="19">
        <v>0.8</v>
      </c>
      <c r="P17" s="19">
        <v>0.8</v>
      </c>
      <c r="Q17" s="19">
        <v>0.8</v>
      </c>
      <c r="R17" s="19">
        <v>0.8</v>
      </c>
      <c r="S17" s="19">
        <v>0.8</v>
      </c>
      <c r="T17" s="19">
        <v>0.8</v>
      </c>
      <c r="U17" s="19">
        <v>0.8</v>
      </c>
      <c r="V17" s="19">
        <v>0.8</v>
      </c>
      <c r="W17" s="19">
        <v>0.8</v>
      </c>
      <c r="X17" s="19">
        <v>0.8</v>
      </c>
      <c r="Y17" s="19">
        <v>0.8</v>
      </c>
      <c r="Z17" s="19">
        <v>0.8</v>
      </c>
      <c r="AA17" s="19">
        <v>0.8</v>
      </c>
      <c r="AB17" s="24">
        <v>0.8</v>
      </c>
      <c r="AC17" s="19">
        <v>0.8</v>
      </c>
      <c r="AD17" s="19">
        <v>0.82000000000000006</v>
      </c>
      <c r="AE17" s="19">
        <v>0.84000000000000008</v>
      </c>
      <c r="AF17" s="19">
        <v>0.84249999999999992</v>
      </c>
      <c r="AG17" s="19">
        <v>0.86499999999999988</v>
      </c>
      <c r="AH17" s="19">
        <v>0.88749999999999984</v>
      </c>
      <c r="AI17" s="19">
        <v>0.90999999999999981</v>
      </c>
      <c r="AJ17" s="19">
        <v>0.93249999999999977</v>
      </c>
      <c r="AK17" s="19">
        <v>0.95000000000000018</v>
      </c>
      <c r="AL17" s="19">
        <v>0.95000000000000018</v>
      </c>
      <c r="AM17" s="20">
        <v>0.95000000000000018</v>
      </c>
      <c r="AN17" s="20">
        <v>0.95000000000000018</v>
      </c>
      <c r="AO17" s="20">
        <v>0.95000000000000018</v>
      </c>
      <c r="AP17" s="20">
        <v>0.95000000000000018</v>
      </c>
      <c r="AQ17" s="20">
        <v>0.9750000000000002</v>
      </c>
      <c r="AR17" s="21">
        <v>1</v>
      </c>
      <c r="AS17" s="21">
        <v>1</v>
      </c>
      <c r="AT17" s="21">
        <v>1</v>
      </c>
      <c r="AU17" s="21">
        <v>1</v>
      </c>
      <c r="AV17" s="21">
        <v>1</v>
      </c>
      <c r="AW17" s="22">
        <v>1</v>
      </c>
      <c r="AX17" s="22">
        <v>1</v>
      </c>
      <c r="AY17" s="22">
        <v>1</v>
      </c>
      <c r="AZ17" s="22">
        <v>1</v>
      </c>
      <c r="BA17" s="27">
        <v>1</v>
      </c>
      <c r="BB17" s="23">
        <v>1</v>
      </c>
      <c r="BC17" s="23">
        <v>1</v>
      </c>
      <c r="BD17" s="23">
        <v>1</v>
      </c>
      <c r="BE17" s="23">
        <v>1</v>
      </c>
      <c r="BF17" s="23">
        <v>1</v>
      </c>
      <c r="BG17" s="19">
        <v>1</v>
      </c>
      <c r="BH17" s="19">
        <v>1</v>
      </c>
      <c r="BI17" s="19">
        <v>1</v>
      </c>
      <c r="BJ17" s="19">
        <v>1</v>
      </c>
      <c r="BL17" s="18">
        <v>43</v>
      </c>
      <c r="BM17" s="19">
        <v>0.8</v>
      </c>
      <c r="BN17" s="19">
        <v>0.8</v>
      </c>
      <c r="BO17" s="19">
        <v>0.8</v>
      </c>
      <c r="BP17" s="19">
        <v>0.8</v>
      </c>
      <c r="BQ17" s="19">
        <v>0.8</v>
      </c>
      <c r="BR17" s="19">
        <v>0.8</v>
      </c>
      <c r="BS17" s="19">
        <v>0.8</v>
      </c>
      <c r="BT17" s="19">
        <v>0.8</v>
      </c>
      <c r="BU17" s="19">
        <v>0.8</v>
      </c>
      <c r="BV17" s="19">
        <v>0.8</v>
      </c>
      <c r="BW17" s="19">
        <v>0.8</v>
      </c>
      <c r="BX17" s="19">
        <v>0.8</v>
      </c>
      <c r="BY17" s="19">
        <v>0.8</v>
      </c>
      <c r="BZ17" s="19">
        <v>0.8</v>
      </c>
      <c r="CA17" s="24">
        <v>0.8</v>
      </c>
      <c r="CB17" s="19">
        <v>0.8</v>
      </c>
      <c r="CC17" s="19">
        <v>0.82000000000000006</v>
      </c>
      <c r="CD17" s="19">
        <v>0.84000000000000008</v>
      </c>
      <c r="CE17" s="19">
        <v>0.8600000000000001</v>
      </c>
      <c r="CF17" s="19">
        <v>0.88000000000000012</v>
      </c>
      <c r="CG17" s="19">
        <v>0.90000000000000013</v>
      </c>
      <c r="CH17" s="19">
        <v>0.92000000000000015</v>
      </c>
      <c r="CI17" s="19">
        <v>0.94000000000000017</v>
      </c>
      <c r="CJ17" s="19">
        <v>0.96000000000000019</v>
      </c>
      <c r="CK17" s="19">
        <v>0.9800000000000002</v>
      </c>
      <c r="CL17" s="19">
        <v>1</v>
      </c>
      <c r="CM17" s="19">
        <v>1</v>
      </c>
      <c r="CN17" s="19">
        <v>1</v>
      </c>
      <c r="CO17" s="19">
        <v>1</v>
      </c>
      <c r="CP17" s="24">
        <v>1</v>
      </c>
      <c r="CQ17" s="19">
        <v>1</v>
      </c>
      <c r="CS17" s="18">
        <v>43</v>
      </c>
      <c r="CT17" s="19">
        <v>1.1499999999999999</v>
      </c>
      <c r="CU17" s="19">
        <v>1.1499999999999999</v>
      </c>
      <c r="CV17" s="19">
        <v>1.1499999999999999</v>
      </c>
      <c r="CW17" s="19">
        <v>1.1499999999999999</v>
      </c>
      <c r="CX17" s="19">
        <v>1.1499999999999999</v>
      </c>
      <c r="CY17" s="19">
        <v>1.1499999999999999</v>
      </c>
      <c r="CZ17" s="19">
        <v>1.1499999999999999</v>
      </c>
      <c r="DA17" s="19">
        <v>1.1499999999999999</v>
      </c>
      <c r="DB17" s="19">
        <v>1.1499999999999999</v>
      </c>
      <c r="DC17" s="19">
        <v>1.1499999999999999</v>
      </c>
      <c r="DD17" s="19">
        <v>1.1499999999999999</v>
      </c>
      <c r="DE17" s="19">
        <v>1.1499999999999999</v>
      </c>
      <c r="DF17" s="19">
        <v>1.1499999999999999</v>
      </c>
      <c r="DG17" s="19">
        <v>1.1499999999999999</v>
      </c>
      <c r="DH17" s="24">
        <v>1.1499999999999999</v>
      </c>
      <c r="DI17" s="19">
        <v>1.1499999999999999</v>
      </c>
      <c r="DJ17" s="19">
        <v>1.135</v>
      </c>
      <c r="DK17" s="19">
        <v>1.1200000000000001</v>
      </c>
      <c r="DL17" s="19">
        <v>1.1050000000000002</v>
      </c>
      <c r="DM17" s="19">
        <v>1.0900000000000003</v>
      </c>
      <c r="DN17" s="19">
        <v>1.0750000000000004</v>
      </c>
      <c r="DO17" s="19">
        <v>1.0600000000000005</v>
      </c>
      <c r="DP17" s="19">
        <v>1.0450000000000006</v>
      </c>
      <c r="DQ17" s="19">
        <v>1.0300000000000007</v>
      </c>
      <c r="DR17" s="19">
        <v>1.0150000000000008</v>
      </c>
      <c r="DS17" s="19">
        <v>1</v>
      </c>
      <c r="DT17" s="19">
        <v>1</v>
      </c>
      <c r="DU17" s="19">
        <v>1</v>
      </c>
      <c r="DV17" s="19">
        <v>1</v>
      </c>
      <c r="DW17" s="24">
        <v>1</v>
      </c>
      <c r="DX17" s="19">
        <v>1</v>
      </c>
    </row>
    <row r="18" spans="1:128" x14ac:dyDescent="0.3">
      <c r="A18">
        <v>15</v>
      </c>
      <c r="B18" s="24">
        <v>0.8</v>
      </c>
      <c r="C18" s="24">
        <v>0.8</v>
      </c>
      <c r="D18" s="24">
        <v>0.8</v>
      </c>
      <c r="E18" s="24">
        <v>0.8</v>
      </c>
      <c r="F18" s="24">
        <v>0.8</v>
      </c>
      <c r="G18" s="24">
        <v>0.8</v>
      </c>
      <c r="H18" s="24">
        <v>0.8</v>
      </c>
      <c r="I18" s="24">
        <v>0.8</v>
      </c>
      <c r="J18" s="24">
        <v>0.8</v>
      </c>
      <c r="K18" s="24">
        <v>0.8</v>
      </c>
      <c r="L18" s="24">
        <v>0.8</v>
      </c>
      <c r="M18" s="24">
        <v>0.8</v>
      </c>
      <c r="N18" s="24">
        <v>0.8</v>
      </c>
      <c r="O18" s="24">
        <v>0.8</v>
      </c>
      <c r="P18" s="24">
        <v>0.8</v>
      </c>
      <c r="Q18" s="24">
        <v>0.8</v>
      </c>
      <c r="R18" s="24">
        <v>0.8</v>
      </c>
      <c r="S18" s="24">
        <v>0.8</v>
      </c>
      <c r="T18" s="24">
        <v>0.8</v>
      </c>
      <c r="U18" s="24">
        <v>0.8</v>
      </c>
      <c r="V18" s="24">
        <v>0.8</v>
      </c>
      <c r="W18" s="24">
        <v>0.8</v>
      </c>
      <c r="X18" s="24">
        <v>0.8</v>
      </c>
      <c r="Y18" s="24">
        <v>0.8</v>
      </c>
      <c r="Z18" s="24">
        <v>0.8</v>
      </c>
      <c r="AA18" s="24">
        <v>0.8</v>
      </c>
      <c r="AB18" s="19">
        <v>0.8</v>
      </c>
      <c r="AC18" s="19">
        <v>0.82000000000000006</v>
      </c>
      <c r="AD18" s="19">
        <v>0.84000000000000008</v>
      </c>
      <c r="AE18" s="19">
        <v>0.8600000000000001</v>
      </c>
      <c r="AF18" s="19">
        <v>0.86499999999999988</v>
      </c>
      <c r="AG18" s="19">
        <v>0.88749999999999984</v>
      </c>
      <c r="AH18" s="19">
        <v>0.90999999999999981</v>
      </c>
      <c r="AI18" s="19">
        <v>0.93249999999999977</v>
      </c>
      <c r="AJ18" s="19">
        <v>0.95499999999999974</v>
      </c>
      <c r="AK18" s="19">
        <v>0.9750000000000002</v>
      </c>
      <c r="AL18" s="20">
        <v>0.9750000000000002</v>
      </c>
      <c r="AM18" s="20">
        <v>0.9750000000000002</v>
      </c>
      <c r="AN18" s="20">
        <v>0.9750000000000002</v>
      </c>
      <c r="AO18" s="20">
        <v>0.9750000000000002</v>
      </c>
      <c r="AP18" s="20">
        <v>0.9750000000000002</v>
      </c>
      <c r="AQ18" s="21">
        <v>1</v>
      </c>
      <c r="AR18" s="21">
        <v>1</v>
      </c>
      <c r="AS18" s="21">
        <v>1</v>
      </c>
      <c r="AT18" s="21">
        <v>1</v>
      </c>
      <c r="AU18" s="26">
        <v>1</v>
      </c>
      <c r="AV18" s="27">
        <v>1</v>
      </c>
      <c r="AW18" s="27">
        <v>1</v>
      </c>
      <c r="AX18" s="27">
        <v>1</v>
      </c>
      <c r="AY18" s="27">
        <v>1</v>
      </c>
      <c r="AZ18" s="27">
        <v>1</v>
      </c>
      <c r="BA18" s="23">
        <v>1</v>
      </c>
      <c r="BB18" s="23">
        <v>1</v>
      </c>
      <c r="BC18" s="23">
        <v>1</v>
      </c>
      <c r="BD18" s="23">
        <v>1</v>
      </c>
      <c r="BE18" s="23">
        <v>1</v>
      </c>
      <c r="BF18" s="19">
        <v>1</v>
      </c>
      <c r="BG18" s="19">
        <v>1</v>
      </c>
      <c r="BH18" s="19">
        <v>1</v>
      </c>
      <c r="BI18" s="19">
        <v>1</v>
      </c>
      <c r="BJ18" s="19">
        <v>1</v>
      </c>
      <c r="BL18" s="18">
        <v>44</v>
      </c>
      <c r="BM18" s="19">
        <v>0.8</v>
      </c>
      <c r="BN18" s="19">
        <v>0.8</v>
      </c>
      <c r="BO18" s="19">
        <v>0.8</v>
      </c>
      <c r="BP18" s="19">
        <v>0.8</v>
      </c>
      <c r="BQ18" s="19">
        <v>0.8</v>
      </c>
      <c r="BR18" s="19">
        <v>0.8</v>
      </c>
      <c r="BS18" s="19">
        <v>0.8</v>
      </c>
      <c r="BT18" s="19">
        <v>0.8</v>
      </c>
      <c r="BU18" s="19">
        <v>0.8</v>
      </c>
      <c r="BV18" s="19">
        <v>0.8</v>
      </c>
      <c r="BW18" s="19">
        <v>0.8</v>
      </c>
      <c r="BX18" s="19">
        <v>0.8</v>
      </c>
      <c r="BY18" s="19">
        <v>0.8</v>
      </c>
      <c r="BZ18" s="19">
        <v>0.8</v>
      </c>
      <c r="CA18" s="24">
        <v>0.8</v>
      </c>
      <c r="CB18" s="19">
        <v>0.8</v>
      </c>
      <c r="CC18" s="19">
        <v>0.82000000000000006</v>
      </c>
      <c r="CD18" s="19">
        <v>0.84000000000000008</v>
      </c>
      <c r="CE18" s="19">
        <v>0.8600000000000001</v>
      </c>
      <c r="CF18" s="19">
        <v>0.88000000000000012</v>
      </c>
      <c r="CG18" s="19">
        <v>0.90000000000000013</v>
      </c>
      <c r="CH18" s="19">
        <v>0.92000000000000015</v>
      </c>
      <c r="CI18" s="19">
        <v>0.94000000000000017</v>
      </c>
      <c r="CJ18" s="19">
        <v>0.96000000000000019</v>
      </c>
      <c r="CK18" s="19">
        <v>0.9800000000000002</v>
      </c>
      <c r="CL18" s="19">
        <v>1</v>
      </c>
      <c r="CM18" s="19">
        <v>1</v>
      </c>
      <c r="CN18" s="19">
        <v>1</v>
      </c>
      <c r="CO18" s="19">
        <v>1</v>
      </c>
      <c r="CP18" s="24">
        <v>1</v>
      </c>
      <c r="CQ18" s="19">
        <v>1</v>
      </c>
      <c r="CS18" s="18">
        <v>44</v>
      </c>
      <c r="CT18" s="19">
        <v>1.1499999999999999</v>
      </c>
      <c r="CU18" s="19">
        <v>1.1499999999999999</v>
      </c>
      <c r="CV18" s="19">
        <v>1.1499999999999999</v>
      </c>
      <c r="CW18" s="19">
        <v>1.1499999999999999</v>
      </c>
      <c r="CX18" s="19">
        <v>1.1499999999999999</v>
      </c>
      <c r="CY18" s="19">
        <v>1.1499999999999999</v>
      </c>
      <c r="CZ18" s="19">
        <v>1.1499999999999999</v>
      </c>
      <c r="DA18" s="19">
        <v>1.1499999999999999</v>
      </c>
      <c r="DB18" s="19">
        <v>1.1499999999999999</v>
      </c>
      <c r="DC18" s="19">
        <v>1.1499999999999999</v>
      </c>
      <c r="DD18" s="19">
        <v>1.1499999999999999</v>
      </c>
      <c r="DE18" s="19">
        <v>1.1499999999999999</v>
      </c>
      <c r="DF18" s="19">
        <v>1.1499999999999999</v>
      </c>
      <c r="DG18" s="19">
        <v>1.1499999999999999</v>
      </c>
      <c r="DH18" s="24">
        <v>1.1499999999999999</v>
      </c>
      <c r="DI18" s="19">
        <v>1.1499999999999999</v>
      </c>
      <c r="DJ18" s="19">
        <v>1.135</v>
      </c>
      <c r="DK18" s="19">
        <v>1.1200000000000001</v>
      </c>
      <c r="DL18" s="19">
        <v>1.1050000000000002</v>
      </c>
      <c r="DM18" s="19">
        <v>1.0900000000000003</v>
      </c>
      <c r="DN18" s="19">
        <v>1.0750000000000004</v>
      </c>
      <c r="DO18" s="19">
        <v>1.0600000000000005</v>
      </c>
      <c r="DP18" s="19">
        <v>1.0450000000000006</v>
      </c>
      <c r="DQ18" s="19">
        <v>1.0300000000000007</v>
      </c>
      <c r="DR18" s="19">
        <v>1.0150000000000008</v>
      </c>
      <c r="DS18" s="19">
        <v>1</v>
      </c>
      <c r="DT18" s="19">
        <v>1</v>
      </c>
      <c r="DU18" s="19">
        <v>1</v>
      </c>
      <c r="DV18" s="19">
        <v>1</v>
      </c>
      <c r="DW18" s="24">
        <v>1</v>
      </c>
      <c r="DX18" s="19">
        <v>1</v>
      </c>
    </row>
    <row r="19" spans="1:128" x14ac:dyDescent="0.3">
      <c r="A19">
        <v>16</v>
      </c>
      <c r="B19" s="19">
        <v>0.8</v>
      </c>
      <c r="C19" s="19">
        <v>0.8</v>
      </c>
      <c r="D19" s="19">
        <v>0.8</v>
      </c>
      <c r="E19" s="19">
        <v>0.8</v>
      </c>
      <c r="F19" s="19">
        <v>0.8</v>
      </c>
      <c r="G19" s="19">
        <v>0.8</v>
      </c>
      <c r="H19" s="19">
        <v>0.8</v>
      </c>
      <c r="I19" s="19">
        <v>0.8</v>
      </c>
      <c r="J19" s="19">
        <v>0.8</v>
      </c>
      <c r="K19" s="19">
        <v>0.8</v>
      </c>
      <c r="L19" s="19">
        <v>0.8</v>
      </c>
      <c r="M19" s="19">
        <v>0.8</v>
      </c>
      <c r="N19" s="19">
        <v>0.8</v>
      </c>
      <c r="O19" s="19">
        <v>0.8</v>
      </c>
      <c r="P19" s="19">
        <v>0.8</v>
      </c>
      <c r="Q19" s="19">
        <v>0.8</v>
      </c>
      <c r="R19" s="19">
        <v>0.8</v>
      </c>
      <c r="S19" s="19">
        <v>0.8</v>
      </c>
      <c r="T19" s="19">
        <v>0.8</v>
      </c>
      <c r="U19" s="19">
        <v>0.8</v>
      </c>
      <c r="V19" s="19">
        <v>0.8</v>
      </c>
      <c r="W19" s="19">
        <v>0.8</v>
      </c>
      <c r="X19" s="19">
        <v>0.8</v>
      </c>
      <c r="Y19" s="19">
        <v>0.8</v>
      </c>
      <c r="Z19" s="19">
        <v>0.8</v>
      </c>
      <c r="AA19" s="19">
        <v>0.8</v>
      </c>
      <c r="AB19" s="19">
        <v>0.82000000000000006</v>
      </c>
      <c r="AC19" s="19">
        <v>0.84000000000000008</v>
      </c>
      <c r="AD19" s="19">
        <v>0.8600000000000001</v>
      </c>
      <c r="AE19" s="19">
        <v>0.88000000000000012</v>
      </c>
      <c r="AF19" s="19">
        <v>0.88749999999999984</v>
      </c>
      <c r="AG19" s="19">
        <v>0.90999999999999981</v>
      </c>
      <c r="AH19" s="19">
        <v>0.93249999999999977</v>
      </c>
      <c r="AI19" s="19">
        <v>0.95499999999999974</v>
      </c>
      <c r="AJ19" s="19">
        <v>0.9774999999999997</v>
      </c>
      <c r="AK19" s="20">
        <v>1</v>
      </c>
      <c r="AL19" s="20">
        <v>1</v>
      </c>
      <c r="AM19" s="20">
        <v>1</v>
      </c>
      <c r="AN19" s="20">
        <v>1</v>
      </c>
      <c r="AO19" s="20">
        <v>1</v>
      </c>
      <c r="AP19" s="21">
        <v>1</v>
      </c>
      <c r="AQ19" s="21">
        <v>1</v>
      </c>
      <c r="AR19" s="21">
        <v>1</v>
      </c>
      <c r="AS19" s="21">
        <v>1</v>
      </c>
      <c r="AT19" s="26">
        <v>1</v>
      </c>
      <c r="AU19" s="22">
        <v>1</v>
      </c>
      <c r="AV19" s="22">
        <v>1</v>
      </c>
      <c r="AW19" s="22">
        <v>1</v>
      </c>
      <c r="AX19" s="22">
        <v>1</v>
      </c>
      <c r="AY19" s="22">
        <v>1</v>
      </c>
      <c r="AZ19" s="23">
        <v>1</v>
      </c>
      <c r="BA19" s="23">
        <v>1</v>
      </c>
      <c r="BB19" s="23">
        <v>1</v>
      </c>
      <c r="BC19" s="23">
        <v>1</v>
      </c>
      <c r="BD19" s="23">
        <v>1</v>
      </c>
      <c r="BE19" s="19">
        <v>1</v>
      </c>
      <c r="BF19" s="19">
        <v>1</v>
      </c>
      <c r="BG19" s="19">
        <v>1</v>
      </c>
      <c r="BH19" s="19">
        <v>1</v>
      </c>
      <c r="BI19" s="19">
        <v>1</v>
      </c>
      <c r="BJ19" s="19">
        <v>1</v>
      </c>
      <c r="BL19" s="18">
        <v>45</v>
      </c>
      <c r="BM19" s="19">
        <v>0.8</v>
      </c>
      <c r="BN19" s="19">
        <v>0.8</v>
      </c>
      <c r="BO19" s="19">
        <v>0.8</v>
      </c>
      <c r="BP19" s="19">
        <v>0.8</v>
      </c>
      <c r="BQ19" s="19">
        <v>0.8</v>
      </c>
      <c r="BR19" s="19">
        <v>0.8</v>
      </c>
      <c r="BS19" s="19">
        <v>0.8</v>
      </c>
      <c r="BT19" s="19">
        <v>0.8</v>
      </c>
      <c r="BU19" s="19">
        <v>0.8</v>
      </c>
      <c r="BV19" s="19">
        <v>0.8</v>
      </c>
      <c r="BW19" s="19">
        <v>0.8</v>
      </c>
      <c r="BX19" s="19">
        <v>0.8</v>
      </c>
      <c r="BY19" s="19">
        <v>0.8</v>
      </c>
      <c r="BZ19" s="19">
        <v>0.8</v>
      </c>
      <c r="CA19" s="24">
        <v>0.8</v>
      </c>
      <c r="CB19" s="19">
        <v>0.8</v>
      </c>
      <c r="CC19" s="19">
        <v>0.82000000000000006</v>
      </c>
      <c r="CD19" s="19">
        <v>0.84000000000000008</v>
      </c>
      <c r="CE19" s="19">
        <v>0.8600000000000001</v>
      </c>
      <c r="CF19" s="19">
        <v>0.88000000000000012</v>
      </c>
      <c r="CG19" s="19">
        <v>0.90000000000000013</v>
      </c>
      <c r="CH19" s="19">
        <v>0.92000000000000015</v>
      </c>
      <c r="CI19" s="19">
        <v>0.94000000000000017</v>
      </c>
      <c r="CJ19" s="19">
        <v>0.96000000000000019</v>
      </c>
      <c r="CK19" s="19">
        <v>0.9800000000000002</v>
      </c>
      <c r="CL19" s="19">
        <v>1</v>
      </c>
      <c r="CM19" s="19">
        <v>1</v>
      </c>
      <c r="CN19" s="19">
        <v>1</v>
      </c>
      <c r="CO19" s="19">
        <v>1</v>
      </c>
      <c r="CP19" s="24">
        <v>1</v>
      </c>
      <c r="CQ19" s="19">
        <v>1</v>
      </c>
      <c r="CS19" s="18">
        <v>45</v>
      </c>
      <c r="CT19" s="19">
        <v>1.1499999999999999</v>
      </c>
      <c r="CU19" s="19">
        <v>1.1499999999999999</v>
      </c>
      <c r="CV19" s="19">
        <v>1.1499999999999999</v>
      </c>
      <c r="CW19" s="19">
        <v>1.1499999999999999</v>
      </c>
      <c r="CX19" s="19">
        <v>1.1499999999999999</v>
      </c>
      <c r="CY19" s="19">
        <v>1.1499999999999999</v>
      </c>
      <c r="CZ19" s="19">
        <v>1.1499999999999999</v>
      </c>
      <c r="DA19" s="19">
        <v>1.1499999999999999</v>
      </c>
      <c r="DB19" s="19">
        <v>1.1499999999999999</v>
      </c>
      <c r="DC19" s="19">
        <v>1.1499999999999999</v>
      </c>
      <c r="DD19" s="19">
        <v>1.1499999999999999</v>
      </c>
      <c r="DE19" s="19">
        <v>1.1499999999999999</v>
      </c>
      <c r="DF19" s="19">
        <v>1.1499999999999999</v>
      </c>
      <c r="DG19" s="19">
        <v>1.1499999999999999</v>
      </c>
      <c r="DH19" s="24">
        <v>1.1499999999999999</v>
      </c>
      <c r="DI19" s="19">
        <v>1.1499999999999999</v>
      </c>
      <c r="DJ19" s="19">
        <v>1.135</v>
      </c>
      <c r="DK19" s="19">
        <v>1.1200000000000001</v>
      </c>
      <c r="DL19" s="19">
        <v>1.1050000000000002</v>
      </c>
      <c r="DM19" s="19">
        <v>1.0900000000000003</v>
      </c>
      <c r="DN19" s="19">
        <v>1.0750000000000004</v>
      </c>
      <c r="DO19" s="19">
        <v>1.0600000000000005</v>
      </c>
      <c r="DP19" s="19">
        <v>1.0450000000000006</v>
      </c>
      <c r="DQ19" s="19">
        <v>1.0300000000000007</v>
      </c>
      <c r="DR19" s="19">
        <v>1.0150000000000008</v>
      </c>
      <c r="DS19" s="19">
        <v>1</v>
      </c>
      <c r="DT19" s="19">
        <v>1</v>
      </c>
      <c r="DU19" s="19">
        <v>1</v>
      </c>
      <c r="DV19" s="19">
        <v>1</v>
      </c>
      <c r="DW19" s="24">
        <v>1</v>
      </c>
      <c r="DX19" s="19">
        <v>1</v>
      </c>
    </row>
    <row r="20" spans="1:128" x14ac:dyDescent="0.3">
      <c r="A20">
        <v>17</v>
      </c>
      <c r="B20" s="19">
        <v>0.82000000000000006</v>
      </c>
      <c r="C20" s="19">
        <v>0.82000000000000006</v>
      </c>
      <c r="D20" s="19">
        <v>0.82000000000000006</v>
      </c>
      <c r="E20" s="19">
        <v>0.82000000000000006</v>
      </c>
      <c r="F20" s="19">
        <v>0.82000000000000006</v>
      </c>
      <c r="G20" s="19">
        <v>0.82000000000000006</v>
      </c>
      <c r="H20" s="19">
        <v>0.82000000000000006</v>
      </c>
      <c r="I20" s="19">
        <v>0.82000000000000006</v>
      </c>
      <c r="J20" s="19">
        <v>0.82000000000000006</v>
      </c>
      <c r="K20" s="19">
        <v>0.82000000000000006</v>
      </c>
      <c r="L20" s="19">
        <v>0.82000000000000006</v>
      </c>
      <c r="M20" s="19">
        <v>0.82000000000000006</v>
      </c>
      <c r="N20" s="19">
        <v>0.82000000000000006</v>
      </c>
      <c r="O20" s="19">
        <v>0.82000000000000006</v>
      </c>
      <c r="P20" s="19">
        <v>0.82000000000000006</v>
      </c>
      <c r="Q20" s="19">
        <v>0.82000000000000006</v>
      </c>
      <c r="R20" s="19">
        <v>0.82000000000000006</v>
      </c>
      <c r="S20" s="19">
        <v>0.82000000000000006</v>
      </c>
      <c r="T20" s="19">
        <v>0.82000000000000006</v>
      </c>
      <c r="U20" s="19">
        <v>0.82000000000000006</v>
      </c>
      <c r="V20" s="19">
        <v>0.82000000000000006</v>
      </c>
      <c r="W20" s="19">
        <v>0.82000000000000006</v>
      </c>
      <c r="X20" s="19">
        <v>0.82000000000000006</v>
      </c>
      <c r="Y20" s="19">
        <v>0.82000000000000006</v>
      </c>
      <c r="Z20" s="19">
        <v>0.82000000000000006</v>
      </c>
      <c r="AA20" s="19">
        <v>0.82000000000000006</v>
      </c>
      <c r="AB20" s="19">
        <v>0.84000000000000008</v>
      </c>
      <c r="AC20" s="19">
        <v>0.8600000000000001</v>
      </c>
      <c r="AD20" s="19">
        <v>0.88000000000000012</v>
      </c>
      <c r="AE20" s="19">
        <v>0.90000000000000013</v>
      </c>
      <c r="AF20" s="19">
        <v>0.90999999999999981</v>
      </c>
      <c r="AG20" s="19">
        <v>0.93249999999999977</v>
      </c>
      <c r="AH20" s="19">
        <v>0.95499999999999974</v>
      </c>
      <c r="AI20" s="19">
        <v>0.9774999999999997</v>
      </c>
      <c r="AJ20" s="20">
        <v>1</v>
      </c>
      <c r="AK20" s="20">
        <v>1</v>
      </c>
      <c r="AL20" s="20">
        <v>1</v>
      </c>
      <c r="AM20" s="20">
        <v>1</v>
      </c>
      <c r="AN20" s="20">
        <v>1</v>
      </c>
      <c r="AO20" s="21">
        <v>1</v>
      </c>
      <c r="AP20" s="21">
        <v>1</v>
      </c>
      <c r="AQ20" s="21">
        <v>1</v>
      </c>
      <c r="AR20" s="21">
        <v>1</v>
      </c>
      <c r="AS20" s="26">
        <v>1</v>
      </c>
      <c r="AT20" s="22">
        <v>1</v>
      </c>
      <c r="AU20" s="22">
        <v>1</v>
      </c>
      <c r="AV20" s="22">
        <v>1</v>
      </c>
      <c r="AW20" s="22">
        <v>1</v>
      </c>
      <c r="AX20" s="22">
        <v>1</v>
      </c>
      <c r="AY20" s="23">
        <v>1</v>
      </c>
      <c r="AZ20" s="23">
        <v>1</v>
      </c>
      <c r="BA20" s="23">
        <v>1</v>
      </c>
      <c r="BB20" s="23">
        <v>1</v>
      </c>
      <c r="BC20" s="23">
        <v>1</v>
      </c>
      <c r="BD20" s="19">
        <v>1</v>
      </c>
      <c r="BE20" s="19">
        <v>1</v>
      </c>
      <c r="BF20" s="19">
        <v>1</v>
      </c>
      <c r="BG20" s="19">
        <v>1</v>
      </c>
      <c r="BH20" s="19">
        <v>1</v>
      </c>
      <c r="BI20" s="19">
        <v>1</v>
      </c>
      <c r="BJ20" s="19">
        <v>1</v>
      </c>
      <c r="BL20" s="18">
        <v>46</v>
      </c>
      <c r="BM20" s="19">
        <v>0.8</v>
      </c>
      <c r="BN20" s="19">
        <v>0.8</v>
      </c>
      <c r="BO20" s="19">
        <v>0.8</v>
      </c>
      <c r="BP20" s="19">
        <v>0.8</v>
      </c>
      <c r="BQ20" s="19">
        <v>0.8</v>
      </c>
      <c r="BR20" s="19">
        <v>0.8</v>
      </c>
      <c r="BS20" s="19">
        <v>0.8</v>
      </c>
      <c r="BT20" s="19">
        <v>0.8</v>
      </c>
      <c r="BU20" s="19">
        <v>0.8</v>
      </c>
      <c r="BV20" s="19">
        <v>0.8</v>
      </c>
      <c r="BW20" s="19">
        <v>0.8</v>
      </c>
      <c r="BX20" s="19">
        <v>0.8</v>
      </c>
      <c r="BY20" s="19">
        <v>0.8</v>
      </c>
      <c r="BZ20" s="19">
        <v>0.8</v>
      </c>
      <c r="CA20" s="24">
        <v>0.8</v>
      </c>
      <c r="CB20" s="19">
        <v>0.8</v>
      </c>
      <c r="CC20" s="19">
        <v>0.82000000000000006</v>
      </c>
      <c r="CD20" s="19">
        <v>0.84000000000000008</v>
      </c>
      <c r="CE20" s="19">
        <v>0.8600000000000001</v>
      </c>
      <c r="CF20" s="19">
        <v>0.88000000000000012</v>
      </c>
      <c r="CG20" s="19">
        <v>0.90000000000000013</v>
      </c>
      <c r="CH20" s="19">
        <v>0.92000000000000015</v>
      </c>
      <c r="CI20" s="19">
        <v>0.94000000000000017</v>
      </c>
      <c r="CJ20" s="19">
        <v>0.96000000000000019</v>
      </c>
      <c r="CK20" s="19">
        <v>0.9800000000000002</v>
      </c>
      <c r="CL20" s="19">
        <v>1</v>
      </c>
      <c r="CM20" s="19">
        <v>1</v>
      </c>
      <c r="CN20" s="19">
        <v>1</v>
      </c>
      <c r="CO20" s="19">
        <v>1</v>
      </c>
      <c r="CP20" s="24">
        <v>1</v>
      </c>
      <c r="CQ20" s="19">
        <v>1</v>
      </c>
      <c r="CS20" s="18">
        <v>46</v>
      </c>
      <c r="CT20" s="19">
        <v>1.1499999999999999</v>
      </c>
      <c r="CU20" s="19">
        <v>1.1499999999999999</v>
      </c>
      <c r="CV20" s="19">
        <v>1.1499999999999999</v>
      </c>
      <c r="CW20" s="19">
        <v>1.1499999999999999</v>
      </c>
      <c r="CX20" s="19">
        <v>1.1499999999999999</v>
      </c>
      <c r="CY20" s="19">
        <v>1.1499999999999999</v>
      </c>
      <c r="CZ20" s="19">
        <v>1.1499999999999999</v>
      </c>
      <c r="DA20" s="19">
        <v>1.1499999999999999</v>
      </c>
      <c r="DB20" s="19">
        <v>1.1499999999999999</v>
      </c>
      <c r="DC20" s="19">
        <v>1.1499999999999999</v>
      </c>
      <c r="DD20" s="19">
        <v>1.1499999999999999</v>
      </c>
      <c r="DE20" s="19">
        <v>1.1499999999999999</v>
      </c>
      <c r="DF20" s="19">
        <v>1.1499999999999999</v>
      </c>
      <c r="DG20" s="19">
        <v>1.1499999999999999</v>
      </c>
      <c r="DH20" s="24">
        <v>1.1499999999999999</v>
      </c>
      <c r="DI20" s="19">
        <v>1.1499999999999999</v>
      </c>
      <c r="DJ20" s="19">
        <v>1.135</v>
      </c>
      <c r="DK20" s="19">
        <v>1.1200000000000001</v>
      </c>
      <c r="DL20" s="19">
        <v>1.1050000000000002</v>
      </c>
      <c r="DM20" s="19">
        <v>1.0900000000000003</v>
      </c>
      <c r="DN20" s="19">
        <v>1.0750000000000004</v>
      </c>
      <c r="DO20" s="19">
        <v>1.0600000000000005</v>
      </c>
      <c r="DP20" s="19">
        <v>1.0450000000000006</v>
      </c>
      <c r="DQ20" s="19">
        <v>1.0300000000000007</v>
      </c>
      <c r="DR20" s="19">
        <v>1.0150000000000008</v>
      </c>
      <c r="DS20" s="19">
        <v>1</v>
      </c>
      <c r="DT20" s="19">
        <v>1</v>
      </c>
      <c r="DU20" s="19">
        <v>1</v>
      </c>
      <c r="DV20" s="19">
        <v>1</v>
      </c>
      <c r="DW20" s="24">
        <v>1</v>
      </c>
      <c r="DX20" s="19">
        <v>1</v>
      </c>
    </row>
    <row r="21" spans="1:128" x14ac:dyDescent="0.3">
      <c r="A21">
        <v>18</v>
      </c>
      <c r="B21" s="19">
        <v>0.84000000000000008</v>
      </c>
      <c r="C21" s="19">
        <v>0.84000000000000008</v>
      </c>
      <c r="D21" s="19">
        <v>0.84000000000000008</v>
      </c>
      <c r="E21" s="19">
        <v>0.84000000000000008</v>
      </c>
      <c r="F21" s="19">
        <v>0.84000000000000008</v>
      </c>
      <c r="G21" s="19">
        <v>0.84000000000000008</v>
      </c>
      <c r="H21" s="19">
        <v>0.84000000000000008</v>
      </c>
      <c r="I21" s="19">
        <v>0.84000000000000008</v>
      </c>
      <c r="J21" s="19">
        <v>0.84000000000000008</v>
      </c>
      <c r="K21" s="19">
        <v>0.84000000000000008</v>
      </c>
      <c r="L21" s="19">
        <v>0.84000000000000008</v>
      </c>
      <c r="M21" s="19">
        <v>0.84000000000000008</v>
      </c>
      <c r="N21" s="19">
        <v>0.84000000000000008</v>
      </c>
      <c r="O21" s="19">
        <v>0.84000000000000008</v>
      </c>
      <c r="P21" s="19">
        <v>0.84000000000000008</v>
      </c>
      <c r="Q21" s="19">
        <v>0.84000000000000008</v>
      </c>
      <c r="R21" s="19">
        <v>0.84000000000000008</v>
      </c>
      <c r="S21" s="19">
        <v>0.84000000000000008</v>
      </c>
      <c r="T21" s="19">
        <v>0.84000000000000008</v>
      </c>
      <c r="U21" s="19">
        <v>0.84000000000000008</v>
      </c>
      <c r="V21" s="19">
        <v>0.84000000000000008</v>
      </c>
      <c r="W21" s="19">
        <v>0.84000000000000008</v>
      </c>
      <c r="X21" s="19">
        <v>0.84000000000000008</v>
      </c>
      <c r="Y21" s="19">
        <v>0.84000000000000008</v>
      </c>
      <c r="Z21" s="19">
        <v>0.84000000000000008</v>
      </c>
      <c r="AA21" s="19">
        <v>0.84000000000000008</v>
      </c>
      <c r="AB21" s="19">
        <v>0.8600000000000001</v>
      </c>
      <c r="AC21" s="19">
        <v>0.88000000000000012</v>
      </c>
      <c r="AD21" s="19">
        <v>0.90000000000000013</v>
      </c>
      <c r="AE21" s="19">
        <v>0.92000000000000015</v>
      </c>
      <c r="AF21" s="19">
        <v>0.93249999999999977</v>
      </c>
      <c r="AG21" s="19">
        <v>0.95499999999999974</v>
      </c>
      <c r="AH21" s="19">
        <v>0.9774999999999997</v>
      </c>
      <c r="AI21" s="20">
        <v>1</v>
      </c>
      <c r="AJ21" s="20">
        <v>1</v>
      </c>
      <c r="AK21" s="20">
        <v>1</v>
      </c>
      <c r="AL21" s="20">
        <v>1</v>
      </c>
      <c r="AM21" s="20">
        <v>1</v>
      </c>
      <c r="AN21" s="21">
        <v>1</v>
      </c>
      <c r="AO21" s="21">
        <v>1</v>
      </c>
      <c r="AP21" s="21">
        <v>1</v>
      </c>
      <c r="AQ21" s="21">
        <v>1</v>
      </c>
      <c r="AR21" s="26">
        <v>1</v>
      </c>
      <c r="AS21" s="22">
        <v>1</v>
      </c>
      <c r="AT21" s="22">
        <v>1</v>
      </c>
      <c r="AU21" s="22">
        <v>1</v>
      </c>
      <c r="AV21" s="22">
        <v>1</v>
      </c>
      <c r="AW21" s="22">
        <v>1</v>
      </c>
      <c r="AX21" s="23">
        <v>1</v>
      </c>
      <c r="AY21" s="23">
        <v>1</v>
      </c>
      <c r="AZ21" s="23">
        <v>1</v>
      </c>
      <c r="BA21" s="23">
        <v>1</v>
      </c>
      <c r="BB21" s="23">
        <v>1</v>
      </c>
      <c r="BC21" s="19">
        <v>1</v>
      </c>
      <c r="BD21" s="19">
        <v>1</v>
      </c>
      <c r="BE21" s="19">
        <v>1</v>
      </c>
      <c r="BF21" s="19">
        <v>1</v>
      </c>
      <c r="BG21" s="19">
        <v>1</v>
      </c>
      <c r="BH21" s="19">
        <v>1</v>
      </c>
      <c r="BI21" s="19">
        <v>1</v>
      </c>
      <c r="BJ21" s="19">
        <v>1</v>
      </c>
      <c r="BL21" s="18">
        <v>47</v>
      </c>
      <c r="BM21" s="19">
        <v>0.8</v>
      </c>
      <c r="BN21" s="19">
        <v>0.8</v>
      </c>
      <c r="BO21" s="19">
        <v>0.8</v>
      </c>
      <c r="BP21" s="19">
        <v>0.8</v>
      </c>
      <c r="BQ21" s="19">
        <v>0.8</v>
      </c>
      <c r="BR21" s="19">
        <v>0.8</v>
      </c>
      <c r="BS21" s="19">
        <v>0.8</v>
      </c>
      <c r="BT21" s="19">
        <v>0.8</v>
      </c>
      <c r="BU21" s="19">
        <v>0.8</v>
      </c>
      <c r="BV21" s="19">
        <v>0.8</v>
      </c>
      <c r="BW21" s="19">
        <v>0.8</v>
      </c>
      <c r="BX21" s="19">
        <v>0.8</v>
      </c>
      <c r="BY21" s="19">
        <v>0.8</v>
      </c>
      <c r="BZ21" s="19">
        <v>0.8</v>
      </c>
      <c r="CA21" s="24">
        <v>0.8</v>
      </c>
      <c r="CB21" s="19">
        <v>0.8</v>
      </c>
      <c r="CC21" s="19">
        <v>0.82000000000000006</v>
      </c>
      <c r="CD21" s="19">
        <v>0.84000000000000008</v>
      </c>
      <c r="CE21" s="19">
        <v>0.8600000000000001</v>
      </c>
      <c r="CF21" s="19">
        <v>0.88000000000000012</v>
      </c>
      <c r="CG21" s="19">
        <v>0.90000000000000013</v>
      </c>
      <c r="CH21" s="19">
        <v>0.92000000000000015</v>
      </c>
      <c r="CI21" s="19">
        <v>0.94000000000000017</v>
      </c>
      <c r="CJ21" s="19">
        <v>0.96000000000000019</v>
      </c>
      <c r="CK21" s="19">
        <v>0.9800000000000002</v>
      </c>
      <c r="CL21" s="19">
        <v>1</v>
      </c>
      <c r="CM21" s="19">
        <v>1</v>
      </c>
      <c r="CN21" s="19">
        <v>1</v>
      </c>
      <c r="CO21" s="19">
        <v>1</v>
      </c>
      <c r="CP21" s="24">
        <v>1</v>
      </c>
      <c r="CQ21" s="19">
        <v>1</v>
      </c>
      <c r="CS21" s="18">
        <v>47</v>
      </c>
      <c r="CT21" s="19">
        <v>1.1499999999999999</v>
      </c>
      <c r="CU21" s="19">
        <v>1.1499999999999999</v>
      </c>
      <c r="CV21" s="19">
        <v>1.1499999999999999</v>
      </c>
      <c r="CW21" s="19">
        <v>1.1499999999999999</v>
      </c>
      <c r="CX21" s="19">
        <v>1.1499999999999999</v>
      </c>
      <c r="CY21" s="19">
        <v>1.1499999999999999</v>
      </c>
      <c r="CZ21" s="19">
        <v>1.1499999999999999</v>
      </c>
      <c r="DA21" s="19">
        <v>1.1499999999999999</v>
      </c>
      <c r="DB21" s="19">
        <v>1.1499999999999999</v>
      </c>
      <c r="DC21" s="19">
        <v>1.1499999999999999</v>
      </c>
      <c r="DD21" s="19">
        <v>1.1499999999999999</v>
      </c>
      <c r="DE21" s="19">
        <v>1.1499999999999999</v>
      </c>
      <c r="DF21" s="19">
        <v>1.1499999999999999</v>
      </c>
      <c r="DG21" s="19">
        <v>1.1499999999999999</v>
      </c>
      <c r="DH21" s="24">
        <v>1.1499999999999999</v>
      </c>
      <c r="DI21" s="19">
        <v>1.1499999999999999</v>
      </c>
      <c r="DJ21" s="19">
        <v>1.135</v>
      </c>
      <c r="DK21" s="19">
        <v>1.1200000000000001</v>
      </c>
      <c r="DL21" s="19">
        <v>1.1050000000000002</v>
      </c>
      <c r="DM21" s="19">
        <v>1.0900000000000003</v>
      </c>
      <c r="DN21" s="19">
        <v>1.0750000000000004</v>
      </c>
      <c r="DO21" s="19">
        <v>1.0600000000000005</v>
      </c>
      <c r="DP21" s="19">
        <v>1.0450000000000006</v>
      </c>
      <c r="DQ21" s="19">
        <v>1.0300000000000007</v>
      </c>
      <c r="DR21" s="19">
        <v>1.0150000000000008</v>
      </c>
      <c r="DS21" s="19">
        <v>1</v>
      </c>
      <c r="DT21" s="19">
        <v>1</v>
      </c>
      <c r="DU21" s="19">
        <v>1</v>
      </c>
      <c r="DV21" s="19">
        <v>1</v>
      </c>
      <c r="DW21" s="24">
        <v>1</v>
      </c>
      <c r="DX21" s="19">
        <v>1</v>
      </c>
    </row>
    <row r="22" spans="1:128" x14ac:dyDescent="0.3">
      <c r="A22">
        <v>19</v>
      </c>
      <c r="B22" s="19">
        <v>0.8600000000000001</v>
      </c>
      <c r="C22" s="19">
        <v>0.8600000000000001</v>
      </c>
      <c r="D22" s="19">
        <v>0.8600000000000001</v>
      </c>
      <c r="E22" s="19">
        <v>0.8600000000000001</v>
      </c>
      <c r="F22" s="19">
        <v>0.8600000000000001</v>
      </c>
      <c r="G22" s="19">
        <v>0.8600000000000001</v>
      </c>
      <c r="H22" s="19">
        <v>0.8600000000000001</v>
      </c>
      <c r="I22" s="19">
        <v>0.8600000000000001</v>
      </c>
      <c r="J22" s="19">
        <v>0.8600000000000001</v>
      </c>
      <c r="K22" s="19">
        <v>0.8600000000000001</v>
      </c>
      <c r="L22" s="19">
        <v>0.8600000000000001</v>
      </c>
      <c r="M22" s="19">
        <v>0.8600000000000001</v>
      </c>
      <c r="N22" s="19">
        <v>0.8600000000000001</v>
      </c>
      <c r="O22" s="19">
        <v>0.8600000000000001</v>
      </c>
      <c r="P22" s="19">
        <v>0.8600000000000001</v>
      </c>
      <c r="Q22" s="19">
        <v>0.8600000000000001</v>
      </c>
      <c r="R22" s="19">
        <v>0.8600000000000001</v>
      </c>
      <c r="S22" s="19">
        <v>0.8600000000000001</v>
      </c>
      <c r="T22" s="19">
        <v>0.8600000000000001</v>
      </c>
      <c r="U22" s="19">
        <v>0.8600000000000001</v>
      </c>
      <c r="V22" s="19">
        <v>0.8600000000000001</v>
      </c>
      <c r="W22" s="19">
        <v>0.8600000000000001</v>
      </c>
      <c r="X22" s="19">
        <v>0.8600000000000001</v>
      </c>
      <c r="Y22" s="19">
        <v>0.8600000000000001</v>
      </c>
      <c r="Z22" s="19">
        <v>0.8600000000000001</v>
      </c>
      <c r="AA22" s="19">
        <v>0.8600000000000001</v>
      </c>
      <c r="AB22" s="19">
        <v>0.88000000000000012</v>
      </c>
      <c r="AC22" s="19">
        <v>0.90000000000000013</v>
      </c>
      <c r="AD22" s="19">
        <v>0.92000000000000015</v>
      </c>
      <c r="AE22" s="19">
        <v>0.94000000000000017</v>
      </c>
      <c r="AF22" s="19">
        <v>0.95499999999999974</v>
      </c>
      <c r="AG22" s="19">
        <v>0.9774999999999997</v>
      </c>
      <c r="AH22" s="20">
        <v>1</v>
      </c>
      <c r="AI22" s="20">
        <v>1</v>
      </c>
      <c r="AJ22" s="20">
        <v>1</v>
      </c>
      <c r="AK22" s="20">
        <v>1</v>
      </c>
      <c r="AL22" s="20">
        <v>1</v>
      </c>
      <c r="AM22" s="21">
        <v>1</v>
      </c>
      <c r="AN22" s="21">
        <v>1</v>
      </c>
      <c r="AO22" s="21">
        <v>1</v>
      </c>
      <c r="AP22" s="21">
        <v>1</v>
      </c>
      <c r="AQ22" s="26">
        <v>1</v>
      </c>
      <c r="AR22" s="22">
        <v>1</v>
      </c>
      <c r="AS22" s="22">
        <v>1</v>
      </c>
      <c r="AT22" s="22">
        <v>1</v>
      </c>
      <c r="AU22" s="22">
        <v>1</v>
      </c>
      <c r="AV22" s="22">
        <v>1</v>
      </c>
      <c r="AW22" s="23">
        <v>1</v>
      </c>
      <c r="AX22" s="23">
        <v>1</v>
      </c>
      <c r="AY22" s="23">
        <v>1</v>
      </c>
      <c r="AZ22" s="23">
        <v>1</v>
      </c>
      <c r="BA22" s="23">
        <v>1</v>
      </c>
      <c r="BB22" s="19">
        <v>1</v>
      </c>
      <c r="BC22" s="19">
        <v>1</v>
      </c>
      <c r="BD22" s="19">
        <v>1</v>
      </c>
      <c r="BE22" s="19">
        <v>1</v>
      </c>
      <c r="BF22" s="19">
        <v>1</v>
      </c>
      <c r="BG22" s="19">
        <v>1</v>
      </c>
      <c r="BH22" s="19">
        <v>1</v>
      </c>
      <c r="BI22" s="19">
        <v>1</v>
      </c>
      <c r="BJ22" s="19">
        <v>1</v>
      </c>
      <c r="BL22" s="18">
        <v>48</v>
      </c>
      <c r="BM22" s="19">
        <v>0.8</v>
      </c>
      <c r="BN22" s="19">
        <v>0.8</v>
      </c>
      <c r="BO22" s="19">
        <v>0.8</v>
      </c>
      <c r="BP22" s="19">
        <v>0.8</v>
      </c>
      <c r="BQ22" s="19">
        <v>0.8</v>
      </c>
      <c r="BR22" s="19">
        <v>0.8</v>
      </c>
      <c r="BS22" s="19">
        <v>0.8</v>
      </c>
      <c r="BT22" s="19">
        <v>0.8</v>
      </c>
      <c r="BU22" s="19">
        <v>0.8</v>
      </c>
      <c r="BV22" s="19">
        <v>0.8</v>
      </c>
      <c r="BW22" s="19">
        <v>0.8</v>
      </c>
      <c r="BX22" s="19">
        <v>0.8</v>
      </c>
      <c r="BY22" s="19">
        <v>0.8</v>
      </c>
      <c r="BZ22" s="19">
        <v>0.8</v>
      </c>
      <c r="CA22" s="24">
        <v>0.8</v>
      </c>
      <c r="CB22" s="19">
        <v>0.8</v>
      </c>
      <c r="CC22" s="19">
        <v>0.82000000000000006</v>
      </c>
      <c r="CD22" s="19">
        <v>0.84000000000000008</v>
      </c>
      <c r="CE22" s="19">
        <v>0.8600000000000001</v>
      </c>
      <c r="CF22" s="19">
        <v>0.88000000000000012</v>
      </c>
      <c r="CG22" s="19">
        <v>0.90000000000000013</v>
      </c>
      <c r="CH22" s="19">
        <v>0.92000000000000015</v>
      </c>
      <c r="CI22" s="19">
        <v>0.94000000000000017</v>
      </c>
      <c r="CJ22" s="19">
        <v>0.96000000000000019</v>
      </c>
      <c r="CK22" s="19">
        <v>0.9800000000000002</v>
      </c>
      <c r="CL22" s="19">
        <v>1</v>
      </c>
      <c r="CM22" s="19">
        <v>1</v>
      </c>
      <c r="CN22" s="19">
        <v>1</v>
      </c>
      <c r="CO22" s="19">
        <v>1</v>
      </c>
      <c r="CP22" s="24">
        <v>1</v>
      </c>
      <c r="CQ22" s="19">
        <v>1</v>
      </c>
      <c r="CS22" s="18">
        <v>48</v>
      </c>
      <c r="CT22" s="19">
        <v>1.1499999999999999</v>
      </c>
      <c r="CU22" s="19">
        <v>1.1499999999999999</v>
      </c>
      <c r="CV22" s="19">
        <v>1.1499999999999999</v>
      </c>
      <c r="CW22" s="19">
        <v>1.1499999999999999</v>
      </c>
      <c r="CX22" s="19">
        <v>1.1499999999999999</v>
      </c>
      <c r="CY22" s="19">
        <v>1.1499999999999999</v>
      </c>
      <c r="CZ22" s="19">
        <v>1.1499999999999999</v>
      </c>
      <c r="DA22" s="19">
        <v>1.1499999999999999</v>
      </c>
      <c r="DB22" s="19">
        <v>1.1499999999999999</v>
      </c>
      <c r="DC22" s="19">
        <v>1.1499999999999999</v>
      </c>
      <c r="DD22" s="19">
        <v>1.1499999999999999</v>
      </c>
      <c r="DE22" s="19">
        <v>1.1499999999999999</v>
      </c>
      <c r="DF22" s="19">
        <v>1.1499999999999999</v>
      </c>
      <c r="DG22" s="19">
        <v>1.1499999999999999</v>
      </c>
      <c r="DH22" s="24">
        <v>1.1499999999999999</v>
      </c>
      <c r="DI22" s="19">
        <v>1.1499999999999999</v>
      </c>
      <c r="DJ22" s="19">
        <v>1.135</v>
      </c>
      <c r="DK22" s="19">
        <v>1.1200000000000001</v>
      </c>
      <c r="DL22" s="19">
        <v>1.1050000000000002</v>
      </c>
      <c r="DM22" s="19">
        <v>1.0900000000000003</v>
      </c>
      <c r="DN22" s="19">
        <v>1.0750000000000004</v>
      </c>
      <c r="DO22" s="19">
        <v>1.0600000000000005</v>
      </c>
      <c r="DP22" s="19">
        <v>1.0450000000000006</v>
      </c>
      <c r="DQ22" s="19">
        <v>1.0300000000000007</v>
      </c>
      <c r="DR22" s="19">
        <v>1.0150000000000008</v>
      </c>
      <c r="DS22" s="19">
        <v>1</v>
      </c>
      <c r="DT22" s="19">
        <v>1</v>
      </c>
      <c r="DU22" s="19">
        <v>1</v>
      </c>
      <c r="DV22" s="19">
        <v>1</v>
      </c>
      <c r="DW22" s="24">
        <v>1</v>
      </c>
      <c r="DX22" s="19">
        <v>1</v>
      </c>
    </row>
    <row r="23" spans="1:128" x14ac:dyDescent="0.3">
      <c r="A23">
        <v>20</v>
      </c>
      <c r="B23" s="19">
        <v>0.88000000000000012</v>
      </c>
      <c r="C23" s="19">
        <v>0.88000000000000012</v>
      </c>
      <c r="D23" s="19">
        <v>0.88000000000000012</v>
      </c>
      <c r="E23" s="19">
        <v>0.88000000000000012</v>
      </c>
      <c r="F23" s="19">
        <v>0.88000000000000012</v>
      </c>
      <c r="G23" s="19">
        <v>0.88000000000000012</v>
      </c>
      <c r="H23" s="19">
        <v>0.88000000000000012</v>
      </c>
      <c r="I23" s="19">
        <v>0.88000000000000012</v>
      </c>
      <c r="J23" s="19">
        <v>0.88000000000000012</v>
      </c>
      <c r="K23" s="19">
        <v>0.88000000000000012</v>
      </c>
      <c r="L23" s="19">
        <v>0.88000000000000012</v>
      </c>
      <c r="M23" s="19">
        <v>0.88000000000000012</v>
      </c>
      <c r="N23" s="19">
        <v>0.88000000000000012</v>
      </c>
      <c r="O23" s="19">
        <v>0.88000000000000012</v>
      </c>
      <c r="P23" s="19">
        <v>0.88000000000000012</v>
      </c>
      <c r="Q23" s="19">
        <v>0.88000000000000012</v>
      </c>
      <c r="R23" s="19">
        <v>0.88000000000000012</v>
      </c>
      <c r="S23" s="19">
        <v>0.88000000000000012</v>
      </c>
      <c r="T23" s="19">
        <v>0.88000000000000012</v>
      </c>
      <c r="U23" s="19">
        <v>0.88000000000000012</v>
      </c>
      <c r="V23" s="19">
        <v>0.88000000000000012</v>
      </c>
      <c r="W23" s="19">
        <v>0.88000000000000012</v>
      </c>
      <c r="X23" s="19">
        <v>0.88000000000000012</v>
      </c>
      <c r="Y23" s="19">
        <v>0.88000000000000012</v>
      </c>
      <c r="Z23" s="19">
        <v>0.88000000000000012</v>
      </c>
      <c r="AA23" s="19">
        <v>0.88000000000000012</v>
      </c>
      <c r="AB23" s="19">
        <v>0.90000000000000013</v>
      </c>
      <c r="AC23" s="19">
        <v>0.92000000000000015</v>
      </c>
      <c r="AD23" s="19">
        <v>0.94000000000000017</v>
      </c>
      <c r="AE23" s="19">
        <v>0.96000000000000019</v>
      </c>
      <c r="AF23" s="19">
        <v>0.9774999999999997</v>
      </c>
      <c r="AG23" s="20">
        <v>1</v>
      </c>
      <c r="AH23" s="20">
        <v>1</v>
      </c>
      <c r="AI23" s="20">
        <v>1</v>
      </c>
      <c r="AJ23" s="20">
        <v>1</v>
      </c>
      <c r="AK23" s="25">
        <v>1</v>
      </c>
      <c r="AL23" s="26">
        <v>1</v>
      </c>
      <c r="AM23" s="26">
        <v>1</v>
      </c>
      <c r="AN23" s="26">
        <v>1</v>
      </c>
      <c r="AO23" s="26">
        <v>1</v>
      </c>
      <c r="AP23" s="26">
        <v>1</v>
      </c>
      <c r="AQ23" s="22">
        <v>1</v>
      </c>
      <c r="AR23" s="22">
        <v>1</v>
      </c>
      <c r="AS23" s="22">
        <v>1</v>
      </c>
      <c r="AT23" s="22">
        <v>1</v>
      </c>
      <c r="AU23" s="22">
        <v>1</v>
      </c>
      <c r="AV23" s="23">
        <v>1</v>
      </c>
      <c r="AW23" s="23">
        <v>1</v>
      </c>
      <c r="AX23" s="23">
        <v>1</v>
      </c>
      <c r="AY23" s="23">
        <v>1</v>
      </c>
      <c r="AZ23" s="23">
        <v>1</v>
      </c>
      <c r="BA23" s="19">
        <v>1</v>
      </c>
      <c r="BB23" s="19">
        <v>1</v>
      </c>
      <c r="BC23" s="19">
        <v>1</v>
      </c>
      <c r="BD23" s="19">
        <v>1</v>
      </c>
      <c r="BE23" s="19">
        <v>1</v>
      </c>
      <c r="BF23" s="19">
        <v>1</v>
      </c>
      <c r="BG23" s="19">
        <v>1</v>
      </c>
      <c r="BH23" s="19">
        <v>1</v>
      </c>
      <c r="BI23" s="19">
        <v>1</v>
      </c>
      <c r="BJ23" s="19">
        <v>1</v>
      </c>
      <c r="BL23" s="18">
        <v>49</v>
      </c>
      <c r="BM23" s="19">
        <v>0.8</v>
      </c>
      <c r="BN23" s="19">
        <v>0.8</v>
      </c>
      <c r="BO23" s="19">
        <v>0.8</v>
      </c>
      <c r="BP23" s="19">
        <v>0.8</v>
      </c>
      <c r="BQ23" s="19">
        <v>0.8</v>
      </c>
      <c r="BR23" s="19">
        <v>0.8</v>
      </c>
      <c r="BS23" s="19">
        <v>0.8</v>
      </c>
      <c r="BT23" s="19">
        <v>0.8</v>
      </c>
      <c r="BU23" s="19">
        <v>0.8</v>
      </c>
      <c r="BV23" s="19">
        <v>0.8</v>
      </c>
      <c r="BW23" s="19">
        <v>0.8</v>
      </c>
      <c r="BX23" s="19">
        <v>0.8</v>
      </c>
      <c r="BY23" s="19">
        <v>0.8</v>
      </c>
      <c r="BZ23" s="19">
        <v>0.8</v>
      </c>
      <c r="CA23" s="24">
        <v>0.8</v>
      </c>
      <c r="CB23" s="19">
        <v>0.8</v>
      </c>
      <c r="CC23" s="19">
        <v>0.82000000000000006</v>
      </c>
      <c r="CD23" s="19">
        <v>0.84000000000000008</v>
      </c>
      <c r="CE23" s="19">
        <v>0.8600000000000001</v>
      </c>
      <c r="CF23" s="19">
        <v>0.88000000000000012</v>
      </c>
      <c r="CG23" s="19">
        <v>0.90000000000000013</v>
      </c>
      <c r="CH23" s="19">
        <v>0.92000000000000015</v>
      </c>
      <c r="CI23" s="19">
        <v>0.94000000000000017</v>
      </c>
      <c r="CJ23" s="19">
        <v>0.96000000000000019</v>
      </c>
      <c r="CK23" s="19">
        <v>0.9800000000000002</v>
      </c>
      <c r="CL23" s="19">
        <v>1</v>
      </c>
      <c r="CM23" s="19">
        <v>1</v>
      </c>
      <c r="CN23" s="19">
        <v>1</v>
      </c>
      <c r="CO23" s="19">
        <v>1</v>
      </c>
      <c r="CP23" s="24">
        <v>1</v>
      </c>
      <c r="CQ23" s="19">
        <v>1</v>
      </c>
      <c r="CS23" s="18">
        <v>49</v>
      </c>
      <c r="CT23" s="19">
        <v>1.1499999999999999</v>
      </c>
      <c r="CU23" s="19">
        <v>1.1499999999999999</v>
      </c>
      <c r="CV23" s="19">
        <v>1.1499999999999999</v>
      </c>
      <c r="CW23" s="19">
        <v>1.1499999999999999</v>
      </c>
      <c r="CX23" s="19">
        <v>1.1499999999999999</v>
      </c>
      <c r="CY23" s="19">
        <v>1.1499999999999999</v>
      </c>
      <c r="CZ23" s="19">
        <v>1.1499999999999999</v>
      </c>
      <c r="DA23" s="19">
        <v>1.1499999999999999</v>
      </c>
      <c r="DB23" s="19">
        <v>1.1499999999999999</v>
      </c>
      <c r="DC23" s="19">
        <v>1.1499999999999999</v>
      </c>
      <c r="DD23" s="19">
        <v>1.1499999999999999</v>
      </c>
      <c r="DE23" s="19">
        <v>1.1499999999999999</v>
      </c>
      <c r="DF23" s="19">
        <v>1.1499999999999999</v>
      </c>
      <c r="DG23" s="19">
        <v>1.1499999999999999</v>
      </c>
      <c r="DH23" s="24">
        <v>1.1499999999999999</v>
      </c>
      <c r="DI23" s="19">
        <v>1.1499999999999999</v>
      </c>
      <c r="DJ23" s="19">
        <v>1.135</v>
      </c>
      <c r="DK23" s="19">
        <v>1.1200000000000001</v>
      </c>
      <c r="DL23" s="19">
        <v>1.1050000000000002</v>
      </c>
      <c r="DM23" s="19">
        <v>1.0900000000000003</v>
      </c>
      <c r="DN23" s="19">
        <v>1.0750000000000004</v>
      </c>
      <c r="DO23" s="19">
        <v>1.0600000000000005</v>
      </c>
      <c r="DP23" s="19">
        <v>1.0450000000000006</v>
      </c>
      <c r="DQ23" s="19">
        <v>1.0300000000000007</v>
      </c>
      <c r="DR23" s="19">
        <v>1.0150000000000008</v>
      </c>
      <c r="DS23" s="19">
        <v>1</v>
      </c>
      <c r="DT23" s="19">
        <v>1</v>
      </c>
      <c r="DU23" s="19">
        <v>1</v>
      </c>
      <c r="DV23" s="19">
        <v>1</v>
      </c>
      <c r="DW23" s="24">
        <v>1</v>
      </c>
      <c r="DX23" s="19">
        <v>1</v>
      </c>
    </row>
    <row r="24" spans="1:128" x14ac:dyDescent="0.3">
      <c r="A24">
        <v>21</v>
      </c>
      <c r="B24" s="19">
        <v>0.90000000000000013</v>
      </c>
      <c r="C24" s="19">
        <v>0.90000000000000013</v>
      </c>
      <c r="D24" s="19">
        <v>0.90000000000000013</v>
      </c>
      <c r="E24" s="19">
        <v>0.90000000000000013</v>
      </c>
      <c r="F24" s="19">
        <v>0.90000000000000013</v>
      </c>
      <c r="G24" s="19">
        <v>0.90000000000000013</v>
      </c>
      <c r="H24" s="19">
        <v>0.90000000000000013</v>
      </c>
      <c r="I24" s="19">
        <v>0.90000000000000013</v>
      </c>
      <c r="J24" s="19">
        <v>0.90000000000000013</v>
      </c>
      <c r="K24" s="19">
        <v>0.90000000000000013</v>
      </c>
      <c r="L24" s="19">
        <v>0.90000000000000013</v>
      </c>
      <c r="M24" s="19">
        <v>0.90000000000000013</v>
      </c>
      <c r="N24" s="19">
        <v>0.90000000000000013</v>
      </c>
      <c r="O24" s="19">
        <v>0.90000000000000013</v>
      </c>
      <c r="P24" s="19">
        <v>0.90000000000000013</v>
      </c>
      <c r="Q24" s="19">
        <v>0.90000000000000013</v>
      </c>
      <c r="R24" s="19">
        <v>0.90000000000000013</v>
      </c>
      <c r="S24" s="19">
        <v>0.90000000000000013</v>
      </c>
      <c r="T24" s="19">
        <v>0.90000000000000013</v>
      </c>
      <c r="U24" s="19">
        <v>0.90000000000000013</v>
      </c>
      <c r="V24" s="19">
        <v>0.90000000000000013</v>
      </c>
      <c r="W24" s="19">
        <v>0.90000000000000013</v>
      </c>
      <c r="X24" s="19">
        <v>0.90000000000000013</v>
      </c>
      <c r="Y24" s="19">
        <v>0.90000000000000013</v>
      </c>
      <c r="Z24" s="19">
        <v>0.90000000000000013</v>
      </c>
      <c r="AA24" s="19">
        <v>0.90000000000000013</v>
      </c>
      <c r="AB24" s="19">
        <v>0.92000000000000015</v>
      </c>
      <c r="AC24" s="19">
        <v>0.94000000000000017</v>
      </c>
      <c r="AD24" s="19">
        <v>0.96000000000000019</v>
      </c>
      <c r="AE24" s="19">
        <v>0.9800000000000002</v>
      </c>
      <c r="AF24" s="20">
        <v>1</v>
      </c>
      <c r="AG24" s="20">
        <v>1</v>
      </c>
      <c r="AH24" s="20">
        <v>1</v>
      </c>
      <c r="AI24" s="20">
        <v>1</v>
      </c>
      <c r="AJ24" s="25">
        <v>1</v>
      </c>
      <c r="AK24" s="21">
        <v>1</v>
      </c>
      <c r="AL24" s="21">
        <v>1</v>
      </c>
      <c r="AM24" s="21">
        <v>1</v>
      </c>
      <c r="AN24" s="21">
        <v>1</v>
      </c>
      <c r="AO24" s="21">
        <v>1</v>
      </c>
      <c r="AP24" s="22">
        <v>1</v>
      </c>
      <c r="AQ24" s="22">
        <v>1</v>
      </c>
      <c r="AR24" s="22">
        <v>1</v>
      </c>
      <c r="AS24" s="22">
        <v>1</v>
      </c>
      <c r="AT24" s="22">
        <v>1</v>
      </c>
      <c r="AU24" s="23">
        <v>1</v>
      </c>
      <c r="AV24" s="23">
        <v>1</v>
      </c>
      <c r="AW24" s="23">
        <v>1</v>
      </c>
      <c r="AX24" s="23">
        <v>1</v>
      </c>
      <c r="AY24" s="23">
        <v>1</v>
      </c>
      <c r="AZ24" s="19">
        <v>1</v>
      </c>
      <c r="BA24" s="19">
        <v>1</v>
      </c>
      <c r="BB24" s="19">
        <v>1</v>
      </c>
      <c r="BC24" s="19">
        <v>1</v>
      </c>
      <c r="BD24" s="19">
        <v>1</v>
      </c>
      <c r="BE24" s="19">
        <v>1</v>
      </c>
      <c r="BF24" s="19">
        <v>1</v>
      </c>
      <c r="BG24" s="19">
        <v>1</v>
      </c>
      <c r="BH24" s="19">
        <v>1</v>
      </c>
      <c r="BI24" s="19">
        <v>1</v>
      </c>
      <c r="BJ24" s="19">
        <v>1</v>
      </c>
      <c r="BL24" s="18">
        <v>50</v>
      </c>
      <c r="BM24" s="19">
        <v>0.8</v>
      </c>
      <c r="BN24" s="19">
        <v>0.8</v>
      </c>
      <c r="BO24" s="19">
        <v>0.8</v>
      </c>
      <c r="BP24" s="19">
        <v>0.8</v>
      </c>
      <c r="BQ24" s="19">
        <v>0.8</v>
      </c>
      <c r="BR24" s="19">
        <v>0.8</v>
      </c>
      <c r="BS24" s="19">
        <v>0.8</v>
      </c>
      <c r="BT24" s="19">
        <v>0.8</v>
      </c>
      <c r="BU24" s="19">
        <v>0.8</v>
      </c>
      <c r="BV24" s="19">
        <v>0.8</v>
      </c>
      <c r="BW24" s="19">
        <v>0.8</v>
      </c>
      <c r="BX24" s="19">
        <v>0.8</v>
      </c>
      <c r="BY24" s="19">
        <v>0.8</v>
      </c>
      <c r="BZ24" s="19">
        <v>0.8</v>
      </c>
      <c r="CA24" s="24">
        <v>0.8</v>
      </c>
      <c r="CB24" s="19">
        <v>0.8</v>
      </c>
      <c r="CC24" s="19">
        <v>0.82000000000000006</v>
      </c>
      <c r="CD24" s="19">
        <v>0.84000000000000008</v>
      </c>
      <c r="CE24" s="19">
        <v>0.8600000000000001</v>
      </c>
      <c r="CF24" s="19">
        <v>0.88000000000000012</v>
      </c>
      <c r="CG24" s="19">
        <v>0.90000000000000013</v>
      </c>
      <c r="CH24" s="19">
        <v>0.92000000000000015</v>
      </c>
      <c r="CI24" s="19">
        <v>0.94000000000000017</v>
      </c>
      <c r="CJ24" s="19">
        <v>0.96000000000000019</v>
      </c>
      <c r="CK24" s="19">
        <v>0.9800000000000002</v>
      </c>
      <c r="CL24" s="19">
        <v>1</v>
      </c>
      <c r="CM24" s="19">
        <v>1</v>
      </c>
      <c r="CN24" s="19">
        <v>1</v>
      </c>
      <c r="CO24" s="19">
        <v>1</v>
      </c>
      <c r="CP24" s="24">
        <v>1</v>
      </c>
      <c r="CQ24" s="20">
        <v>1</v>
      </c>
      <c r="CS24" s="18">
        <v>50</v>
      </c>
      <c r="CT24" s="19">
        <v>1.1499999999999999</v>
      </c>
      <c r="CU24" s="19">
        <v>1.1499999999999999</v>
      </c>
      <c r="CV24" s="19">
        <v>1.1499999999999999</v>
      </c>
      <c r="CW24" s="19">
        <v>1.1499999999999999</v>
      </c>
      <c r="CX24" s="19">
        <v>1.1499999999999999</v>
      </c>
      <c r="CY24" s="19">
        <v>1.1499999999999999</v>
      </c>
      <c r="CZ24" s="19">
        <v>1.1499999999999999</v>
      </c>
      <c r="DA24" s="19">
        <v>1.1499999999999999</v>
      </c>
      <c r="DB24" s="19">
        <v>1.1499999999999999</v>
      </c>
      <c r="DC24" s="19">
        <v>1.1499999999999999</v>
      </c>
      <c r="DD24" s="19">
        <v>1.1499999999999999</v>
      </c>
      <c r="DE24" s="19">
        <v>1.1499999999999999</v>
      </c>
      <c r="DF24" s="19">
        <v>1.1499999999999999</v>
      </c>
      <c r="DG24" s="19">
        <v>1.1499999999999999</v>
      </c>
      <c r="DH24" s="24">
        <v>1.1499999999999999</v>
      </c>
      <c r="DI24" s="19">
        <v>1.1499999999999999</v>
      </c>
      <c r="DJ24" s="19">
        <v>1.135</v>
      </c>
      <c r="DK24" s="19">
        <v>1.1200000000000001</v>
      </c>
      <c r="DL24" s="19">
        <v>1.1050000000000002</v>
      </c>
      <c r="DM24" s="19">
        <v>1.0900000000000003</v>
      </c>
      <c r="DN24" s="19">
        <v>1.0750000000000004</v>
      </c>
      <c r="DO24" s="19">
        <v>1.0600000000000005</v>
      </c>
      <c r="DP24" s="19">
        <v>1.0450000000000006</v>
      </c>
      <c r="DQ24" s="19">
        <v>1.0300000000000007</v>
      </c>
      <c r="DR24" s="19">
        <v>1.0150000000000008</v>
      </c>
      <c r="DS24" s="19">
        <v>1</v>
      </c>
      <c r="DT24" s="19">
        <v>1</v>
      </c>
      <c r="DU24" s="19">
        <v>1</v>
      </c>
      <c r="DV24" s="19">
        <v>1</v>
      </c>
      <c r="DW24" s="24">
        <v>1</v>
      </c>
      <c r="DX24" s="20">
        <v>1</v>
      </c>
    </row>
    <row r="25" spans="1:128" x14ac:dyDescent="0.3">
      <c r="A25">
        <v>22</v>
      </c>
      <c r="B25" s="19">
        <v>0.92000000000000015</v>
      </c>
      <c r="C25" s="19">
        <v>0.92000000000000015</v>
      </c>
      <c r="D25" s="19">
        <v>0.92000000000000015</v>
      </c>
      <c r="E25" s="19">
        <v>0.92000000000000015</v>
      </c>
      <c r="F25" s="19">
        <v>0.92000000000000015</v>
      </c>
      <c r="G25" s="19">
        <v>0.92000000000000015</v>
      </c>
      <c r="H25" s="19">
        <v>0.92000000000000015</v>
      </c>
      <c r="I25" s="19">
        <v>0.92000000000000015</v>
      </c>
      <c r="J25" s="19">
        <v>0.92000000000000015</v>
      </c>
      <c r="K25" s="19">
        <v>0.92000000000000015</v>
      </c>
      <c r="L25" s="19">
        <v>0.92000000000000015</v>
      </c>
      <c r="M25" s="19">
        <v>0.92000000000000015</v>
      </c>
      <c r="N25" s="19">
        <v>0.92000000000000015</v>
      </c>
      <c r="O25" s="19">
        <v>0.92000000000000015</v>
      </c>
      <c r="P25" s="19">
        <v>0.92000000000000015</v>
      </c>
      <c r="Q25" s="19">
        <v>0.92000000000000015</v>
      </c>
      <c r="R25" s="19">
        <v>0.92000000000000015</v>
      </c>
      <c r="S25" s="19">
        <v>0.92000000000000015</v>
      </c>
      <c r="T25" s="19">
        <v>0.92000000000000015</v>
      </c>
      <c r="U25" s="19">
        <v>0.92000000000000015</v>
      </c>
      <c r="V25" s="19">
        <v>0.92000000000000015</v>
      </c>
      <c r="W25" s="19">
        <v>0.92000000000000015</v>
      </c>
      <c r="X25" s="19">
        <v>0.92000000000000015</v>
      </c>
      <c r="Y25" s="19">
        <v>0.92000000000000015</v>
      </c>
      <c r="Z25" s="19">
        <v>0.92000000000000015</v>
      </c>
      <c r="AA25" s="19">
        <v>0.92000000000000015</v>
      </c>
      <c r="AB25" s="19">
        <v>0.94000000000000017</v>
      </c>
      <c r="AC25" s="19">
        <v>0.96000000000000019</v>
      </c>
      <c r="AD25" s="19">
        <v>0.9800000000000002</v>
      </c>
      <c r="AE25" s="20">
        <v>1</v>
      </c>
      <c r="AF25" s="20">
        <v>1</v>
      </c>
      <c r="AG25" s="20">
        <v>1</v>
      </c>
      <c r="AH25" s="20">
        <v>1</v>
      </c>
      <c r="AI25" s="25">
        <v>1</v>
      </c>
      <c r="AJ25" s="21">
        <v>1</v>
      </c>
      <c r="AK25" s="21">
        <v>1</v>
      </c>
      <c r="AL25" s="21">
        <v>1</v>
      </c>
      <c r="AM25" s="21">
        <v>1</v>
      </c>
      <c r="AN25" s="21">
        <v>1</v>
      </c>
      <c r="AO25" s="22">
        <v>1</v>
      </c>
      <c r="AP25" s="22">
        <v>1</v>
      </c>
      <c r="AQ25" s="22">
        <v>1</v>
      </c>
      <c r="AR25" s="22">
        <v>1</v>
      </c>
      <c r="AS25" s="22">
        <v>1</v>
      </c>
      <c r="AT25" s="23">
        <v>1</v>
      </c>
      <c r="AU25" s="23">
        <v>1</v>
      </c>
      <c r="AV25" s="23">
        <v>1</v>
      </c>
      <c r="AW25" s="23">
        <v>1</v>
      </c>
      <c r="AX25" s="23">
        <v>1</v>
      </c>
      <c r="AY25" s="19">
        <v>1</v>
      </c>
      <c r="AZ25" s="19">
        <v>1</v>
      </c>
      <c r="BA25" s="19">
        <v>1</v>
      </c>
      <c r="BB25" s="19">
        <v>1</v>
      </c>
      <c r="BC25" s="19">
        <v>1</v>
      </c>
      <c r="BD25" s="19">
        <v>1</v>
      </c>
      <c r="BE25" s="19">
        <v>1</v>
      </c>
      <c r="BF25" s="19">
        <v>1</v>
      </c>
      <c r="BG25" s="19">
        <v>1</v>
      </c>
      <c r="BH25" s="19">
        <v>1</v>
      </c>
      <c r="BI25" s="19">
        <v>1</v>
      </c>
      <c r="BJ25" s="19">
        <v>1</v>
      </c>
      <c r="BL25" s="18">
        <v>51</v>
      </c>
      <c r="BM25" s="19">
        <v>0.8</v>
      </c>
      <c r="BN25" s="19">
        <v>0.8</v>
      </c>
      <c r="BO25" s="19">
        <v>0.8</v>
      </c>
      <c r="BP25" s="19">
        <v>0.8</v>
      </c>
      <c r="BQ25" s="19">
        <v>0.8</v>
      </c>
      <c r="BR25" s="19">
        <v>0.8</v>
      </c>
      <c r="BS25" s="19">
        <v>0.8</v>
      </c>
      <c r="BT25" s="19">
        <v>0.8</v>
      </c>
      <c r="BU25" s="19">
        <v>0.8</v>
      </c>
      <c r="BV25" s="19">
        <v>0.8</v>
      </c>
      <c r="BW25" s="19">
        <v>0.8</v>
      </c>
      <c r="BX25" s="19">
        <v>0.8</v>
      </c>
      <c r="BY25" s="19">
        <v>0.8</v>
      </c>
      <c r="BZ25" s="19">
        <v>0.8</v>
      </c>
      <c r="CA25" s="24">
        <v>0.8</v>
      </c>
      <c r="CB25" s="19">
        <v>0.8</v>
      </c>
      <c r="CC25" s="19">
        <v>0.82000000000000006</v>
      </c>
      <c r="CD25" s="19">
        <v>0.84000000000000008</v>
      </c>
      <c r="CE25" s="19">
        <v>0.8600000000000001</v>
      </c>
      <c r="CF25" s="19">
        <v>0.88000000000000012</v>
      </c>
      <c r="CG25" s="19">
        <v>0.90000000000000013</v>
      </c>
      <c r="CH25" s="19">
        <v>0.92000000000000015</v>
      </c>
      <c r="CI25" s="19">
        <v>0.94000000000000017</v>
      </c>
      <c r="CJ25" s="19">
        <v>0.96000000000000019</v>
      </c>
      <c r="CK25" s="19">
        <v>0.9800000000000002</v>
      </c>
      <c r="CL25" s="19">
        <v>1</v>
      </c>
      <c r="CM25" s="19">
        <v>1</v>
      </c>
      <c r="CN25" s="19">
        <v>1</v>
      </c>
      <c r="CO25" s="19">
        <v>1</v>
      </c>
      <c r="CP25" s="25">
        <v>1</v>
      </c>
      <c r="CQ25" s="20">
        <v>1</v>
      </c>
      <c r="CS25" s="18">
        <v>51</v>
      </c>
      <c r="CT25" s="19">
        <v>1.1499999999999999</v>
      </c>
      <c r="CU25" s="19">
        <v>1.1499999999999999</v>
      </c>
      <c r="CV25" s="19">
        <v>1.1499999999999999</v>
      </c>
      <c r="CW25" s="19">
        <v>1.1499999999999999</v>
      </c>
      <c r="CX25" s="19">
        <v>1.1499999999999999</v>
      </c>
      <c r="CY25" s="19">
        <v>1.1499999999999999</v>
      </c>
      <c r="CZ25" s="19">
        <v>1.1499999999999999</v>
      </c>
      <c r="DA25" s="19">
        <v>1.1499999999999999</v>
      </c>
      <c r="DB25" s="19">
        <v>1.1499999999999999</v>
      </c>
      <c r="DC25" s="19">
        <v>1.1499999999999999</v>
      </c>
      <c r="DD25" s="19">
        <v>1.1499999999999999</v>
      </c>
      <c r="DE25" s="19">
        <v>1.1499999999999999</v>
      </c>
      <c r="DF25" s="19">
        <v>1.1499999999999999</v>
      </c>
      <c r="DG25" s="19">
        <v>1.1499999999999999</v>
      </c>
      <c r="DH25" s="24">
        <v>1.1499999999999999</v>
      </c>
      <c r="DI25" s="19">
        <v>1.1499999999999999</v>
      </c>
      <c r="DJ25" s="19">
        <v>1.135</v>
      </c>
      <c r="DK25" s="19">
        <v>1.1200000000000001</v>
      </c>
      <c r="DL25" s="19">
        <v>1.1050000000000002</v>
      </c>
      <c r="DM25" s="19">
        <v>1.0900000000000003</v>
      </c>
      <c r="DN25" s="19">
        <v>1.0750000000000004</v>
      </c>
      <c r="DO25" s="19">
        <v>1.0600000000000005</v>
      </c>
      <c r="DP25" s="19">
        <v>1.0450000000000006</v>
      </c>
      <c r="DQ25" s="19">
        <v>1.0300000000000007</v>
      </c>
      <c r="DR25" s="19">
        <v>1.0150000000000008</v>
      </c>
      <c r="DS25" s="19">
        <v>1</v>
      </c>
      <c r="DT25" s="19">
        <v>1</v>
      </c>
      <c r="DU25" s="19">
        <v>1</v>
      </c>
      <c r="DV25" s="19">
        <v>1</v>
      </c>
      <c r="DW25" s="25">
        <v>1</v>
      </c>
      <c r="DX25" s="20">
        <v>1</v>
      </c>
    </row>
    <row r="26" spans="1:128" x14ac:dyDescent="0.3">
      <c r="A26">
        <v>23</v>
      </c>
      <c r="B26" s="19">
        <v>0.94000000000000017</v>
      </c>
      <c r="C26" s="19">
        <v>0.94000000000000017</v>
      </c>
      <c r="D26" s="19">
        <v>0.94000000000000017</v>
      </c>
      <c r="E26" s="19">
        <v>0.94000000000000017</v>
      </c>
      <c r="F26" s="19">
        <v>0.94000000000000017</v>
      </c>
      <c r="G26" s="19">
        <v>0.94000000000000017</v>
      </c>
      <c r="H26" s="19">
        <v>0.94000000000000017</v>
      </c>
      <c r="I26" s="19">
        <v>0.94000000000000017</v>
      </c>
      <c r="J26" s="19">
        <v>0.94000000000000017</v>
      </c>
      <c r="K26" s="19">
        <v>0.94000000000000017</v>
      </c>
      <c r="L26" s="19">
        <v>0.94000000000000017</v>
      </c>
      <c r="M26" s="19">
        <v>0.94000000000000017</v>
      </c>
      <c r="N26" s="19">
        <v>0.94000000000000017</v>
      </c>
      <c r="O26" s="19">
        <v>0.94000000000000017</v>
      </c>
      <c r="P26" s="19">
        <v>0.94000000000000017</v>
      </c>
      <c r="Q26" s="19">
        <v>0.94000000000000017</v>
      </c>
      <c r="R26" s="19">
        <v>0.94000000000000017</v>
      </c>
      <c r="S26" s="19">
        <v>0.94000000000000017</v>
      </c>
      <c r="T26" s="19">
        <v>0.94000000000000017</v>
      </c>
      <c r="U26" s="19">
        <v>0.94000000000000017</v>
      </c>
      <c r="V26" s="19">
        <v>0.94000000000000017</v>
      </c>
      <c r="W26" s="19">
        <v>0.94000000000000017</v>
      </c>
      <c r="X26" s="19">
        <v>0.94000000000000017</v>
      </c>
      <c r="Y26" s="19">
        <v>0.94000000000000017</v>
      </c>
      <c r="Z26" s="19">
        <v>0.94000000000000017</v>
      </c>
      <c r="AA26" s="19">
        <v>0.94000000000000017</v>
      </c>
      <c r="AB26" s="19">
        <v>0.96000000000000019</v>
      </c>
      <c r="AC26" s="19">
        <v>0.9800000000000002</v>
      </c>
      <c r="AD26" s="20">
        <v>1</v>
      </c>
      <c r="AE26" s="20">
        <v>1</v>
      </c>
      <c r="AF26" s="20">
        <v>1</v>
      </c>
      <c r="AG26" s="20">
        <v>1</v>
      </c>
      <c r="AH26" s="25">
        <v>1</v>
      </c>
      <c r="AI26" s="21">
        <v>1</v>
      </c>
      <c r="AJ26" s="21">
        <v>1</v>
      </c>
      <c r="AK26" s="21">
        <v>1</v>
      </c>
      <c r="AL26" s="21">
        <v>1</v>
      </c>
      <c r="AM26" s="21">
        <v>1</v>
      </c>
      <c r="AN26" s="22">
        <v>1</v>
      </c>
      <c r="AO26" s="22">
        <v>1</v>
      </c>
      <c r="AP26" s="22">
        <v>1</v>
      </c>
      <c r="AQ26" s="22">
        <v>1</v>
      </c>
      <c r="AR26" s="22">
        <v>1</v>
      </c>
      <c r="AS26" s="23">
        <v>1</v>
      </c>
      <c r="AT26" s="23">
        <v>1</v>
      </c>
      <c r="AU26" s="23">
        <v>1</v>
      </c>
      <c r="AV26" s="23">
        <v>1</v>
      </c>
      <c r="AW26" s="23">
        <v>1</v>
      </c>
      <c r="AX26" s="19">
        <v>1</v>
      </c>
      <c r="AY26" s="19">
        <v>1</v>
      </c>
      <c r="AZ26" s="19">
        <v>1</v>
      </c>
      <c r="BA26" s="19">
        <v>1</v>
      </c>
      <c r="BB26" s="19">
        <v>1</v>
      </c>
      <c r="BC26" s="19">
        <v>1</v>
      </c>
      <c r="BD26" s="19">
        <v>1</v>
      </c>
      <c r="BE26" s="19">
        <v>1</v>
      </c>
      <c r="BF26" s="19">
        <v>1</v>
      </c>
      <c r="BG26" s="19">
        <v>1</v>
      </c>
      <c r="BH26" s="19">
        <v>1</v>
      </c>
      <c r="BI26" s="19">
        <v>1</v>
      </c>
      <c r="BJ26" s="19">
        <v>1</v>
      </c>
      <c r="BL26" s="18">
        <v>52</v>
      </c>
      <c r="BM26" s="19">
        <v>0.8</v>
      </c>
      <c r="BN26" s="19">
        <v>0.8</v>
      </c>
      <c r="BO26" s="19">
        <v>0.8</v>
      </c>
      <c r="BP26" s="19">
        <v>0.8</v>
      </c>
      <c r="BQ26" s="19">
        <v>0.8</v>
      </c>
      <c r="BR26" s="19">
        <v>0.8</v>
      </c>
      <c r="BS26" s="19">
        <v>0.8</v>
      </c>
      <c r="BT26" s="19">
        <v>0.8</v>
      </c>
      <c r="BU26" s="19">
        <v>0.8</v>
      </c>
      <c r="BV26" s="19">
        <v>0.8</v>
      </c>
      <c r="BW26" s="19">
        <v>0.8</v>
      </c>
      <c r="BX26" s="19">
        <v>0.8</v>
      </c>
      <c r="BY26" s="19">
        <v>0.8</v>
      </c>
      <c r="BZ26" s="19">
        <v>0.8</v>
      </c>
      <c r="CA26" s="24">
        <v>0.8</v>
      </c>
      <c r="CB26" s="19">
        <v>0.8</v>
      </c>
      <c r="CC26" s="19">
        <v>0.82000000000000006</v>
      </c>
      <c r="CD26" s="19">
        <v>0.84000000000000008</v>
      </c>
      <c r="CE26" s="19">
        <v>0.8600000000000001</v>
      </c>
      <c r="CF26" s="19">
        <v>0.88000000000000012</v>
      </c>
      <c r="CG26" s="19">
        <v>0.90000000000000013</v>
      </c>
      <c r="CH26" s="19">
        <v>0.92000000000000015</v>
      </c>
      <c r="CI26" s="19">
        <v>0.94000000000000017</v>
      </c>
      <c r="CJ26" s="19">
        <v>0.96000000000000019</v>
      </c>
      <c r="CK26" s="19">
        <v>0.9800000000000002</v>
      </c>
      <c r="CL26" s="19">
        <v>1</v>
      </c>
      <c r="CM26" s="19">
        <v>1</v>
      </c>
      <c r="CN26" s="19">
        <v>1</v>
      </c>
      <c r="CO26" s="20">
        <v>1</v>
      </c>
      <c r="CP26" s="25">
        <v>1</v>
      </c>
      <c r="CQ26" s="20">
        <v>1</v>
      </c>
      <c r="CS26" s="18">
        <v>52</v>
      </c>
      <c r="CT26" s="19">
        <v>1.1499999999999999</v>
      </c>
      <c r="CU26" s="19">
        <v>1.1499999999999999</v>
      </c>
      <c r="CV26" s="19">
        <v>1.1499999999999999</v>
      </c>
      <c r="CW26" s="19">
        <v>1.1499999999999999</v>
      </c>
      <c r="CX26" s="19">
        <v>1.1499999999999999</v>
      </c>
      <c r="CY26" s="19">
        <v>1.1499999999999999</v>
      </c>
      <c r="CZ26" s="19">
        <v>1.1499999999999999</v>
      </c>
      <c r="DA26" s="19">
        <v>1.1499999999999999</v>
      </c>
      <c r="DB26" s="19">
        <v>1.1499999999999999</v>
      </c>
      <c r="DC26" s="19">
        <v>1.1499999999999999</v>
      </c>
      <c r="DD26" s="19">
        <v>1.1499999999999999</v>
      </c>
      <c r="DE26" s="19">
        <v>1.1499999999999999</v>
      </c>
      <c r="DF26" s="19">
        <v>1.1499999999999999</v>
      </c>
      <c r="DG26" s="19">
        <v>1.1499999999999999</v>
      </c>
      <c r="DH26" s="24">
        <v>1.1499999999999999</v>
      </c>
      <c r="DI26" s="19">
        <v>1.1499999999999999</v>
      </c>
      <c r="DJ26" s="19">
        <v>1.135</v>
      </c>
      <c r="DK26" s="19">
        <v>1.1200000000000001</v>
      </c>
      <c r="DL26" s="19">
        <v>1.1050000000000002</v>
      </c>
      <c r="DM26" s="19">
        <v>1.0900000000000003</v>
      </c>
      <c r="DN26" s="19">
        <v>1.0750000000000004</v>
      </c>
      <c r="DO26" s="19">
        <v>1.0600000000000005</v>
      </c>
      <c r="DP26" s="19">
        <v>1.0450000000000006</v>
      </c>
      <c r="DQ26" s="19">
        <v>1.0300000000000007</v>
      </c>
      <c r="DR26" s="19">
        <v>1.0150000000000008</v>
      </c>
      <c r="DS26" s="19">
        <v>1</v>
      </c>
      <c r="DT26" s="19">
        <v>1</v>
      </c>
      <c r="DU26" s="19">
        <v>1</v>
      </c>
      <c r="DV26" s="20">
        <v>1</v>
      </c>
      <c r="DW26" s="25">
        <v>1</v>
      </c>
      <c r="DX26" s="20">
        <v>1</v>
      </c>
    </row>
    <row r="27" spans="1:128" x14ac:dyDescent="0.3">
      <c r="A27">
        <v>24</v>
      </c>
      <c r="B27" s="19">
        <v>0.96000000000000019</v>
      </c>
      <c r="C27" s="19">
        <v>0.96000000000000019</v>
      </c>
      <c r="D27" s="19">
        <v>0.96000000000000019</v>
      </c>
      <c r="E27" s="19">
        <v>0.96000000000000019</v>
      </c>
      <c r="F27" s="19">
        <v>0.96000000000000019</v>
      </c>
      <c r="G27" s="19">
        <v>0.96000000000000019</v>
      </c>
      <c r="H27" s="19">
        <v>0.96000000000000019</v>
      </c>
      <c r="I27" s="19">
        <v>0.96000000000000019</v>
      </c>
      <c r="J27" s="19">
        <v>0.96000000000000019</v>
      </c>
      <c r="K27" s="19">
        <v>0.96000000000000019</v>
      </c>
      <c r="L27" s="19">
        <v>0.96000000000000019</v>
      </c>
      <c r="M27" s="19">
        <v>0.96000000000000019</v>
      </c>
      <c r="N27" s="19">
        <v>0.96000000000000019</v>
      </c>
      <c r="O27" s="19">
        <v>0.96000000000000019</v>
      </c>
      <c r="P27" s="19">
        <v>0.96000000000000019</v>
      </c>
      <c r="Q27" s="19">
        <v>0.96000000000000019</v>
      </c>
      <c r="R27" s="19">
        <v>0.96000000000000019</v>
      </c>
      <c r="S27" s="19">
        <v>0.96000000000000019</v>
      </c>
      <c r="T27" s="19">
        <v>0.96000000000000019</v>
      </c>
      <c r="U27" s="19">
        <v>0.96000000000000019</v>
      </c>
      <c r="V27" s="19">
        <v>0.96000000000000019</v>
      </c>
      <c r="W27" s="19">
        <v>0.96000000000000019</v>
      </c>
      <c r="X27" s="19">
        <v>0.96000000000000019</v>
      </c>
      <c r="Y27" s="19">
        <v>0.96000000000000019</v>
      </c>
      <c r="Z27" s="19">
        <v>0.96000000000000019</v>
      </c>
      <c r="AA27" s="19">
        <v>0.96000000000000019</v>
      </c>
      <c r="AB27" s="19">
        <v>0.9800000000000002</v>
      </c>
      <c r="AC27" s="20">
        <v>1</v>
      </c>
      <c r="AD27" s="20">
        <v>1</v>
      </c>
      <c r="AE27" s="20">
        <v>1</v>
      </c>
      <c r="AF27" s="20">
        <v>1</v>
      </c>
      <c r="AG27" s="25">
        <v>1</v>
      </c>
      <c r="AH27" s="21">
        <v>1</v>
      </c>
      <c r="AI27" s="21">
        <v>1</v>
      </c>
      <c r="AJ27" s="21">
        <v>1</v>
      </c>
      <c r="AK27" s="21">
        <v>1</v>
      </c>
      <c r="AL27" s="21">
        <v>1</v>
      </c>
      <c r="AM27" s="22">
        <v>1</v>
      </c>
      <c r="AN27" s="22">
        <v>1</v>
      </c>
      <c r="AO27" s="22">
        <v>1</v>
      </c>
      <c r="AP27" s="22">
        <v>1</v>
      </c>
      <c r="AQ27" s="22">
        <v>1</v>
      </c>
      <c r="AR27" s="23">
        <v>1</v>
      </c>
      <c r="AS27" s="23">
        <v>1</v>
      </c>
      <c r="AT27" s="23">
        <v>1</v>
      </c>
      <c r="AU27" s="23">
        <v>1</v>
      </c>
      <c r="AV27" s="23">
        <v>1</v>
      </c>
      <c r="AW27" s="19">
        <v>1</v>
      </c>
      <c r="AX27" s="19">
        <v>1</v>
      </c>
      <c r="AY27" s="19">
        <v>1</v>
      </c>
      <c r="AZ27" s="19">
        <v>1</v>
      </c>
      <c r="BA27" s="19">
        <v>1</v>
      </c>
      <c r="BB27" s="19">
        <v>1</v>
      </c>
      <c r="BC27" s="19">
        <v>1</v>
      </c>
      <c r="BD27" s="19">
        <v>1</v>
      </c>
      <c r="BE27" s="19">
        <v>1</v>
      </c>
      <c r="BF27" s="19">
        <v>1</v>
      </c>
      <c r="BG27" s="19">
        <v>1</v>
      </c>
      <c r="BH27" s="19">
        <v>1</v>
      </c>
      <c r="BI27" s="19">
        <v>1</v>
      </c>
      <c r="BJ27" s="19">
        <v>1</v>
      </c>
      <c r="BL27" s="18">
        <v>53</v>
      </c>
      <c r="BM27" s="19">
        <v>0.8</v>
      </c>
      <c r="BN27" s="19">
        <v>0.8</v>
      </c>
      <c r="BO27" s="19">
        <v>0.8</v>
      </c>
      <c r="BP27" s="19">
        <v>0.8</v>
      </c>
      <c r="BQ27" s="19">
        <v>0.8</v>
      </c>
      <c r="BR27" s="19">
        <v>0.8</v>
      </c>
      <c r="BS27" s="19">
        <v>0.8</v>
      </c>
      <c r="BT27" s="19">
        <v>0.8</v>
      </c>
      <c r="BU27" s="19">
        <v>0.8</v>
      </c>
      <c r="BV27" s="19">
        <v>0.8</v>
      </c>
      <c r="BW27" s="19">
        <v>0.8</v>
      </c>
      <c r="BX27" s="19">
        <v>0.8</v>
      </c>
      <c r="BY27" s="19">
        <v>0.8</v>
      </c>
      <c r="BZ27" s="19">
        <v>0.8</v>
      </c>
      <c r="CA27" s="24">
        <v>0.8</v>
      </c>
      <c r="CB27" s="19">
        <v>0.8</v>
      </c>
      <c r="CC27" s="19">
        <v>0.82000000000000006</v>
      </c>
      <c r="CD27" s="19">
        <v>0.84000000000000008</v>
      </c>
      <c r="CE27" s="19">
        <v>0.8600000000000001</v>
      </c>
      <c r="CF27" s="19">
        <v>0.88000000000000012</v>
      </c>
      <c r="CG27" s="19">
        <v>0.90000000000000013</v>
      </c>
      <c r="CH27" s="19">
        <v>0.92000000000000015</v>
      </c>
      <c r="CI27" s="19">
        <v>0.94000000000000017</v>
      </c>
      <c r="CJ27" s="19">
        <v>0.96000000000000019</v>
      </c>
      <c r="CK27" s="19">
        <v>0.9800000000000002</v>
      </c>
      <c r="CL27" s="19">
        <v>1</v>
      </c>
      <c r="CM27" s="19">
        <v>1</v>
      </c>
      <c r="CN27" s="20">
        <v>1</v>
      </c>
      <c r="CO27" s="20">
        <v>1</v>
      </c>
      <c r="CP27" s="25">
        <v>1</v>
      </c>
      <c r="CQ27" s="20">
        <v>1</v>
      </c>
      <c r="CS27" s="18">
        <v>53</v>
      </c>
      <c r="CT27" s="19">
        <v>1.1499999999999999</v>
      </c>
      <c r="CU27" s="19">
        <v>1.1499999999999999</v>
      </c>
      <c r="CV27" s="19">
        <v>1.1499999999999999</v>
      </c>
      <c r="CW27" s="19">
        <v>1.1499999999999999</v>
      </c>
      <c r="CX27" s="19">
        <v>1.1499999999999999</v>
      </c>
      <c r="CY27" s="19">
        <v>1.1499999999999999</v>
      </c>
      <c r="CZ27" s="19">
        <v>1.1499999999999999</v>
      </c>
      <c r="DA27" s="19">
        <v>1.1499999999999999</v>
      </c>
      <c r="DB27" s="19">
        <v>1.1499999999999999</v>
      </c>
      <c r="DC27" s="19">
        <v>1.1499999999999999</v>
      </c>
      <c r="DD27" s="19">
        <v>1.1499999999999999</v>
      </c>
      <c r="DE27" s="19">
        <v>1.1499999999999999</v>
      </c>
      <c r="DF27" s="19">
        <v>1.1499999999999999</v>
      </c>
      <c r="DG27" s="19">
        <v>1.1499999999999999</v>
      </c>
      <c r="DH27" s="24">
        <v>1.1499999999999999</v>
      </c>
      <c r="DI27" s="19">
        <v>1.1499999999999999</v>
      </c>
      <c r="DJ27" s="19">
        <v>1.135</v>
      </c>
      <c r="DK27" s="19">
        <v>1.1200000000000001</v>
      </c>
      <c r="DL27" s="19">
        <v>1.1050000000000002</v>
      </c>
      <c r="DM27" s="19">
        <v>1.0900000000000003</v>
      </c>
      <c r="DN27" s="19">
        <v>1.0750000000000004</v>
      </c>
      <c r="DO27" s="19">
        <v>1.0600000000000005</v>
      </c>
      <c r="DP27" s="19">
        <v>1.0450000000000006</v>
      </c>
      <c r="DQ27" s="19">
        <v>1.0300000000000007</v>
      </c>
      <c r="DR27" s="19">
        <v>1.0150000000000008</v>
      </c>
      <c r="DS27" s="19">
        <v>1</v>
      </c>
      <c r="DT27" s="19">
        <v>1</v>
      </c>
      <c r="DU27" s="20">
        <v>1</v>
      </c>
      <c r="DV27" s="20">
        <v>1</v>
      </c>
      <c r="DW27" s="25">
        <v>1</v>
      </c>
      <c r="DX27" s="20">
        <v>1</v>
      </c>
    </row>
    <row r="28" spans="1:128" x14ac:dyDescent="0.3">
      <c r="A28">
        <v>25</v>
      </c>
      <c r="B28" s="19">
        <v>0.9800000000000002</v>
      </c>
      <c r="C28" s="19">
        <v>0.9800000000000002</v>
      </c>
      <c r="D28" s="19">
        <v>0.9800000000000002</v>
      </c>
      <c r="E28" s="19">
        <v>0.9800000000000002</v>
      </c>
      <c r="F28" s="19">
        <v>0.9800000000000002</v>
      </c>
      <c r="G28" s="19">
        <v>0.9800000000000002</v>
      </c>
      <c r="H28" s="19">
        <v>0.9800000000000002</v>
      </c>
      <c r="I28" s="19">
        <v>0.9800000000000002</v>
      </c>
      <c r="J28" s="19">
        <v>0.9800000000000002</v>
      </c>
      <c r="K28" s="19">
        <v>0.9800000000000002</v>
      </c>
      <c r="L28" s="19">
        <v>0.9800000000000002</v>
      </c>
      <c r="M28" s="19">
        <v>0.9800000000000002</v>
      </c>
      <c r="N28" s="19">
        <v>0.9800000000000002</v>
      </c>
      <c r="O28" s="19">
        <v>0.9800000000000002</v>
      </c>
      <c r="P28" s="19">
        <v>0.9800000000000002</v>
      </c>
      <c r="Q28" s="19">
        <v>0.9800000000000002</v>
      </c>
      <c r="R28" s="19">
        <v>0.9800000000000002</v>
      </c>
      <c r="S28" s="19">
        <v>0.9800000000000002</v>
      </c>
      <c r="T28" s="19">
        <v>0.9800000000000002</v>
      </c>
      <c r="U28" s="19">
        <v>0.9800000000000002</v>
      </c>
      <c r="V28" s="19">
        <v>0.9800000000000002</v>
      </c>
      <c r="W28" s="19">
        <v>0.9800000000000002</v>
      </c>
      <c r="X28" s="19">
        <v>0.9800000000000002</v>
      </c>
      <c r="Y28" s="19">
        <v>0.9800000000000002</v>
      </c>
      <c r="Z28" s="19">
        <v>0.9800000000000002</v>
      </c>
      <c r="AA28" s="19">
        <v>0.9800000000000002</v>
      </c>
      <c r="AB28" s="20">
        <v>1</v>
      </c>
      <c r="AC28" s="20">
        <v>1</v>
      </c>
      <c r="AD28" s="20">
        <v>1</v>
      </c>
      <c r="AE28" s="20">
        <v>1</v>
      </c>
      <c r="AF28" s="25">
        <v>1</v>
      </c>
      <c r="AG28" s="21">
        <v>1</v>
      </c>
      <c r="AH28" s="21">
        <v>1</v>
      </c>
      <c r="AI28" s="21">
        <v>1</v>
      </c>
      <c r="AJ28" s="21">
        <v>1</v>
      </c>
      <c r="AK28" s="21">
        <v>1</v>
      </c>
      <c r="AL28" s="22">
        <v>1</v>
      </c>
      <c r="AM28" s="22">
        <v>1</v>
      </c>
      <c r="AN28" s="22">
        <v>1</v>
      </c>
      <c r="AO28" s="22">
        <v>1</v>
      </c>
      <c r="AP28" s="22">
        <v>1</v>
      </c>
      <c r="AQ28" s="23">
        <v>1</v>
      </c>
      <c r="AR28" s="23">
        <v>1</v>
      </c>
      <c r="AS28" s="23">
        <v>1</v>
      </c>
      <c r="AT28" s="23">
        <v>1</v>
      </c>
      <c r="AU28" s="23">
        <v>1</v>
      </c>
      <c r="AV28" s="19">
        <v>1</v>
      </c>
      <c r="AW28" s="19">
        <v>1</v>
      </c>
      <c r="AX28" s="19">
        <v>1</v>
      </c>
      <c r="AY28" s="19">
        <v>1</v>
      </c>
      <c r="AZ28" s="19">
        <v>1</v>
      </c>
      <c r="BA28" s="19">
        <v>1</v>
      </c>
      <c r="BB28" s="19">
        <v>1</v>
      </c>
      <c r="BC28" s="19">
        <v>1</v>
      </c>
      <c r="BD28" s="19">
        <v>1</v>
      </c>
      <c r="BE28" s="19">
        <v>1</v>
      </c>
      <c r="BF28" s="19">
        <v>1</v>
      </c>
      <c r="BG28" s="19">
        <v>1</v>
      </c>
      <c r="BH28" s="19">
        <v>1</v>
      </c>
      <c r="BI28" s="19">
        <v>1</v>
      </c>
      <c r="BJ28" s="19">
        <v>1</v>
      </c>
      <c r="BL28" s="18">
        <v>54</v>
      </c>
      <c r="BM28" s="19">
        <v>0.8</v>
      </c>
      <c r="BN28" s="19">
        <v>0.8</v>
      </c>
      <c r="BO28" s="19">
        <v>0.8</v>
      </c>
      <c r="BP28" s="19">
        <v>0.8</v>
      </c>
      <c r="BQ28" s="19">
        <v>0.8</v>
      </c>
      <c r="BR28" s="19">
        <v>0.8</v>
      </c>
      <c r="BS28" s="19">
        <v>0.8</v>
      </c>
      <c r="BT28" s="19">
        <v>0.8</v>
      </c>
      <c r="BU28" s="19">
        <v>0.8</v>
      </c>
      <c r="BV28" s="19">
        <v>0.8</v>
      </c>
      <c r="BW28" s="19">
        <v>0.8</v>
      </c>
      <c r="BX28" s="19">
        <v>0.8</v>
      </c>
      <c r="BY28" s="19">
        <v>0.8</v>
      </c>
      <c r="BZ28" s="19">
        <v>0.8</v>
      </c>
      <c r="CA28" s="24">
        <v>0.8</v>
      </c>
      <c r="CB28" s="19">
        <v>0.8</v>
      </c>
      <c r="CC28" s="19">
        <v>0.82000000000000006</v>
      </c>
      <c r="CD28" s="19">
        <v>0.84000000000000008</v>
      </c>
      <c r="CE28" s="19">
        <v>0.8600000000000001</v>
      </c>
      <c r="CF28" s="19">
        <v>0.88000000000000012</v>
      </c>
      <c r="CG28" s="19">
        <v>0.90000000000000013</v>
      </c>
      <c r="CH28" s="19">
        <v>0.92000000000000015</v>
      </c>
      <c r="CI28" s="19">
        <v>0.94000000000000017</v>
      </c>
      <c r="CJ28" s="19">
        <v>0.96000000000000019</v>
      </c>
      <c r="CK28" s="19">
        <v>0.9800000000000002</v>
      </c>
      <c r="CL28" s="19">
        <v>1</v>
      </c>
      <c r="CM28" s="20">
        <v>1</v>
      </c>
      <c r="CN28" s="20">
        <v>1</v>
      </c>
      <c r="CO28" s="20">
        <v>1</v>
      </c>
      <c r="CP28" s="25">
        <v>1</v>
      </c>
      <c r="CQ28" s="20">
        <v>1</v>
      </c>
      <c r="CS28" s="18">
        <v>54</v>
      </c>
      <c r="CT28" s="19">
        <v>1.1499999999999999</v>
      </c>
      <c r="CU28" s="19">
        <v>1.1499999999999999</v>
      </c>
      <c r="CV28" s="19">
        <v>1.1499999999999999</v>
      </c>
      <c r="CW28" s="19">
        <v>1.1499999999999999</v>
      </c>
      <c r="CX28" s="19">
        <v>1.1499999999999999</v>
      </c>
      <c r="CY28" s="19">
        <v>1.1499999999999999</v>
      </c>
      <c r="CZ28" s="19">
        <v>1.1499999999999999</v>
      </c>
      <c r="DA28" s="19">
        <v>1.1499999999999999</v>
      </c>
      <c r="DB28" s="19">
        <v>1.1499999999999999</v>
      </c>
      <c r="DC28" s="19">
        <v>1.1499999999999999</v>
      </c>
      <c r="DD28" s="19">
        <v>1.1499999999999999</v>
      </c>
      <c r="DE28" s="19">
        <v>1.1499999999999999</v>
      </c>
      <c r="DF28" s="19">
        <v>1.1499999999999999</v>
      </c>
      <c r="DG28" s="19">
        <v>1.1499999999999999</v>
      </c>
      <c r="DH28" s="24">
        <v>1.1499999999999999</v>
      </c>
      <c r="DI28" s="19">
        <v>1.1499999999999999</v>
      </c>
      <c r="DJ28" s="19">
        <v>1.135</v>
      </c>
      <c r="DK28" s="19">
        <v>1.1200000000000001</v>
      </c>
      <c r="DL28" s="19">
        <v>1.1050000000000002</v>
      </c>
      <c r="DM28" s="19">
        <v>1.0900000000000003</v>
      </c>
      <c r="DN28" s="19">
        <v>1.0750000000000004</v>
      </c>
      <c r="DO28" s="19">
        <v>1.0600000000000005</v>
      </c>
      <c r="DP28" s="19">
        <v>1.0450000000000006</v>
      </c>
      <c r="DQ28" s="19">
        <v>1.0300000000000007</v>
      </c>
      <c r="DR28" s="19">
        <v>1.0150000000000008</v>
      </c>
      <c r="DS28" s="19">
        <v>1</v>
      </c>
      <c r="DT28" s="20">
        <v>1</v>
      </c>
      <c r="DU28" s="20">
        <v>1</v>
      </c>
      <c r="DV28" s="20">
        <v>1</v>
      </c>
      <c r="DW28" s="25">
        <v>1</v>
      </c>
      <c r="DX28" s="20">
        <v>1</v>
      </c>
    </row>
    <row r="29" spans="1:128" x14ac:dyDescent="0.3">
      <c r="A29">
        <v>26</v>
      </c>
      <c r="B29" s="19">
        <v>1</v>
      </c>
      <c r="C29" s="19">
        <v>1</v>
      </c>
      <c r="D29" s="19">
        <v>1</v>
      </c>
      <c r="E29" s="19">
        <v>1</v>
      </c>
      <c r="F29" s="19">
        <v>1</v>
      </c>
      <c r="G29" s="19">
        <v>1</v>
      </c>
      <c r="H29" s="19">
        <v>1</v>
      </c>
      <c r="I29" s="19">
        <v>1</v>
      </c>
      <c r="J29" s="19">
        <v>1</v>
      </c>
      <c r="K29" s="19">
        <v>1</v>
      </c>
      <c r="L29" s="19">
        <v>1</v>
      </c>
      <c r="M29" s="19">
        <v>1</v>
      </c>
      <c r="N29" s="19">
        <v>1</v>
      </c>
      <c r="O29" s="19">
        <v>1</v>
      </c>
      <c r="P29" s="19">
        <v>1</v>
      </c>
      <c r="Q29" s="19">
        <v>1</v>
      </c>
      <c r="R29" s="19">
        <v>1</v>
      </c>
      <c r="S29" s="19">
        <v>1</v>
      </c>
      <c r="T29" s="19">
        <v>1</v>
      </c>
      <c r="U29" s="19">
        <v>1</v>
      </c>
      <c r="V29" s="19">
        <v>1</v>
      </c>
      <c r="W29" s="19">
        <v>1</v>
      </c>
      <c r="X29" s="19">
        <v>1</v>
      </c>
      <c r="Y29" s="19">
        <v>1</v>
      </c>
      <c r="Z29" s="19">
        <v>1</v>
      </c>
      <c r="AA29" s="20">
        <v>1</v>
      </c>
      <c r="AB29" s="20">
        <v>1</v>
      </c>
      <c r="AC29" s="20">
        <v>1</v>
      </c>
      <c r="AD29" s="20">
        <v>1</v>
      </c>
      <c r="AE29" s="25">
        <v>1</v>
      </c>
      <c r="AF29" s="21">
        <v>1</v>
      </c>
      <c r="AG29" s="21">
        <v>1</v>
      </c>
      <c r="AH29" s="21">
        <v>1</v>
      </c>
      <c r="AI29" s="21">
        <v>1</v>
      </c>
      <c r="AJ29" s="21">
        <v>1</v>
      </c>
      <c r="AK29" s="22">
        <v>1</v>
      </c>
      <c r="AL29" s="22">
        <v>1</v>
      </c>
      <c r="AM29" s="22">
        <v>1</v>
      </c>
      <c r="AN29" s="22">
        <v>1</v>
      </c>
      <c r="AO29" s="22">
        <v>1</v>
      </c>
      <c r="AP29" s="23">
        <v>1</v>
      </c>
      <c r="AQ29" s="23">
        <v>1</v>
      </c>
      <c r="AR29" s="23">
        <v>1</v>
      </c>
      <c r="AS29" s="23">
        <v>1</v>
      </c>
      <c r="AT29" s="23">
        <v>1</v>
      </c>
      <c r="AU29" s="19">
        <v>1</v>
      </c>
      <c r="AV29" s="19">
        <v>1</v>
      </c>
      <c r="AW29" s="19">
        <v>1</v>
      </c>
      <c r="AX29" s="19">
        <v>1</v>
      </c>
      <c r="AY29" s="19">
        <v>1</v>
      </c>
      <c r="AZ29" s="19">
        <v>1</v>
      </c>
      <c r="BA29" s="19">
        <v>1</v>
      </c>
      <c r="BB29" s="19">
        <v>1</v>
      </c>
      <c r="BC29" s="19">
        <v>1</v>
      </c>
      <c r="BD29" s="19">
        <v>1</v>
      </c>
      <c r="BE29" s="19">
        <v>1</v>
      </c>
      <c r="BF29" s="19">
        <v>1</v>
      </c>
      <c r="BG29" s="19">
        <v>1</v>
      </c>
      <c r="BH29" s="19">
        <v>1</v>
      </c>
      <c r="BI29" s="19">
        <v>1</v>
      </c>
      <c r="BJ29" s="19">
        <v>1</v>
      </c>
      <c r="BL29" s="18">
        <v>55</v>
      </c>
      <c r="BM29" s="19">
        <v>0.8</v>
      </c>
      <c r="BN29" s="19">
        <v>0.8</v>
      </c>
      <c r="BO29" s="19">
        <v>0.8</v>
      </c>
      <c r="BP29" s="19">
        <v>0.8</v>
      </c>
      <c r="BQ29" s="19">
        <v>0.8</v>
      </c>
      <c r="BR29" s="19">
        <v>0.8</v>
      </c>
      <c r="BS29" s="19">
        <v>0.8</v>
      </c>
      <c r="BT29" s="19">
        <v>0.8</v>
      </c>
      <c r="BU29" s="19">
        <v>0.8</v>
      </c>
      <c r="BV29" s="19">
        <v>0.8</v>
      </c>
      <c r="BW29" s="19">
        <v>0.8</v>
      </c>
      <c r="BX29" s="19">
        <v>0.8</v>
      </c>
      <c r="BY29" s="19">
        <v>0.8</v>
      </c>
      <c r="BZ29" s="19">
        <v>0.8</v>
      </c>
      <c r="CA29" s="24">
        <v>0.8</v>
      </c>
      <c r="CB29" s="19">
        <v>0.8</v>
      </c>
      <c r="CC29" s="19">
        <v>0.82000000000000006</v>
      </c>
      <c r="CD29" s="19">
        <v>0.84000000000000008</v>
      </c>
      <c r="CE29" s="19">
        <v>0.8600000000000001</v>
      </c>
      <c r="CF29" s="19">
        <v>0.88000000000000012</v>
      </c>
      <c r="CG29" s="19">
        <v>0.90000000000000013</v>
      </c>
      <c r="CH29" s="19">
        <v>0.92000000000000015</v>
      </c>
      <c r="CI29" s="19">
        <v>0.94000000000000017</v>
      </c>
      <c r="CJ29" s="19">
        <v>0.96000000000000019</v>
      </c>
      <c r="CK29" s="19">
        <v>0.9800000000000002</v>
      </c>
      <c r="CL29" s="20">
        <v>1</v>
      </c>
      <c r="CM29" s="20">
        <v>1</v>
      </c>
      <c r="CN29" s="20">
        <v>1</v>
      </c>
      <c r="CO29" s="20">
        <v>1</v>
      </c>
      <c r="CP29" s="25">
        <v>1</v>
      </c>
      <c r="CQ29" s="21">
        <v>1</v>
      </c>
      <c r="CS29" s="18">
        <v>55</v>
      </c>
      <c r="CT29" s="19">
        <v>1.1499999999999999</v>
      </c>
      <c r="CU29" s="19">
        <v>1.1499999999999999</v>
      </c>
      <c r="CV29" s="19">
        <v>1.1499999999999999</v>
      </c>
      <c r="CW29" s="19">
        <v>1.1499999999999999</v>
      </c>
      <c r="CX29" s="19">
        <v>1.1499999999999999</v>
      </c>
      <c r="CY29" s="19">
        <v>1.1499999999999999</v>
      </c>
      <c r="CZ29" s="19">
        <v>1.1499999999999999</v>
      </c>
      <c r="DA29" s="19">
        <v>1.1499999999999999</v>
      </c>
      <c r="DB29" s="19">
        <v>1.1499999999999999</v>
      </c>
      <c r="DC29" s="19">
        <v>1.1499999999999999</v>
      </c>
      <c r="DD29" s="19">
        <v>1.1499999999999999</v>
      </c>
      <c r="DE29" s="19">
        <v>1.1499999999999999</v>
      </c>
      <c r="DF29" s="19">
        <v>1.1499999999999999</v>
      </c>
      <c r="DG29" s="19">
        <v>1.1499999999999999</v>
      </c>
      <c r="DH29" s="24">
        <v>1.1499999999999999</v>
      </c>
      <c r="DI29" s="19">
        <v>1.1499999999999999</v>
      </c>
      <c r="DJ29" s="19">
        <v>1.135</v>
      </c>
      <c r="DK29" s="19">
        <v>1.1200000000000001</v>
      </c>
      <c r="DL29" s="19">
        <v>1.1050000000000002</v>
      </c>
      <c r="DM29" s="19">
        <v>1.0900000000000003</v>
      </c>
      <c r="DN29" s="19">
        <v>1.0750000000000004</v>
      </c>
      <c r="DO29" s="19">
        <v>1.0600000000000005</v>
      </c>
      <c r="DP29" s="19">
        <v>1.0450000000000006</v>
      </c>
      <c r="DQ29" s="19">
        <v>1.0300000000000007</v>
      </c>
      <c r="DR29" s="19">
        <v>1.0150000000000008</v>
      </c>
      <c r="DS29" s="20">
        <v>1</v>
      </c>
      <c r="DT29" s="20">
        <v>1</v>
      </c>
      <c r="DU29" s="20">
        <v>1</v>
      </c>
      <c r="DV29" s="20">
        <v>1</v>
      </c>
      <c r="DW29" s="25">
        <v>1</v>
      </c>
      <c r="DX29" s="21">
        <v>1</v>
      </c>
    </row>
    <row r="30" spans="1:128" x14ac:dyDescent="0.3">
      <c r="A30">
        <v>27</v>
      </c>
      <c r="B30" s="19">
        <v>1</v>
      </c>
      <c r="C30" s="19">
        <v>1</v>
      </c>
      <c r="D30" s="19">
        <v>1</v>
      </c>
      <c r="E30" s="19">
        <v>1</v>
      </c>
      <c r="F30" s="19">
        <v>1</v>
      </c>
      <c r="G30" s="19">
        <v>1</v>
      </c>
      <c r="H30" s="19">
        <v>1</v>
      </c>
      <c r="I30" s="19">
        <v>1</v>
      </c>
      <c r="J30" s="19">
        <v>1</v>
      </c>
      <c r="K30" s="19">
        <v>1</v>
      </c>
      <c r="L30" s="19">
        <v>1</v>
      </c>
      <c r="M30" s="19">
        <v>1</v>
      </c>
      <c r="N30" s="19">
        <v>1</v>
      </c>
      <c r="O30" s="19">
        <v>1</v>
      </c>
      <c r="P30" s="19">
        <v>1</v>
      </c>
      <c r="Q30" s="19">
        <v>1</v>
      </c>
      <c r="R30" s="19">
        <v>1</v>
      </c>
      <c r="S30" s="19">
        <v>1</v>
      </c>
      <c r="T30" s="19">
        <v>1</v>
      </c>
      <c r="U30" s="19">
        <v>1</v>
      </c>
      <c r="V30" s="19">
        <v>1</v>
      </c>
      <c r="W30" s="19">
        <v>1</v>
      </c>
      <c r="X30" s="19">
        <v>1</v>
      </c>
      <c r="Y30" s="19">
        <v>1</v>
      </c>
      <c r="Z30" s="20">
        <v>1</v>
      </c>
      <c r="AA30" s="20">
        <v>1</v>
      </c>
      <c r="AB30" s="20">
        <v>1</v>
      </c>
      <c r="AC30" s="20">
        <v>1</v>
      </c>
      <c r="AD30" s="25">
        <v>1</v>
      </c>
      <c r="AE30" s="21">
        <v>1</v>
      </c>
      <c r="AF30" s="21">
        <v>1</v>
      </c>
      <c r="AG30" s="21">
        <v>1</v>
      </c>
      <c r="AH30" s="21">
        <v>1</v>
      </c>
      <c r="AI30" s="21">
        <v>1</v>
      </c>
      <c r="AJ30" s="22">
        <v>1</v>
      </c>
      <c r="AK30" s="22">
        <v>1</v>
      </c>
      <c r="AL30" s="22">
        <v>1</v>
      </c>
      <c r="AM30" s="22">
        <v>1</v>
      </c>
      <c r="AN30" s="22">
        <v>1</v>
      </c>
      <c r="AO30" s="23">
        <v>1</v>
      </c>
      <c r="AP30" s="23">
        <v>1</v>
      </c>
      <c r="AQ30" s="23">
        <v>1</v>
      </c>
      <c r="AR30" s="23">
        <v>1</v>
      </c>
      <c r="AS30" s="23">
        <v>1</v>
      </c>
      <c r="AT30" s="19">
        <v>1</v>
      </c>
      <c r="AU30" s="19">
        <v>1</v>
      </c>
      <c r="AV30" s="19">
        <v>1</v>
      </c>
      <c r="AW30" s="19">
        <v>1</v>
      </c>
      <c r="AX30" s="19">
        <v>1</v>
      </c>
      <c r="AY30" s="19">
        <v>1</v>
      </c>
      <c r="AZ30" s="19">
        <v>1</v>
      </c>
      <c r="BA30" s="19">
        <v>1</v>
      </c>
      <c r="BB30" s="19">
        <v>1</v>
      </c>
      <c r="BC30" s="19">
        <v>1</v>
      </c>
      <c r="BD30" s="19">
        <v>1</v>
      </c>
      <c r="BE30" s="19">
        <v>1</v>
      </c>
      <c r="BF30" s="19">
        <v>1</v>
      </c>
      <c r="BG30" s="19">
        <v>1</v>
      </c>
      <c r="BH30" s="19">
        <v>1</v>
      </c>
      <c r="BI30" s="19">
        <v>1</v>
      </c>
      <c r="BJ30" s="19">
        <v>1</v>
      </c>
      <c r="BL30" s="18">
        <v>56</v>
      </c>
      <c r="BM30" s="19">
        <v>0.8</v>
      </c>
      <c r="BN30" s="19">
        <v>0.8</v>
      </c>
      <c r="BO30" s="19">
        <v>0.8</v>
      </c>
      <c r="BP30" s="19">
        <v>0.8</v>
      </c>
      <c r="BQ30" s="19">
        <v>0.8</v>
      </c>
      <c r="BR30" s="19">
        <v>0.8</v>
      </c>
      <c r="BS30" s="19">
        <v>0.8</v>
      </c>
      <c r="BT30" s="19">
        <v>0.8</v>
      </c>
      <c r="BU30" s="19">
        <v>0.8</v>
      </c>
      <c r="BV30" s="19">
        <v>0.8</v>
      </c>
      <c r="BW30" s="19">
        <v>0.8</v>
      </c>
      <c r="BX30" s="19">
        <v>0.8</v>
      </c>
      <c r="BY30" s="19">
        <v>0.8</v>
      </c>
      <c r="BZ30" s="24">
        <v>0.8</v>
      </c>
      <c r="CA30" s="19">
        <v>0.8</v>
      </c>
      <c r="CB30" s="19">
        <v>0.82000000000000006</v>
      </c>
      <c r="CC30" s="19">
        <v>0.84000000000000008</v>
      </c>
      <c r="CD30" s="19">
        <v>0.8600000000000001</v>
      </c>
      <c r="CE30" s="19">
        <v>0.88000000000000012</v>
      </c>
      <c r="CF30" s="19">
        <v>0.90000000000000013</v>
      </c>
      <c r="CG30" s="19">
        <v>0.92000000000000015</v>
      </c>
      <c r="CH30" s="19">
        <v>0.94000000000000017</v>
      </c>
      <c r="CI30" s="19">
        <v>0.96000000000000019</v>
      </c>
      <c r="CJ30" s="19">
        <v>0.9800000000000002</v>
      </c>
      <c r="CK30" s="20">
        <v>1</v>
      </c>
      <c r="CL30" s="20">
        <v>1</v>
      </c>
      <c r="CM30" s="20">
        <v>1</v>
      </c>
      <c r="CN30" s="20">
        <v>1</v>
      </c>
      <c r="CO30" s="25">
        <v>1</v>
      </c>
      <c r="CP30" s="21">
        <v>1</v>
      </c>
      <c r="CQ30" s="21">
        <v>1</v>
      </c>
      <c r="CS30" s="18">
        <v>56</v>
      </c>
      <c r="CT30" s="19">
        <v>1.1499999999999999</v>
      </c>
      <c r="CU30" s="19">
        <v>1.1499999999999999</v>
      </c>
      <c r="CV30" s="19">
        <v>1.1499999999999999</v>
      </c>
      <c r="CW30" s="19">
        <v>1.1499999999999999</v>
      </c>
      <c r="CX30" s="19">
        <v>1.1499999999999999</v>
      </c>
      <c r="CY30" s="19">
        <v>1.1499999999999999</v>
      </c>
      <c r="CZ30" s="19">
        <v>1.1499999999999999</v>
      </c>
      <c r="DA30" s="19">
        <v>1.1499999999999999</v>
      </c>
      <c r="DB30" s="19">
        <v>1.1499999999999999</v>
      </c>
      <c r="DC30" s="19">
        <v>1.1499999999999999</v>
      </c>
      <c r="DD30" s="19">
        <v>1.1499999999999999</v>
      </c>
      <c r="DE30" s="19">
        <v>1.1499999999999999</v>
      </c>
      <c r="DF30" s="19">
        <v>1.1499999999999999</v>
      </c>
      <c r="DG30" s="24">
        <v>1.1499999999999999</v>
      </c>
      <c r="DH30" s="19">
        <v>1.1499999999999999</v>
      </c>
      <c r="DI30" s="19">
        <v>1.135</v>
      </c>
      <c r="DJ30" s="19">
        <v>1.1200000000000001</v>
      </c>
      <c r="DK30" s="19">
        <v>1.1050000000000002</v>
      </c>
      <c r="DL30" s="19">
        <v>1.0900000000000003</v>
      </c>
      <c r="DM30" s="19">
        <v>1.0750000000000004</v>
      </c>
      <c r="DN30" s="19">
        <v>1.0600000000000005</v>
      </c>
      <c r="DO30" s="19">
        <v>1.0450000000000006</v>
      </c>
      <c r="DP30" s="19">
        <v>1.0300000000000007</v>
      </c>
      <c r="DQ30" s="19">
        <v>1.0150000000000008</v>
      </c>
      <c r="DR30" s="20">
        <v>1</v>
      </c>
      <c r="DS30" s="20">
        <v>1</v>
      </c>
      <c r="DT30" s="20">
        <v>1</v>
      </c>
      <c r="DU30" s="20">
        <v>1</v>
      </c>
      <c r="DV30" s="25">
        <v>1</v>
      </c>
      <c r="DW30" s="21">
        <v>1</v>
      </c>
      <c r="DX30" s="21">
        <v>1</v>
      </c>
    </row>
    <row r="31" spans="1:128" x14ac:dyDescent="0.3">
      <c r="A31">
        <v>28</v>
      </c>
      <c r="B31" s="19">
        <v>1</v>
      </c>
      <c r="C31" s="19">
        <v>1</v>
      </c>
      <c r="D31" s="19">
        <v>1</v>
      </c>
      <c r="E31" s="19">
        <v>1</v>
      </c>
      <c r="F31" s="19">
        <v>1</v>
      </c>
      <c r="G31" s="19">
        <v>1</v>
      </c>
      <c r="H31" s="19">
        <v>1</v>
      </c>
      <c r="I31" s="19">
        <v>1</v>
      </c>
      <c r="J31" s="19">
        <v>1</v>
      </c>
      <c r="K31" s="19">
        <v>1</v>
      </c>
      <c r="L31" s="19">
        <v>1</v>
      </c>
      <c r="M31" s="19">
        <v>1</v>
      </c>
      <c r="N31" s="19">
        <v>1</v>
      </c>
      <c r="O31" s="19">
        <v>1</v>
      </c>
      <c r="P31" s="19">
        <v>1</v>
      </c>
      <c r="Q31" s="19">
        <v>1</v>
      </c>
      <c r="R31" s="19">
        <v>1</v>
      </c>
      <c r="S31" s="19">
        <v>1</v>
      </c>
      <c r="T31" s="19">
        <v>1</v>
      </c>
      <c r="U31" s="19">
        <v>1</v>
      </c>
      <c r="V31" s="19">
        <v>1</v>
      </c>
      <c r="W31" s="19">
        <v>1</v>
      </c>
      <c r="X31" s="19">
        <v>1</v>
      </c>
      <c r="Y31" s="20">
        <v>1</v>
      </c>
      <c r="Z31" s="20">
        <v>1</v>
      </c>
      <c r="AA31" s="20">
        <v>1</v>
      </c>
      <c r="AB31" s="20">
        <v>1</v>
      </c>
      <c r="AC31" s="25">
        <v>1</v>
      </c>
      <c r="AD31" s="21">
        <v>1</v>
      </c>
      <c r="AE31" s="21">
        <v>1</v>
      </c>
      <c r="AF31" s="21">
        <v>1</v>
      </c>
      <c r="AG31" s="21">
        <v>1</v>
      </c>
      <c r="AH31" s="21">
        <v>1</v>
      </c>
      <c r="AI31" s="22">
        <v>1</v>
      </c>
      <c r="AJ31" s="22">
        <v>1</v>
      </c>
      <c r="AK31" s="22">
        <v>1</v>
      </c>
      <c r="AL31" s="22">
        <v>1</v>
      </c>
      <c r="AM31" s="22">
        <v>1</v>
      </c>
      <c r="AN31" s="23">
        <v>1</v>
      </c>
      <c r="AO31" s="23">
        <v>1</v>
      </c>
      <c r="AP31" s="23">
        <v>1</v>
      </c>
      <c r="AQ31" s="23">
        <v>1</v>
      </c>
      <c r="AR31" s="23">
        <v>1</v>
      </c>
      <c r="AS31" s="19">
        <v>1</v>
      </c>
      <c r="AT31" s="19">
        <v>1</v>
      </c>
      <c r="AU31" s="19">
        <v>1</v>
      </c>
      <c r="AV31" s="19">
        <v>1</v>
      </c>
      <c r="AW31" s="19">
        <v>1</v>
      </c>
      <c r="AX31" s="19">
        <v>1</v>
      </c>
      <c r="AY31" s="19">
        <v>1</v>
      </c>
      <c r="AZ31" s="19">
        <v>1</v>
      </c>
      <c r="BA31" s="19">
        <v>1</v>
      </c>
      <c r="BB31" s="19">
        <v>1</v>
      </c>
      <c r="BC31" s="19">
        <v>1</v>
      </c>
      <c r="BD31" s="19">
        <v>1</v>
      </c>
      <c r="BE31" s="19">
        <v>1</v>
      </c>
      <c r="BF31" s="19">
        <v>1</v>
      </c>
      <c r="BG31" s="19">
        <v>1</v>
      </c>
      <c r="BH31" s="19">
        <v>1</v>
      </c>
      <c r="BI31" s="19">
        <v>1</v>
      </c>
      <c r="BJ31" s="19">
        <v>1</v>
      </c>
      <c r="BL31" s="18">
        <v>57</v>
      </c>
      <c r="BM31" s="19">
        <v>0.8</v>
      </c>
      <c r="BN31" s="19">
        <v>0.8</v>
      </c>
      <c r="BO31" s="19">
        <v>0.8</v>
      </c>
      <c r="BP31" s="19">
        <v>0.8</v>
      </c>
      <c r="BQ31" s="19">
        <v>0.8</v>
      </c>
      <c r="BR31" s="19">
        <v>0.8</v>
      </c>
      <c r="BS31" s="19">
        <v>0.8</v>
      </c>
      <c r="BT31" s="19">
        <v>0.8</v>
      </c>
      <c r="BU31" s="19">
        <v>0.8</v>
      </c>
      <c r="BV31" s="19">
        <v>0.8</v>
      </c>
      <c r="BW31" s="19">
        <v>0.8</v>
      </c>
      <c r="BX31" s="19">
        <v>0.8</v>
      </c>
      <c r="BY31" s="24">
        <v>0.8</v>
      </c>
      <c r="BZ31" s="19">
        <v>0.8</v>
      </c>
      <c r="CA31" s="19">
        <v>0.82000000000000006</v>
      </c>
      <c r="CB31" s="19">
        <v>0.84000000000000008</v>
      </c>
      <c r="CC31" s="19">
        <v>0.8600000000000001</v>
      </c>
      <c r="CD31" s="19">
        <v>0.88000000000000012</v>
      </c>
      <c r="CE31" s="19">
        <v>0.90000000000000013</v>
      </c>
      <c r="CF31" s="19">
        <v>0.92000000000000015</v>
      </c>
      <c r="CG31" s="19">
        <v>0.94000000000000017</v>
      </c>
      <c r="CH31" s="19">
        <v>0.96000000000000019</v>
      </c>
      <c r="CI31" s="19">
        <v>0.9800000000000002</v>
      </c>
      <c r="CJ31" s="20">
        <v>1</v>
      </c>
      <c r="CK31" s="20">
        <v>1</v>
      </c>
      <c r="CL31" s="20">
        <v>1</v>
      </c>
      <c r="CM31" s="20">
        <v>1</v>
      </c>
      <c r="CN31" s="25">
        <v>1</v>
      </c>
      <c r="CO31" s="21">
        <v>1</v>
      </c>
      <c r="CP31" s="21">
        <v>1</v>
      </c>
      <c r="CQ31" s="21">
        <v>1</v>
      </c>
      <c r="CS31" s="18">
        <v>57</v>
      </c>
      <c r="CT31" s="19">
        <v>1.1499999999999999</v>
      </c>
      <c r="CU31" s="19">
        <v>1.1499999999999999</v>
      </c>
      <c r="CV31" s="19">
        <v>1.1499999999999999</v>
      </c>
      <c r="CW31" s="19">
        <v>1.1499999999999999</v>
      </c>
      <c r="CX31" s="19">
        <v>1.1499999999999999</v>
      </c>
      <c r="CY31" s="19">
        <v>1.1499999999999999</v>
      </c>
      <c r="CZ31" s="19">
        <v>1.1499999999999999</v>
      </c>
      <c r="DA31" s="19">
        <v>1.1499999999999999</v>
      </c>
      <c r="DB31" s="19">
        <v>1.1499999999999999</v>
      </c>
      <c r="DC31" s="19">
        <v>1.1499999999999999</v>
      </c>
      <c r="DD31" s="19">
        <v>1.1499999999999999</v>
      </c>
      <c r="DE31" s="19">
        <v>1.1499999999999999</v>
      </c>
      <c r="DF31" s="24">
        <v>1.1499999999999999</v>
      </c>
      <c r="DG31" s="19">
        <v>1.1499999999999999</v>
      </c>
      <c r="DH31" s="19">
        <v>1.135</v>
      </c>
      <c r="DI31" s="19">
        <v>1.1200000000000001</v>
      </c>
      <c r="DJ31" s="19">
        <v>1.1050000000000002</v>
      </c>
      <c r="DK31" s="19">
        <v>1.0900000000000003</v>
      </c>
      <c r="DL31" s="19">
        <v>1.0750000000000004</v>
      </c>
      <c r="DM31" s="19">
        <v>1.0600000000000005</v>
      </c>
      <c r="DN31" s="19">
        <v>1.0450000000000006</v>
      </c>
      <c r="DO31" s="19">
        <v>1.0300000000000007</v>
      </c>
      <c r="DP31" s="19">
        <v>1.0150000000000008</v>
      </c>
      <c r="DQ31" s="20">
        <v>1</v>
      </c>
      <c r="DR31" s="20">
        <v>1</v>
      </c>
      <c r="DS31" s="20">
        <v>1</v>
      </c>
      <c r="DT31" s="20">
        <v>1</v>
      </c>
      <c r="DU31" s="25">
        <v>1</v>
      </c>
      <c r="DV31" s="21">
        <v>1</v>
      </c>
      <c r="DW31" s="21">
        <v>1</v>
      </c>
      <c r="DX31" s="21">
        <v>1</v>
      </c>
    </row>
    <row r="32" spans="1:128" x14ac:dyDescent="0.3">
      <c r="A32">
        <v>29</v>
      </c>
      <c r="B32" s="19">
        <v>1</v>
      </c>
      <c r="C32" s="19">
        <v>1</v>
      </c>
      <c r="D32" s="19">
        <v>1</v>
      </c>
      <c r="E32" s="19">
        <v>1</v>
      </c>
      <c r="F32" s="19">
        <v>1</v>
      </c>
      <c r="G32" s="19">
        <v>1</v>
      </c>
      <c r="H32" s="19">
        <v>1</v>
      </c>
      <c r="I32" s="19">
        <v>1</v>
      </c>
      <c r="J32" s="19">
        <v>1</v>
      </c>
      <c r="K32" s="19">
        <v>1</v>
      </c>
      <c r="L32" s="19">
        <v>1</v>
      </c>
      <c r="M32" s="19">
        <v>1</v>
      </c>
      <c r="N32" s="19">
        <v>1</v>
      </c>
      <c r="O32" s="19">
        <v>1</v>
      </c>
      <c r="P32" s="19">
        <v>1</v>
      </c>
      <c r="Q32" s="19">
        <v>1</v>
      </c>
      <c r="R32" s="19">
        <v>1</v>
      </c>
      <c r="S32" s="19">
        <v>1</v>
      </c>
      <c r="T32" s="19">
        <v>1</v>
      </c>
      <c r="U32" s="19">
        <v>1</v>
      </c>
      <c r="V32" s="19">
        <v>1</v>
      </c>
      <c r="W32" s="19">
        <v>1</v>
      </c>
      <c r="X32" s="20">
        <v>1</v>
      </c>
      <c r="Y32" s="20">
        <v>1</v>
      </c>
      <c r="Z32" s="20">
        <v>1</v>
      </c>
      <c r="AA32" s="20">
        <v>1</v>
      </c>
      <c r="AB32" s="25">
        <v>1</v>
      </c>
      <c r="AC32" s="21">
        <v>1</v>
      </c>
      <c r="AD32" s="21">
        <v>1</v>
      </c>
      <c r="AE32" s="21">
        <v>1</v>
      </c>
      <c r="AF32" s="21">
        <v>1</v>
      </c>
      <c r="AG32" s="21">
        <v>1</v>
      </c>
      <c r="AH32" s="22">
        <v>1</v>
      </c>
      <c r="AI32" s="22">
        <v>1</v>
      </c>
      <c r="AJ32" s="22">
        <v>1</v>
      </c>
      <c r="AK32" s="22">
        <v>1</v>
      </c>
      <c r="AL32" s="22">
        <v>1</v>
      </c>
      <c r="AM32" s="23">
        <v>1</v>
      </c>
      <c r="AN32" s="23">
        <v>1</v>
      </c>
      <c r="AO32" s="23">
        <v>1</v>
      </c>
      <c r="AP32" s="23">
        <v>1</v>
      </c>
      <c r="AQ32" s="23">
        <v>1</v>
      </c>
      <c r="AR32" s="19">
        <v>1</v>
      </c>
      <c r="AS32" s="19">
        <v>1</v>
      </c>
      <c r="AT32" s="19">
        <v>1</v>
      </c>
      <c r="AU32" s="19">
        <v>1</v>
      </c>
      <c r="AV32" s="19">
        <v>1</v>
      </c>
      <c r="AW32" s="19">
        <v>1</v>
      </c>
      <c r="AX32" s="19">
        <v>1</v>
      </c>
      <c r="AY32" s="19">
        <v>1</v>
      </c>
      <c r="AZ32" s="19">
        <v>1</v>
      </c>
      <c r="BA32" s="19">
        <v>1</v>
      </c>
      <c r="BB32" s="19">
        <v>1</v>
      </c>
      <c r="BC32" s="19">
        <v>1</v>
      </c>
      <c r="BD32" s="19">
        <v>1</v>
      </c>
      <c r="BE32" s="19">
        <v>1</v>
      </c>
      <c r="BF32" s="19">
        <v>1</v>
      </c>
      <c r="BG32" s="19">
        <v>1</v>
      </c>
      <c r="BH32" s="19">
        <v>1</v>
      </c>
      <c r="BI32" s="19">
        <v>1</v>
      </c>
      <c r="BJ32" s="19">
        <v>1</v>
      </c>
      <c r="BL32" s="18">
        <v>58</v>
      </c>
      <c r="BM32" s="19">
        <v>0.8</v>
      </c>
      <c r="BN32" s="19">
        <v>0.8</v>
      </c>
      <c r="BO32" s="19">
        <v>0.8</v>
      </c>
      <c r="BP32" s="19">
        <v>0.8</v>
      </c>
      <c r="BQ32" s="19">
        <v>0.8</v>
      </c>
      <c r="BR32" s="19">
        <v>0.8</v>
      </c>
      <c r="BS32" s="19">
        <v>0.8</v>
      </c>
      <c r="BT32" s="19">
        <v>0.8</v>
      </c>
      <c r="BU32" s="19">
        <v>0.8</v>
      </c>
      <c r="BV32" s="19">
        <v>0.8</v>
      </c>
      <c r="BW32" s="19">
        <v>0.8</v>
      </c>
      <c r="BX32" s="24">
        <v>0.8</v>
      </c>
      <c r="BY32" s="19">
        <v>0.8</v>
      </c>
      <c r="BZ32" s="19">
        <v>0.82000000000000006</v>
      </c>
      <c r="CA32" s="19">
        <v>0.84000000000000008</v>
      </c>
      <c r="CB32" s="19">
        <v>0.8600000000000001</v>
      </c>
      <c r="CC32" s="19">
        <v>0.88000000000000012</v>
      </c>
      <c r="CD32" s="19">
        <v>0.90000000000000013</v>
      </c>
      <c r="CE32" s="19">
        <v>0.92000000000000015</v>
      </c>
      <c r="CF32" s="19">
        <v>0.94000000000000017</v>
      </c>
      <c r="CG32" s="19">
        <v>0.96000000000000019</v>
      </c>
      <c r="CH32" s="19">
        <v>0.9800000000000002</v>
      </c>
      <c r="CI32" s="20">
        <v>1</v>
      </c>
      <c r="CJ32" s="20">
        <v>1</v>
      </c>
      <c r="CK32" s="20">
        <v>1</v>
      </c>
      <c r="CL32" s="20">
        <v>1</v>
      </c>
      <c r="CM32" s="25">
        <v>1</v>
      </c>
      <c r="CN32" s="21">
        <v>1</v>
      </c>
      <c r="CO32" s="21">
        <v>1</v>
      </c>
      <c r="CP32" s="21">
        <v>1</v>
      </c>
      <c r="CQ32" s="21">
        <v>1</v>
      </c>
      <c r="CS32" s="18">
        <v>58</v>
      </c>
      <c r="CT32" s="19">
        <v>1.1499999999999999</v>
      </c>
      <c r="CU32" s="19">
        <v>1.1499999999999999</v>
      </c>
      <c r="CV32" s="19">
        <v>1.1499999999999999</v>
      </c>
      <c r="CW32" s="19">
        <v>1.1499999999999999</v>
      </c>
      <c r="CX32" s="19">
        <v>1.1499999999999999</v>
      </c>
      <c r="CY32" s="19">
        <v>1.1499999999999999</v>
      </c>
      <c r="CZ32" s="19">
        <v>1.1499999999999999</v>
      </c>
      <c r="DA32" s="19">
        <v>1.1499999999999999</v>
      </c>
      <c r="DB32" s="19">
        <v>1.1499999999999999</v>
      </c>
      <c r="DC32" s="19">
        <v>1.1499999999999999</v>
      </c>
      <c r="DD32" s="19">
        <v>1.1499999999999999</v>
      </c>
      <c r="DE32" s="24">
        <v>1.1499999999999999</v>
      </c>
      <c r="DF32" s="19">
        <v>1.1499999999999999</v>
      </c>
      <c r="DG32" s="19">
        <v>1.135</v>
      </c>
      <c r="DH32" s="19">
        <v>1.1200000000000001</v>
      </c>
      <c r="DI32" s="19">
        <v>1.1050000000000002</v>
      </c>
      <c r="DJ32" s="19">
        <v>1.0900000000000003</v>
      </c>
      <c r="DK32" s="19">
        <v>1.0750000000000004</v>
      </c>
      <c r="DL32" s="19">
        <v>1.0600000000000005</v>
      </c>
      <c r="DM32" s="19">
        <v>1.0450000000000006</v>
      </c>
      <c r="DN32" s="19">
        <v>1.0300000000000007</v>
      </c>
      <c r="DO32" s="19">
        <v>1.0150000000000008</v>
      </c>
      <c r="DP32" s="20">
        <v>1</v>
      </c>
      <c r="DQ32" s="20">
        <v>1</v>
      </c>
      <c r="DR32" s="20">
        <v>1</v>
      </c>
      <c r="DS32" s="20">
        <v>1</v>
      </c>
      <c r="DT32" s="25">
        <v>1</v>
      </c>
      <c r="DU32" s="21">
        <v>1</v>
      </c>
      <c r="DV32" s="21">
        <v>1</v>
      </c>
      <c r="DW32" s="21">
        <v>1</v>
      </c>
      <c r="DX32" s="21">
        <v>1</v>
      </c>
    </row>
    <row r="33" spans="1:128" x14ac:dyDescent="0.3">
      <c r="A33">
        <v>30</v>
      </c>
      <c r="B33" s="24">
        <v>1</v>
      </c>
      <c r="C33" s="24">
        <v>1</v>
      </c>
      <c r="D33" s="24">
        <v>1</v>
      </c>
      <c r="E33" s="24">
        <v>1</v>
      </c>
      <c r="F33" s="24">
        <v>1</v>
      </c>
      <c r="G33" s="24">
        <v>1</v>
      </c>
      <c r="H33" s="24">
        <v>1</v>
      </c>
      <c r="I33" s="24">
        <v>1</v>
      </c>
      <c r="J33" s="24">
        <v>1</v>
      </c>
      <c r="K33" s="24">
        <v>1</v>
      </c>
      <c r="L33" s="24">
        <v>1</v>
      </c>
      <c r="M33" s="24">
        <v>1</v>
      </c>
      <c r="N33" s="24">
        <v>1</v>
      </c>
      <c r="O33" s="24">
        <v>1</v>
      </c>
      <c r="P33" s="24">
        <v>1</v>
      </c>
      <c r="Q33" s="24">
        <v>1</v>
      </c>
      <c r="R33" s="24">
        <v>1</v>
      </c>
      <c r="S33" s="24">
        <v>1</v>
      </c>
      <c r="T33" s="24">
        <v>1</v>
      </c>
      <c r="U33" s="24">
        <v>1</v>
      </c>
      <c r="V33" s="24">
        <v>1</v>
      </c>
      <c r="W33" s="25">
        <v>1</v>
      </c>
      <c r="X33" s="25">
        <v>1</v>
      </c>
      <c r="Y33" s="25">
        <v>1</v>
      </c>
      <c r="Z33" s="25">
        <v>1</v>
      </c>
      <c r="AA33" s="25">
        <v>1</v>
      </c>
      <c r="AB33" s="21">
        <v>1</v>
      </c>
      <c r="AC33" s="21">
        <v>1</v>
      </c>
      <c r="AD33" s="21">
        <v>1</v>
      </c>
      <c r="AE33" s="21">
        <v>1</v>
      </c>
      <c r="AF33" s="21">
        <v>1</v>
      </c>
      <c r="AG33" s="22">
        <v>1</v>
      </c>
      <c r="AH33" s="22">
        <v>1</v>
      </c>
      <c r="AI33" s="22">
        <v>1</v>
      </c>
      <c r="AJ33" s="22">
        <v>1</v>
      </c>
      <c r="AK33" s="22">
        <v>1</v>
      </c>
      <c r="AL33" s="23">
        <v>1</v>
      </c>
      <c r="AM33" s="23">
        <v>1</v>
      </c>
      <c r="AN33" s="23">
        <v>1</v>
      </c>
      <c r="AO33" s="23">
        <v>1</v>
      </c>
      <c r="AP33" s="23">
        <v>1</v>
      </c>
      <c r="AQ33" s="19">
        <v>1</v>
      </c>
      <c r="AR33" s="19">
        <v>1</v>
      </c>
      <c r="AS33" s="19">
        <v>1</v>
      </c>
      <c r="AT33" s="19">
        <v>1</v>
      </c>
      <c r="AU33" s="19">
        <v>1</v>
      </c>
      <c r="AV33" s="19">
        <v>1</v>
      </c>
      <c r="AW33" s="19">
        <v>1</v>
      </c>
      <c r="AX33" s="19">
        <v>1</v>
      </c>
      <c r="AY33" s="19">
        <v>1</v>
      </c>
      <c r="AZ33" s="19">
        <v>1</v>
      </c>
      <c r="BA33" s="19">
        <v>1</v>
      </c>
      <c r="BB33" s="19">
        <v>1</v>
      </c>
      <c r="BC33" s="19">
        <v>1</v>
      </c>
      <c r="BD33" s="19">
        <v>1</v>
      </c>
      <c r="BE33" s="19">
        <v>1</v>
      </c>
      <c r="BF33" s="19">
        <v>1</v>
      </c>
      <c r="BG33" s="19">
        <v>1</v>
      </c>
      <c r="BH33" s="19">
        <v>1</v>
      </c>
      <c r="BI33" s="19">
        <v>1</v>
      </c>
      <c r="BJ33" s="19">
        <v>1</v>
      </c>
      <c r="BL33" s="18">
        <v>59</v>
      </c>
      <c r="BM33" s="19">
        <v>0.8</v>
      </c>
      <c r="BN33" s="19">
        <v>0.8</v>
      </c>
      <c r="BO33" s="19">
        <v>0.8</v>
      </c>
      <c r="BP33" s="19">
        <v>0.8</v>
      </c>
      <c r="BQ33" s="19">
        <v>0.8</v>
      </c>
      <c r="BR33" s="19">
        <v>0.8</v>
      </c>
      <c r="BS33" s="19">
        <v>0.8</v>
      </c>
      <c r="BT33" s="19">
        <v>0.8</v>
      </c>
      <c r="BU33" s="19">
        <v>0.8</v>
      </c>
      <c r="BV33" s="19">
        <v>0.8</v>
      </c>
      <c r="BW33" s="24">
        <v>0.8</v>
      </c>
      <c r="BX33" s="19">
        <v>0.8</v>
      </c>
      <c r="BY33" s="19">
        <v>0.82000000000000006</v>
      </c>
      <c r="BZ33" s="19">
        <v>0.84000000000000008</v>
      </c>
      <c r="CA33" s="19">
        <v>0.8600000000000001</v>
      </c>
      <c r="CB33" s="19">
        <v>0.88000000000000012</v>
      </c>
      <c r="CC33" s="19">
        <v>0.90000000000000013</v>
      </c>
      <c r="CD33" s="19">
        <v>0.92000000000000015</v>
      </c>
      <c r="CE33" s="19">
        <v>0.94000000000000017</v>
      </c>
      <c r="CF33" s="19">
        <v>0.96000000000000019</v>
      </c>
      <c r="CG33" s="19">
        <v>0.9800000000000002</v>
      </c>
      <c r="CH33" s="20">
        <v>1</v>
      </c>
      <c r="CI33" s="20">
        <v>1</v>
      </c>
      <c r="CJ33" s="20">
        <v>1</v>
      </c>
      <c r="CK33" s="20">
        <v>1</v>
      </c>
      <c r="CL33" s="25">
        <v>1</v>
      </c>
      <c r="CM33" s="21">
        <v>1</v>
      </c>
      <c r="CN33" s="21">
        <v>1</v>
      </c>
      <c r="CO33" s="21">
        <v>1</v>
      </c>
      <c r="CP33" s="21">
        <v>1</v>
      </c>
      <c r="CQ33" s="21">
        <v>1</v>
      </c>
      <c r="CS33" s="18">
        <v>59</v>
      </c>
      <c r="CT33" s="19">
        <v>1.1499999999999999</v>
      </c>
      <c r="CU33" s="19">
        <v>1.1499999999999999</v>
      </c>
      <c r="CV33" s="19">
        <v>1.1499999999999999</v>
      </c>
      <c r="CW33" s="19">
        <v>1.1499999999999999</v>
      </c>
      <c r="CX33" s="19">
        <v>1.1499999999999999</v>
      </c>
      <c r="CY33" s="19">
        <v>1.1499999999999999</v>
      </c>
      <c r="CZ33" s="19">
        <v>1.1499999999999999</v>
      </c>
      <c r="DA33" s="19">
        <v>1.1499999999999999</v>
      </c>
      <c r="DB33" s="19">
        <v>1.1499999999999999</v>
      </c>
      <c r="DC33" s="19">
        <v>1.1499999999999999</v>
      </c>
      <c r="DD33" s="24">
        <v>1.1499999999999999</v>
      </c>
      <c r="DE33" s="19">
        <v>1.1499999999999999</v>
      </c>
      <c r="DF33" s="19">
        <v>1.135</v>
      </c>
      <c r="DG33" s="19">
        <v>1.1200000000000001</v>
      </c>
      <c r="DH33" s="19">
        <v>1.1050000000000002</v>
      </c>
      <c r="DI33" s="19">
        <v>1.0900000000000003</v>
      </c>
      <c r="DJ33" s="19">
        <v>1.0750000000000004</v>
      </c>
      <c r="DK33" s="19">
        <v>1.0600000000000005</v>
      </c>
      <c r="DL33" s="19">
        <v>1.0450000000000006</v>
      </c>
      <c r="DM33" s="19">
        <v>1.0300000000000007</v>
      </c>
      <c r="DN33" s="19">
        <v>1.0150000000000008</v>
      </c>
      <c r="DO33" s="20">
        <v>1</v>
      </c>
      <c r="DP33" s="20">
        <v>1</v>
      </c>
      <c r="DQ33" s="20">
        <v>1</v>
      </c>
      <c r="DR33" s="20">
        <v>1</v>
      </c>
      <c r="DS33" s="25">
        <v>1</v>
      </c>
      <c r="DT33" s="21">
        <v>1</v>
      </c>
      <c r="DU33" s="21">
        <v>1</v>
      </c>
      <c r="DV33" s="21">
        <v>1</v>
      </c>
      <c r="DW33" s="21">
        <v>1</v>
      </c>
      <c r="DX33" s="21">
        <v>1</v>
      </c>
    </row>
    <row r="34" spans="1:128" x14ac:dyDescent="0.3">
      <c r="A34">
        <v>31</v>
      </c>
      <c r="B34" s="19">
        <v>1</v>
      </c>
      <c r="C34" s="19">
        <v>1</v>
      </c>
      <c r="D34" s="19">
        <v>1</v>
      </c>
      <c r="E34" s="19">
        <v>1</v>
      </c>
      <c r="F34" s="19">
        <v>1</v>
      </c>
      <c r="G34" s="19">
        <v>1</v>
      </c>
      <c r="H34" s="19">
        <v>1</v>
      </c>
      <c r="I34" s="19">
        <v>1</v>
      </c>
      <c r="J34" s="19">
        <v>1</v>
      </c>
      <c r="K34" s="19">
        <v>1</v>
      </c>
      <c r="L34" s="19">
        <v>1</v>
      </c>
      <c r="M34" s="19">
        <v>1</v>
      </c>
      <c r="N34" s="19">
        <v>1</v>
      </c>
      <c r="O34" s="19">
        <v>1</v>
      </c>
      <c r="P34" s="19">
        <v>1</v>
      </c>
      <c r="Q34" s="19">
        <v>1</v>
      </c>
      <c r="R34" s="19">
        <v>1</v>
      </c>
      <c r="S34" s="19">
        <v>1</v>
      </c>
      <c r="T34" s="19">
        <v>1</v>
      </c>
      <c r="U34" s="19">
        <v>1</v>
      </c>
      <c r="V34" s="20">
        <v>1</v>
      </c>
      <c r="W34" s="20">
        <v>1</v>
      </c>
      <c r="X34" s="20">
        <v>1</v>
      </c>
      <c r="Y34" s="20">
        <v>1</v>
      </c>
      <c r="Z34" s="20">
        <v>1</v>
      </c>
      <c r="AA34" s="21">
        <v>1</v>
      </c>
      <c r="AB34" s="21">
        <v>1</v>
      </c>
      <c r="AC34" s="21">
        <v>1</v>
      </c>
      <c r="AD34" s="21">
        <v>1</v>
      </c>
      <c r="AE34" s="21">
        <v>1</v>
      </c>
      <c r="AF34" s="22">
        <v>1</v>
      </c>
      <c r="AG34" s="22">
        <v>1</v>
      </c>
      <c r="AH34" s="22">
        <v>1</v>
      </c>
      <c r="AI34" s="22">
        <v>1</v>
      </c>
      <c r="AJ34" s="22">
        <v>1</v>
      </c>
      <c r="AK34" s="23">
        <v>1</v>
      </c>
      <c r="AL34" s="23">
        <v>1</v>
      </c>
      <c r="AM34" s="23">
        <v>1</v>
      </c>
      <c r="AN34" s="23">
        <v>1</v>
      </c>
      <c r="AO34" s="23">
        <v>1</v>
      </c>
      <c r="AP34" s="19">
        <v>1</v>
      </c>
      <c r="AQ34" s="19">
        <v>1</v>
      </c>
      <c r="AR34" s="19">
        <v>1</v>
      </c>
      <c r="AS34" s="19">
        <v>1</v>
      </c>
      <c r="AT34" s="19">
        <v>1</v>
      </c>
      <c r="AU34" s="19">
        <v>1</v>
      </c>
      <c r="AV34" s="19">
        <v>1</v>
      </c>
      <c r="AW34" s="19">
        <v>1</v>
      </c>
      <c r="AX34" s="19">
        <v>1</v>
      </c>
      <c r="AY34" s="19">
        <v>1</v>
      </c>
      <c r="AZ34" s="19">
        <v>1</v>
      </c>
      <c r="BA34" s="19">
        <v>1</v>
      </c>
      <c r="BB34" s="19">
        <v>1</v>
      </c>
      <c r="BC34" s="19">
        <v>1</v>
      </c>
      <c r="BD34" s="19">
        <v>1</v>
      </c>
      <c r="BE34" s="19">
        <v>1</v>
      </c>
      <c r="BF34" s="19">
        <v>1</v>
      </c>
      <c r="BG34" s="19">
        <v>1</v>
      </c>
      <c r="BH34" s="19">
        <v>1</v>
      </c>
      <c r="BI34" s="19">
        <v>1</v>
      </c>
      <c r="BJ34" s="19">
        <v>1</v>
      </c>
      <c r="BL34" s="18">
        <v>60</v>
      </c>
      <c r="BM34" s="19">
        <v>0.77500000000000002</v>
      </c>
      <c r="BN34" s="19">
        <v>0.77500000000000002</v>
      </c>
      <c r="BO34" s="19">
        <v>0.77500000000000002</v>
      </c>
      <c r="BP34" s="19">
        <v>0.77500000000000002</v>
      </c>
      <c r="BQ34" s="19">
        <v>0.77500000000000002</v>
      </c>
      <c r="BR34" s="19">
        <v>0.77500000000000002</v>
      </c>
      <c r="BS34" s="19">
        <v>0.77500000000000002</v>
      </c>
      <c r="BT34" s="19">
        <v>0.77500000000000002</v>
      </c>
      <c r="BU34" s="19">
        <v>0.77500000000000002</v>
      </c>
      <c r="BV34" s="24">
        <v>0.77500000000000002</v>
      </c>
      <c r="BW34" s="19">
        <v>0.77500000000000002</v>
      </c>
      <c r="BX34" s="19">
        <v>0.79749999999999999</v>
      </c>
      <c r="BY34" s="19">
        <v>0.82</v>
      </c>
      <c r="BZ34" s="19">
        <v>0.84249999999999992</v>
      </c>
      <c r="CA34" s="19">
        <v>0.86499999999999988</v>
      </c>
      <c r="CB34" s="19">
        <v>0.88749999999999984</v>
      </c>
      <c r="CC34" s="19">
        <v>0.90999999999999981</v>
      </c>
      <c r="CD34" s="19">
        <v>0.93249999999999977</v>
      </c>
      <c r="CE34" s="19">
        <v>0.95499999999999974</v>
      </c>
      <c r="CF34" s="19">
        <v>0.9774999999999997</v>
      </c>
      <c r="CG34" s="20">
        <v>1</v>
      </c>
      <c r="CH34" s="20">
        <v>1</v>
      </c>
      <c r="CI34" s="20">
        <v>1</v>
      </c>
      <c r="CJ34" s="20">
        <v>1</v>
      </c>
      <c r="CK34" s="25">
        <v>1</v>
      </c>
      <c r="CL34" s="21">
        <v>1</v>
      </c>
      <c r="CM34" s="21">
        <v>1</v>
      </c>
      <c r="CN34" s="21">
        <v>1</v>
      </c>
      <c r="CO34" s="21">
        <v>1</v>
      </c>
      <c r="CP34" s="21">
        <v>1</v>
      </c>
      <c r="CQ34" s="22">
        <v>1</v>
      </c>
      <c r="CS34" s="18">
        <v>60</v>
      </c>
      <c r="CT34" s="19">
        <v>1.125</v>
      </c>
      <c r="CU34" s="19">
        <v>1.125</v>
      </c>
      <c r="CV34" s="19">
        <v>1.125</v>
      </c>
      <c r="CW34" s="19">
        <v>1.125</v>
      </c>
      <c r="CX34" s="19">
        <v>1.125</v>
      </c>
      <c r="CY34" s="19">
        <v>1.125</v>
      </c>
      <c r="CZ34" s="19">
        <v>1.125</v>
      </c>
      <c r="DA34" s="19">
        <v>1.125</v>
      </c>
      <c r="DB34" s="19">
        <v>1.125</v>
      </c>
      <c r="DC34" s="24">
        <v>1.125</v>
      </c>
      <c r="DD34" s="19">
        <v>1.125</v>
      </c>
      <c r="DE34" s="19">
        <v>1.1125</v>
      </c>
      <c r="DF34" s="19">
        <v>1.1000000000000001</v>
      </c>
      <c r="DG34" s="19">
        <v>1.0875000000000001</v>
      </c>
      <c r="DH34" s="19">
        <v>1.0750000000000002</v>
      </c>
      <c r="DI34" s="19">
        <v>1.0625000000000002</v>
      </c>
      <c r="DJ34" s="19">
        <v>1.0500000000000003</v>
      </c>
      <c r="DK34" s="19">
        <v>1.0375000000000003</v>
      </c>
      <c r="DL34" s="19">
        <v>1.0250000000000004</v>
      </c>
      <c r="DM34" s="19">
        <v>1.0125000000000004</v>
      </c>
      <c r="DN34" s="20">
        <v>1</v>
      </c>
      <c r="DO34" s="20">
        <v>1</v>
      </c>
      <c r="DP34" s="20">
        <v>1</v>
      </c>
      <c r="DQ34" s="20">
        <v>1</v>
      </c>
      <c r="DR34" s="25">
        <v>1</v>
      </c>
      <c r="DS34" s="21">
        <v>1</v>
      </c>
      <c r="DT34" s="21">
        <v>1</v>
      </c>
      <c r="DU34" s="21">
        <v>1</v>
      </c>
      <c r="DV34" s="21">
        <v>1</v>
      </c>
      <c r="DW34" s="21">
        <v>1</v>
      </c>
      <c r="DX34" s="22">
        <v>1</v>
      </c>
    </row>
    <row r="35" spans="1:128" x14ac:dyDescent="0.3">
      <c r="BL35" s="18">
        <v>61</v>
      </c>
      <c r="BM35" s="19">
        <v>0.77500000000000002</v>
      </c>
      <c r="BN35" s="19">
        <v>0.77500000000000002</v>
      </c>
      <c r="BO35" s="19">
        <v>0.77500000000000002</v>
      </c>
      <c r="BP35" s="19">
        <v>0.77500000000000002</v>
      </c>
      <c r="BQ35" s="19">
        <v>0.77500000000000002</v>
      </c>
      <c r="BR35" s="19">
        <v>0.77500000000000002</v>
      </c>
      <c r="BS35" s="19">
        <v>0.77500000000000002</v>
      </c>
      <c r="BT35" s="19">
        <v>0.77500000000000002</v>
      </c>
      <c r="BU35" s="24">
        <v>0.77500000000000002</v>
      </c>
      <c r="BV35" s="19">
        <v>0.77500000000000002</v>
      </c>
      <c r="BW35" s="19">
        <v>0.79749999999999999</v>
      </c>
      <c r="BX35" s="19">
        <v>0.82</v>
      </c>
      <c r="BY35" s="19">
        <v>0.84249999999999992</v>
      </c>
      <c r="BZ35" s="19">
        <v>0.86499999999999988</v>
      </c>
      <c r="CA35" s="19">
        <v>0.88749999999999984</v>
      </c>
      <c r="CB35" s="19">
        <v>0.90999999999999981</v>
      </c>
      <c r="CC35" s="19">
        <v>0.93249999999999977</v>
      </c>
      <c r="CD35" s="19">
        <v>0.95499999999999974</v>
      </c>
      <c r="CE35" s="19">
        <v>0.9774999999999997</v>
      </c>
      <c r="CF35" s="20">
        <v>1</v>
      </c>
      <c r="CG35" s="20">
        <v>1</v>
      </c>
      <c r="CH35" s="20">
        <v>1</v>
      </c>
      <c r="CI35" s="20">
        <v>1</v>
      </c>
      <c r="CJ35" s="25">
        <v>1</v>
      </c>
      <c r="CK35" s="21">
        <v>1</v>
      </c>
      <c r="CL35" s="21">
        <v>1</v>
      </c>
      <c r="CM35" s="21">
        <v>1</v>
      </c>
      <c r="CN35" s="21">
        <v>1</v>
      </c>
      <c r="CO35" s="21">
        <v>1</v>
      </c>
      <c r="CP35" s="22">
        <v>1</v>
      </c>
      <c r="CQ35" s="22">
        <v>1</v>
      </c>
      <c r="CS35" s="18">
        <v>61</v>
      </c>
      <c r="CT35" s="19">
        <v>1.125</v>
      </c>
      <c r="CU35" s="19">
        <v>1.125</v>
      </c>
      <c r="CV35" s="19">
        <v>1.125</v>
      </c>
      <c r="CW35" s="19">
        <v>1.125</v>
      </c>
      <c r="CX35" s="19">
        <v>1.125</v>
      </c>
      <c r="CY35" s="19">
        <v>1.125</v>
      </c>
      <c r="CZ35" s="19">
        <v>1.125</v>
      </c>
      <c r="DA35" s="19">
        <v>1.125</v>
      </c>
      <c r="DB35" s="24">
        <v>1.125</v>
      </c>
      <c r="DC35" s="19">
        <v>1.125</v>
      </c>
      <c r="DD35" s="19">
        <v>1.1125</v>
      </c>
      <c r="DE35" s="19">
        <v>1.1000000000000001</v>
      </c>
      <c r="DF35" s="19">
        <v>1.0875000000000001</v>
      </c>
      <c r="DG35" s="19">
        <v>1.0750000000000002</v>
      </c>
      <c r="DH35" s="19">
        <v>1.0625000000000002</v>
      </c>
      <c r="DI35" s="19">
        <v>1.0500000000000003</v>
      </c>
      <c r="DJ35" s="19">
        <v>1.0375000000000003</v>
      </c>
      <c r="DK35" s="19">
        <v>1.0250000000000004</v>
      </c>
      <c r="DL35" s="19">
        <v>1.0125000000000004</v>
      </c>
      <c r="DM35" s="20">
        <v>1</v>
      </c>
      <c r="DN35" s="20">
        <v>1</v>
      </c>
      <c r="DO35" s="20">
        <v>1</v>
      </c>
      <c r="DP35" s="20">
        <v>1</v>
      </c>
      <c r="DQ35" s="25">
        <v>1</v>
      </c>
      <c r="DR35" s="21">
        <v>1</v>
      </c>
      <c r="DS35" s="21">
        <v>1</v>
      </c>
      <c r="DT35" s="21">
        <v>1</v>
      </c>
      <c r="DU35" s="21">
        <v>1</v>
      </c>
      <c r="DV35" s="21">
        <v>1</v>
      </c>
      <c r="DW35" s="22">
        <v>1</v>
      </c>
      <c r="DX35" s="22">
        <v>1</v>
      </c>
    </row>
    <row r="36" spans="1:128" x14ac:dyDescent="0.3">
      <c r="B36" s="17" t="s">
        <v>10</v>
      </c>
      <c r="BL36" s="18">
        <v>62</v>
      </c>
      <c r="BM36" s="19">
        <v>0.77500000000000002</v>
      </c>
      <c r="BN36" s="19">
        <v>0.77500000000000002</v>
      </c>
      <c r="BO36" s="19">
        <v>0.77500000000000002</v>
      </c>
      <c r="BP36" s="19">
        <v>0.77500000000000002</v>
      </c>
      <c r="BQ36" s="19">
        <v>0.77500000000000002</v>
      </c>
      <c r="BR36" s="19">
        <v>0.77500000000000002</v>
      </c>
      <c r="BS36" s="19">
        <v>0.77500000000000002</v>
      </c>
      <c r="BT36" s="24">
        <v>0.77500000000000002</v>
      </c>
      <c r="BU36" s="19">
        <v>0.77500000000000002</v>
      </c>
      <c r="BV36" s="19">
        <v>0.79749999999999999</v>
      </c>
      <c r="BW36" s="19">
        <v>0.82</v>
      </c>
      <c r="BX36" s="19">
        <v>0.84249999999999992</v>
      </c>
      <c r="BY36" s="19">
        <v>0.86499999999999988</v>
      </c>
      <c r="BZ36" s="19">
        <v>0.88749999999999984</v>
      </c>
      <c r="CA36" s="19">
        <v>0.90999999999999981</v>
      </c>
      <c r="CB36" s="19">
        <v>0.93249999999999977</v>
      </c>
      <c r="CC36" s="19">
        <v>0.95499999999999974</v>
      </c>
      <c r="CD36" s="19">
        <v>0.9774999999999997</v>
      </c>
      <c r="CE36" s="20">
        <v>1</v>
      </c>
      <c r="CF36" s="20">
        <v>1</v>
      </c>
      <c r="CG36" s="20">
        <v>1</v>
      </c>
      <c r="CH36" s="20">
        <v>1</v>
      </c>
      <c r="CI36" s="25">
        <v>1</v>
      </c>
      <c r="CJ36" s="21">
        <v>1</v>
      </c>
      <c r="CK36" s="21">
        <v>1</v>
      </c>
      <c r="CL36" s="21">
        <v>1</v>
      </c>
      <c r="CM36" s="21">
        <v>1</v>
      </c>
      <c r="CN36" s="21">
        <v>1</v>
      </c>
      <c r="CO36" s="22">
        <v>1</v>
      </c>
      <c r="CP36" s="22">
        <v>1</v>
      </c>
      <c r="CQ36" s="22">
        <v>1</v>
      </c>
      <c r="CS36" s="18">
        <v>62</v>
      </c>
      <c r="CT36" s="19">
        <v>1.125</v>
      </c>
      <c r="CU36" s="19">
        <v>1.125</v>
      </c>
      <c r="CV36" s="19">
        <v>1.125</v>
      </c>
      <c r="CW36" s="19">
        <v>1.125</v>
      </c>
      <c r="CX36" s="19">
        <v>1.125</v>
      </c>
      <c r="CY36" s="19">
        <v>1.125</v>
      </c>
      <c r="CZ36" s="19">
        <v>1.125</v>
      </c>
      <c r="DA36" s="24">
        <v>1.125</v>
      </c>
      <c r="DB36" s="19">
        <v>1.125</v>
      </c>
      <c r="DC36" s="19">
        <v>1.1125</v>
      </c>
      <c r="DD36" s="19">
        <v>1.1000000000000001</v>
      </c>
      <c r="DE36" s="19">
        <v>1.0875000000000001</v>
      </c>
      <c r="DF36" s="19">
        <v>1.0750000000000002</v>
      </c>
      <c r="DG36" s="19">
        <v>1.0625000000000002</v>
      </c>
      <c r="DH36" s="19">
        <v>1.0500000000000003</v>
      </c>
      <c r="DI36" s="19">
        <v>1.0375000000000003</v>
      </c>
      <c r="DJ36" s="19">
        <v>1.0250000000000004</v>
      </c>
      <c r="DK36" s="19">
        <v>1.0125000000000004</v>
      </c>
      <c r="DL36" s="20">
        <v>1</v>
      </c>
      <c r="DM36" s="20">
        <v>1</v>
      </c>
      <c r="DN36" s="20">
        <v>1</v>
      </c>
      <c r="DO36" s="20">
        <v>1</v>
      </c>
      <c r="DP36" s="25">
        <v>1</v>
      </c>
      <c r="DQ36" s="21">
        <v>1</v>
      </c>
      <c r="DR36" s="21">
        <v>1</v>
      </c>
      <c r="DS36" s="21">
        <v>1</v>
      </c>
      <c r="DT36" s="21">
        <v>1</v>
      </c>
      <c r="DU36" s="21">
        <v>1</v>
      </c>
      <c r="DV36" s="22">
        <v>1</v>
      </c>
      <c r="DW36" s="22">
        <v>1</v>
      </c>
      <c r="DX36" s="22">
        <v>1</v>
      </c>
    </row>
    <row r="37" spans="1:128" x14ac:dyDescent="0.3">
      <c r="B37" s="19"/>
      <c r="AQ37" s="29"/>
      <c r="AR37" s="29"/>
      <c r="AS37" s="29"/>
      <c r="AT37" s="29"/>
      <c r="AU37" s="29"/>
      <c r="BA37" s="29"/>
      <c r="BB37" s="29"/>
      <c r="BC37" s="29"/>
      <c r="BD37" s="29"/>
      <c r="BE37" s="29"/>
      <c r="BL37" s="18">
        <v>63</v>
      </c>
      <c r="BM37" s="19">
        <v>0.77500000000000002</v>
      </c>
      <c r="BN37" s="19">
        <v>0.77500000000000002</v>
      </c>
      <c r="BO37" s="19">
        <v>0.77500000000000002</v>
      </c>
      <c r="BP37" s="19">
        <v>0.77500000000000002</v>
      </c>
      <c r="BQ37" s="19">
        <v>0.77500000000000002</v>
      </c>
      <c r="BR37" s="19">
        <v>0.77500000000000002</v>
      </c>
      <c r="BS37" s="24">
        <v>0.77500000000000002</v>
      </c>
      <c r="BT37" s="19">
        <v>0.77500000000000002</v>
      </c>
      <c r="BU37" s="19">
        <v>0.79749999999999999</v>
      </c>
      <c r="BV37" s="19">
        <v>0.82</v>
      </c>
      <c r="BW37" s="19">
        <v>0.84249999999999992</v>
      </c>
      <c r="BX37" s="19">
        <v>0.86499999999999988</v>
      </c>
      <c r="BY37" s="19">
        <v>0.88749999999999984</v>
      </c>
      <c r="BZ37" s="19">
        <v>0.90999999999999981</v>
      </c>
      <c r="CA37" s="19">
        <v>0.93249999999999977</v>
      </c>
      <c r="CB37" s="19">
        <v>0.95499999999999974</v>
      </c>
      <c r="CC37" s="19">
        <v>0.9774999999999997</v>
      </c>
      <c r="CD37" s="20">
        <v>1</v>
      </c>
      <c r="CE37" s="20">
        <v>1</v>
      </c>
      <c r="CF37" s="20">
        <v>1</v>
      </c>
      <c r="CG37" s="20">
        <v>1</v>
      </c>
      <c r="CH37" s="25">
        <v>1</v>
      </c>
      <c r="CI37" s="21">
        <v>1</v>
      </c>
      <c r="CJ37" s="21">
        <v>1</v>
      </c>
      <c r="CK37" s="21">
        <v>1</v>
      </c>
      <c r="CL37" s="21">
        <v>1</v>
      </c>
      <c r="CM37" s="21">
        <v>1</v>
      </c>
      <c r="CN37" s="22">
        <v>1</v>
      </c>
      <c r="CO37" s="22">
        <v>1</v>
      </c>
      <c r="CP37" s="22">
        <v>1</v>
      </c>
      <c r="CQ37" s="22">
        <v>1</v>
      </c>
      <c r="CS37" s="18">
        <v>63</v>
      </c>
      <c r="CT37" s="19">
        <v>1.125</v>
      </c>
      <c r="CU37" s="19">
        <v>1.125</v>
      </c>
      <c r="CV37" s="19">
        <v>1.125</v>
      </c>
      <c r="CW37" s="19">
        <v>1.125</v>
      </c>
      <c r="CX37" s="19">
        <v>1.125</v>
      </c>
      <c r="CY37" s="19">
        <v>1.125</v>
      </c>
      <c r="CZ37" s="24">
        <v>1.125</v>
      </c>
      <c r="DA37" s="19">
        <v>1.125</v>
      </c>
      <c r="DB37" s="19">
        <v>1.1125</v>
      </c>
      <c r="DC37" s="19">
        <v>1.1000000000000001</v>
      </c>
      <c r="DD37" s="19">
        <v>1.0875000000000001</v>
      </c>
      <c r="DE37" s="19">
        <v>1.0750000000000002</v>
      </c>
      <c r="DF37" s="19">
        <v>1.0625000000000002</v>
      </c>
      <c r="DG37" s="19">
        <v>1.0500000000000003</v>
      </c>
      <c r="DH37" s="19">
        <v>1.0375000000000003</v>
      </c>
      <c r="DI37" s="19">
        <v>1.0250000000000004</v>
      </c>
      <c r="DJ37" s="19">
        <v>1.0125000000000004</v>
      </c>
      <c r="DK37" s="20">
        <v>1</v>
      </c>
      <c r="DL37" s="20">
        <v>1</v>
      </c>
      <c r="DM37" s="20">
        <v>1</v>
      </c>
      <c r="DN37" s="20">
        <v>1</v>
      </c>
      <c r="DO37" s="25">
        <v>1</v>
      </c>
      <c r="DP37" s="21">
        <v>1</v>
      </c>
      <c r="DQ37" s="21">
        <v>1</v>
      </c>
      <c r="DR37" s="21">
        <v>1</v>
      </c>
      <c r="DS37" s="21">
        <v>1</v>
      </c>
      <c r="DT37" s="21">
        <v>1</v>
      </c>
      <c r="DU37" s="22">
        <v>1</v>
      </c>
      <c r="DV37" s="22">
        <v>1</v>
      </c>
      <c r="DW37" s="22">
        <v>1</v>
      </c>
      <c r="DX37" s="22">
        <v>1</v>
      </c>
    </row>
    <row r="38" spans="1:128" x14ac:dyDescent="0.3">
      <c r="B38" s="18">
        <v>30</v>
      </c>
      <c r="C38" s="18">
        <v>31</v>
      </c>
      <c r="D38" s="18">
        <v>32</v>
      </c>
      <c r="E38" s="18">
        <v>33</v>
      </c>
      <c r="F38" s="18">
        <v>34</v>
      </c>
      <c r="G38" s="18">
        <v>35</v>
      </c>
      <c r="H38" s="18">
        <v>36</v>
      </c>
      <c r="I38" s="18">
        <v>37</v>
      </c>
      <c r="J38" s="18">
        <v>38</v>
      </c>
      <c r="K38" s="18">
        <v>39</v>
      </c>
      <c r="L38" s="18">
        <v>40</v>
      </c>
      <c r="M38" s="18">
        <v>41</v>
      </c>
      <c r="N38" s="18">
        <v>42</v>
      </c>
      <c r="O38" s="18">
        <v>43</v>
      </c>
      <c r="P38" s="18">
        <v>44</v>
      </c>
      <c r="Q38" s="18">
        <v>45</v>
      </c>
      <c r="R38" s="18">
        <v>46</v>
      </c>
      <c r="S38" s="18">
        <v>47</v>
      </c>
      <c r="T38" s="18">
        <v>48</v>
      </c>
      <c r="U38" s="18">
        <v>49</v>
      </c>
      <c r="V38" s="18">
        <v>50</v>
      </c>
      <c r="W38" s="18">
        <v>51</v>
      </c>
      <c r="X38" s="18">
        <v>52</v>
      </c>
      <c r="Y38" s="18">
        <v>53</v>
      </c>
      <c r="Z38" s="18">
        <v>54</v>
      </c>
      <c r="AA38" s="18">
        <v>55</v>
      </c>
      <c r="AB38" s="18">
        <v>56</v>
      </c>
      <c r="AC38" s="18">
        <v>57</v>
      </c>
      <c r="AD38" s="18">
        <v>58</v>
      </c>
      <c r="AE38" s="18">
        <v>59</v>
      </c>
      <c r="AF38" s="18">
        <v>60</v>
      </c>
      <c r="AG38" s="18">
        <v>61</v>
      </c>
      <c r="AH38" s="18">
        <v>62</v>
      </c>
      <c r="AI38" s="18">
        <v>63</v>
      </c>
      <c r="AJ38" s="18">
        <v>64</v>
      </c>
      <c r="AK38" s="18">
        <v>65</v>
      </c>
      <c r="AL38" s="18">
        <v>66</v>
      </c>
      <c r="AM38" s="18">
        <v>67</v>
      </c>
      <c r="AN38" s="18">
        <v>68</v>
      </c>
      <c r="AO38" s="18">
        <v>69</v>
      </c>
      <c r="AP38" s="18">
        <v>70</v>
      </c>
      <c r="AQ38" s="18">
        <v>71</v>
      </c>
      <c r="AR38" s="18">
        <v>72</v>
      </c>
      <c r="AS38" s="18">
        <v>73</v>
      </c>
      <c r="AT38" s="18">
        <v>74</v>
      </c>
      <c r="AU38" s="18">
        <v>75</v>
      </c>
      <c r="AV38" s="18">
        <v>76</v>
      </c>
      <c r="AW38" s="18">
        <v>77</v>
      </c>
      <c r="AX38" s="18">
        <v>78</v>
      </c>
      <c r="AY38" s="18">
        <v>79</v>
      </c>
      <c r="AZ38" s="18">
        <v>80</v>
      </c>
      <c r="BA38" s="18">
        <v>81</v>
      </c>
      <c r="BB38" s="18">
        <v>82</v>
      </c>
      <c r="BC38" s="18">
        <v>83</v>
      </c>
      <c r="BD38" s="17">
        <v>84</v>
      </c>
      <c r="BE38" s="18">
        <v>85</v>
      </c>
      <c r="BF38" s="18">
        <v>86</v>
      </c>
      <c r="BG38" s="18">
        <v>87</v>
      </c>
      <c r="BH38" s="18">
        <v>88</v>
      </c>
      <c r="BI38" s="18">
        <v>89</v>
      </c>
      <c r="BJ38" s="18">
        <v>90</v>
      </c>
      <c r="BL38" s="18">
        <v>64</v>
      </c>
      <c r="BM38" s="19">
        <v>0.77500000000000002</v>
      </c>
      <c r="BN38" s="19">
        <v>0.77500000000000002</v>
      </c>
      <c r="BO38" s="19">
        <v>0.77500000000000002</v>
      </c>
      <c r="BP38" s="19">
        <v>0.77500000000000002</v>
      </c>
      <c r="BQ38" s="19">
        <v>0.77500000000000002</v>
      </c>
      <c r="BR38" s="24">
        <v>0.77500000000000002</v>
      </c>
      <c r="BS38" s="19">
        <v>0.77500000000000002</v>
      </c>
      <c r="BT38" s="19">
        <v>0.79749999999999999</v>
      </c>
      <c r="BU38" s="19">
        <v>0.82</v>
      </c>
      <c r="BV38" s="19">
        <v>0.84249999999999992</v>
      </c>
      <c r="BW38" s="19">
        <v>0.86499999999999988</v>
      </c>
      <c r="BX38" s="19">
        <v>0.88749999999999984</v>
      </c>
      <c r="BY38" s="19">
        <v>0.90999999999999981</v>
      </c>
      <c r="BZ38" s="19">
        <v>0.93249999999999977</v>
      </c>
      <c r="CA38" s="19">
        <v>0.95499999999999974</v>
      </c>
      <c r="CB38" s="19">
        <v>0.9774999999999997</v>
      </c>
      <c r="CC38" s="20">
        <v>1</v>
      </c>
      <c r="CD38" s="20">
        <v>1</v>
      </c>
      <c r="CE38" s="20">
        <v>1</v>
      </c>
      <c r="CF38" s="20">
        <v>1</v>
      </c>
      <c r="CG38" s="25">
        <v>1</v>
      </c>
      <c r="CH38" s="21">
        <v>1</v>
      </c>
      <c r="CI38" s="21">
        <v>1</v>
      </c>
      <c r="CJ38" s="21">
        <v>1</v>
      </c>
      <c r="CK38" s="21">
        <v>1</v>
      </c>
      <c r="CL38" s="21">
        <v>1</v>
      </c>
      <c r="CM38" s="22">
        <v>1</v>
      </c>
      <c r="CN38" s="22">
        <v>1</v>
      </c>
      <c r="CO38" s="22">
        <v>1</v>
      </c>
      <c r="CP38" s="22">
        <v>1</v>
      </c>
      <c r="CQ38" s="22">
        <v>1</v>
      </c>
      <c r="CS38" s="18">
        <v>64</v>
      </c>
      <c r="CT38" s="19">
        <v>1.125</v>
      </c>
      <c r="CU38" s="19">
        <v>1.125</v>
      </c>
      <c r="CV38" s="19">
        <v>1.125</v>
      </c>
      <c r="CW38" s="19">
        <v>1.125</v>
      </c>
      <c r="CX38" s="19">
        <v>1.125</v>
      </c>
      <c r="CY38" s="24">
        <v>1.125</v>
      </c>
      <c r="CZ38" s="19">
        <v>1.125</v>
      </c>
      <c r="DA38" s="19">
        <v>1.1125</v>
      </c>
      <c r="DB38" s="19">
        <v>1.1000000000000001</v>
      </c>
      <c r="DC38" s="19">
        <v>1.0875000000000001</v>
      </c>
      <c r="DD38" s="19">
        <v>1.0750000000000002</v>
      </c>
      <c r="DE38" s="19">
        <v>1.0625000000000002</v>
      </c>
      <c r="DF38" s="19">
        <v>1.0500000000000003</v>
      </c>
      <c r="DG38" s="19">
        <v>1.0375000000000003</v>
      </c>
      <c r="DH38" s="19">
        <v>1.0250000000000004</v>
      </c>
      <c r="DI38" s="19">
        <v>1.0125000000000004</v>
      </c>
      <c r="DJ38" s="20">
        <v>1</v>
      </c>
      <c r="DK38" s="20">
        <v>1</v>
      </c>
      <c r="DL38" s="20">
        <v>1</v>
      </c>
      <c r="DM38" s="20">
        <v>1</v>
      </c>
      <c r="DN38" s="25">
        <v>1</v>
      </c>
      <c r="DO38" s="21">
        <v>1</v>
      </c>
      <c r="DP38" s="21">
        <v>1</v>
      </c>
      <c r="DQ38" s="21">
        <v>1</v>
      </c>
      <c r="DR38" s="21">
        <v>1</v>
      </c>
      <c r="DS38" s="21">
        <v>1</v>
      </c>
      <c r="DT38" s="22">
        <v>1</v>
      </c>
      <c r="DU38" s="22">
        <v>1</v>
      </c>
      <c r="DV38" s="22">
        <v>1</v>
      </c>
      <c r="DW38" s="22">
        <v>1</v>
      </c>
      <c r="DX38" s="22">
        <v>1</v>
      </c>
    </row>
    <row r="39" spans="1:128" x14ac:dyDescent="0.3">
      <c r="A39">
        <v>1</v>
      </c>
      <c r="B39" s="19">
        <v>1.1499999999999999</v>
      </c>
      <c r="C39" s="19">
        <v>1.1499999999999999</v>
      </c>
      <c r="D39" s="19">
        <v>1.1499999999999999</v>
      </c>
      <c r="E39" s="19">
        <v>1.1499999999999999</v>
      </c>
      <c r="F39" s="19">
        <v>1.1499999999999999</v>
      </c>
      <c r="G39" s="19">
        <v>1.1499999999999999</v>
      </c>
      <c r="H39" s="19">
        <v>1.1499999999999999</v>
      </c>
      <c r="I39" s="19">
        <v>1.1499999999999999</v>
      </c>
      <c r="J39" s="19">
        <v>1.1499999999999999</v>
      </c>
      <c r="K39" s="19">
        <v>1.1499999999999999</v>
      </c>
      <c r="L39" s="19">
        <v>1.1499999999999999</v>
      </c>
      <c r="M39" s="19">
        <v>1.1499999999999999</v>
      </c>
      <c r="N39" s="19">
        <v>1.1499999999999999</v>
      </c>
      <c r="O39" s="19">
        <v>1.1499999999999999</v>
      </c>
      <c r="P39" s="19">
        <v>1.1499999999999999</v>
      </c>
      <c r="Q39" s="19">
        <v>1.1499999999999999</v>
      </c>
      <c r="R39" s="19">
        <v>1.1499999999999999</v>
      </c>
      <c r="S39" s="19">
        <v>1.1499999999999999</v>
      </c>
      <c r="T39" s="19">
        <v>1.1499999999999999</v>
      </c>
      <c r="U39" s="19">
        <v>1.1499999999999999</v>
      </c>
      <c r="V39" s="19">
        <v>1.1499999999999999</v>
      </c>
      <c r="W39" s="19">
        <v>1.1499999999999999</v>
      </c>
      <c r="X39" s="19">
        <v>1.1499999999999999</v>
      </c>
      <c r="Y39" s="19">
        <v>1.1499999999999999</v>
      </c>
      <c r="Z39" s="19">
        <v>1.1499999999999999</v>
      </c>
      <c r="AA39" s="19">
        <v>1.1499999999999999</v>
      </c>
      <c r="AB39" s="19">
        <v>1.1499999999999999</v>
      </c>
      <c r="AC39" s="19">
        <v>1.1499999999999999</v>
      </c>
      <c r="AD39" s="19">
        <v>1.1499999999999999</v>
      </c>
      <c r="AE39" s="19">
        <v>1.1499999999999999</v>
      </c>
      <c r="AF39" s="19">
        <v>1.125</v>
      </c>
      <c r="AG39" s="19">
        <v>1.125</v>
      </c>
      <c r="AH39" s="19">
        <v>1.125</v>
      </c>
      <c r="AI39" s="19">
        <v>1.125</v>
      </c>
      <c r="AJ39" s="19">
        <v>1.125</v>
      </c>
      <c r="AK39" s="19">
        <v>1.1000000000000001</v>
      </c>
      <c r="AL39" s="19">
        <v>1.1000000000000001</v>
      </c>
      <c r="AM39" s="19">
        <v>1.1000000000000001</v>
      </c>
      <c r="AN39" s="19">
        <v>1.1000000000000001</v>
      </c>
      <c r="AO39" s="19">
        <v>1.1000000000000001</v>
      </c>
      <c r="AP39" s="19">
        <v>1.1000000000000001</v>
      </c>
      <c r="AQ39" s="19">
        <v>1.1000000000000001</v>
      </c>
      <c r="AR39" s="19">
        <v>1.1000000000000001</v>
      </c>
      <c r="AS39" s="19">
        <v>1.1000000000000001</v>
      </c>
      <c r="AT39" s="24">
        <v>1.1000000000000001</v>
      </c>
      <c r="AU39" s="19">
        <v>1.1000000000000001</v>
      </c>
      <c r="AV39" s="19">
        <v>1.1000000000000001</v>
      </c>
      <c r="AW39" s="19">
        <v>1.1000000000000001</v>
      </c>
      <c r="AX39" s="19">
        <v>1.1000000000000001</v>
      </c>
      <c r="AY39" s="19">
        <v>1.1000000000000001</v>
      </c>
      <c r="AZ39" s="20">
        <v>1.1000000000000001</v>
      </c>
      <c r="BA39" s="20">
        <v>1.1000000000000001</v>
      </c>
      <c r="BB39" s="20">
        <v>1.1000000000000001</v>
      </c>
      <c r="BC39" s="20">
        <v>1.1000000000000001</v>
      </c>
      <c r="BD39" s="20">
        <v>1.1000000000000001</v>
      </c>
      <c r="BE39" s="21">
        <v>1.1000000000000001</v>
      </c>
      <c r="BF39" s="21">
        <v>1.1000000000000001</v>
      </c>
      <c r="BG39" s="21">
        <v>1.1000000000000001</v>
      </c>
      <c r="BH39" s="21">
        <v>1.1000000000000001</v>
      </c>
      <c r="BI39" s="21">
        <v>1.1000000000000001</v>
      </c>
      <c r="BJ39" s="22">
        <v>1.1000000000000001</v>
      </c>
      <c r="BL39" s="18">
        <v>65</v>
      </c>
      <c r="BM39" s="19">
        <v>0.75</v>
      </c>
      <c r="BN39" s="19">
        <v>0.75</v>
      </c>
      <c r="BO39" s="19">
        <v>0.75</v>
      </c>
      <c r="BP39" s="19">
        <v>0.75</v>
      </c>
      <c r="BQ39" s="24">
        <v>0.75</v>
      </c>
      <c r="BR39" s="19">
        <v>0.75</v>
      </c>
      <c r="BS39" s="19">
        <v>0.77500000000000002</v>
      </c>
      <c r="BT39" s="19">
        <v>0.8</v>
      </c>
      <c r="BU39" s="19">
        <v>0.82500000000000007</v>
      </c>
      <c r="BV39" s="19">
        <v>0.85000000000000009</v>
      </c>
      <c r="BW39" s="19">
        <v>0.87500000000000011</v>
      </c>
      <c r="BX39" s="19">
        <v>0.90000000000000013</v>
      </c>
      <c r="BY39" s="19">
        <v>0.92500000000000016</v>
      </c>
      <c r="BZ39" s="19">
        <v>0.95000000000000018</v>
      </c>
      <c r="CA39" s="19">
        <v>0.9750000000000002</v>
      </c>
      <c r="CB39" s="20">
        <v>1</v>
      </c>
      <c r="CC39" s="20">
        <v>1</v>
      </c>
      <c r="CD39" s="20">
        <v>1</v>
      </c>
      <c r="CE39" s="20">
        <v>1</v>
      </c>
      <c r="CF39" s="25">
        <v>1</v>
      </c>
      <c r="CG39" s="21">
        <v>1</v>
      </c>
      <c r="CH39" s="21">
        <v>1</v>
      </c>
      <c r="CI39" s="21">
        <v>1</v>
      </c>
      <c r="CJ39" s="21">
        <v>1</v>
      </c>
      <c r="CK39" s="21">
        <v>1</v>
      </c>
      <c r="CL39" s="22">
        <v>1</v>
      </c>
      <c r="CM39" s="22">
        <v>1</v>
      </c>
      <c r="CN39" s="22">
        <v>1</v>
      </c>
      <c r="CO39" s="22">
        <v>1</v>
      </c>
      <c r="CP39" s="22">
        <v>1</v>
      </c>
      <c r="CQ39" s="23">
        <v>1</v>
      </c>
      <c r="CS39" s="18">
        <v>65</v>
      </c>
      <c r="CT39" s="19">
        <v>1.1000000000000001</v>
      </c>
      <c r="CU39" s="19">
        <v>1.1000000000000001</v>
      </c>
      <c r="CV39" s="19">
        <v>1.1000000000000001</v>
      </c>
      <c r="CW39" s="19">
        <v>1.1000000000000001</v>
      </c>
      <c r="CX39" s="24">
        <v>1.1000000000000001</v>
      </c>
      <c r="CY39" s="19">
        <v>1.1000000000000001</v>
      </c>
      <c r="CZ39" s="19">
        <v>1.0900000000000001</v>
      </c>
      <c r="DA39" s="19">
        <v>1.08</v>
      </c>
      <c r="DB39" s="19">
        <v>1.07</v>
      </c>
      <c r="DC39" s="19">
        <v>1.06</v>
      </c>
      <c r="DD39" s="19">
        <v>1.05</v>
      </c>
      <c r="DE39" s="19">
        <v>1.04</v>
      </c>
      <c r="DF39" s="19">
        <v>1.03</v>
      </c>
      <c r="DG39" s="19">
        <v>1.02</v>
      </c>
      <c r="DH39" s="19">
        <v>1.01</v>
      </c>
      <c r="DI39" s="20">
        <v>1</v>
      </c>
      <c r="DJ39" s="20">
        <v>1</v>
      </c>
      <c r="DK39" s="20">
        <v>1</v>
      </c>
      <c r="DL39" s="20">
        <v>1</v>
      </c>
      <c r="DM39" s="25">
        <v>1</v>
      </c>
      <c r="DN39" s="21">
        <v>1</v>
      </c>
      <c r="DO39" s="21">
        <v>1</v>
      </c>
      <c r="DP39" s="21">
        <v>1</v>
      </c>
      <c r="DQ39" s="21">
        <v>1</v>
      </c>
      <c r="DR39" s="21">
        <v>1</v>
      </c>
      <c r="DS39" s="22">
        <v>1</v>
      </c>
      <c r="DT39" s="22">
        <v>1</v>
      </c>
      <c r="DU39" s="22">
        <v>1</v>
      </c>
      <c r="DV39" s="22">
        <v>1</v>
      </c>
      <c r="DW39" s="22">
        <v>1</v>
      </c>
      <c r="DX39" s="23">
        <v>1</v>
      </c>
    </row>
    <row r="40" spans="1:128" x14ac:dyDescent="0.3">
      <c r="A40">
        <v>2</v>
      </c>
      <c r="B40" s="19">
        <v>1.1499999999999999</v>
      </c>
      <c r="C40" s="19">
        <v>1.1499999999999999</v>
      </c>
      <c r="D40" s="19">
        <v>1.1499999999999999</v>
      </c>
      <c r="E40" s="19">
        <v>1.1499999999999999</v>
      </c>
      <c r="F40" s="19">
        <v>1.1499999999999999</v>
      </c>
      <c r="G40" s="19">
        <v>1.1499999999999999</v>
      </c>
      <c r="H40" s="19">
        <v>1.1499999999999999</v>
      </c>
      <c r="I40" s="19">
        <v>1.1499999999999999</v>
      </c>
      <c r="J40" s="19">
        <v>1.1499999999999999</v>
      </c>
      <c r="K40" s="19">
        <v>1.1499999999999999</v>
      </c>
      <c r="L40" s="19">
        <v>1.1499999999999999</v>
      </c>
      <c r="M40" s="19">
        <v>1.1499999999999999</v>
      </c>
      <c r="N40" s="19">
        <v>1.1499999999999999</v>
      </c>
      <c r="O40" s="19">
        <v>1.1499999999999999</v>
      </c>
      <c r="P40" s="19">
        <v>1.1499999999999999</v>
      </c>
      <c r="Q40" s="19">
        <v>1.1499999999999999</v>
      </c>
      <c r="R40" s="19">
        <v>1.1499999999999999</v>
      </c>
      <c r="S40" s="19">
        <v>1.1499999999999999</v>
      </c>
      <c r="T40" s="19">
        <v>1.1499999999999999</v>
      </c>
      <c r="U40" s="19">
        <v>1.1499999999999999</v>
      </c>
      <c r="V40" s="19">
        <v>1.1499999999999999</v>
      </c>
      <c r="W40" s="19">
        <v>1.1499999999999999</v>
      </c>
      <c r="X40" s="19">
        <v>1.1499999999999999</v>
      </c>
      <c r="Y40" s="19">
        <v>1.1499999999999999</v>
      </c>
      <c r="Z40" s="19">
        <v>1.1499999999999999</v>
      </c>
      <c r="AA40" s="19">
        <v>1.1499999999999999</v>
      </c>
      <c r="AB40" s="19">
        <v>1.1499999999999999</v>
      </c>
      <c r="AC40" s="19">
        <v>1.1499999999999999</v>
      </c>
      <c r="AD40" s="19">
        <v>1.1499999999999999</v>
      </c>
      <c r="AE40" s="19">
        <v>1.1499999999999999</v>
      </c>
      <c r="AF40" s="19">
        <v>1.125</v>
      </c>
      <c r="AG40" s="19">
        <v>1.125</v>
      </c>
      <c r="AH40" s="19">
        <v>1.125</v>
      </c>
      <c r="AI40" s="19">
        <v>1.125</v>
      </c>
      <c r="AJ40" s="19">
        <v>1.125</v>
      </c>
      <c r="AK40" s="19">
        <v>1.1000000000000001</v>
      </c>
      <c r="AL40" s="19">
        <v>1.1000000000000001</v>
      </c>
      <c r="AM40" s="19">
        <v>1.1000000000000001</v>
      </c>
      <c r="AN40" s="19">
        <v>1.1000000000000001</v>
      </c>
      <c r="AO40" s="19">
        <v>1.1000000000000001</v>
      </c>
      <c r="AP40" s="19">
        <v>1.1000000000000001</v>
      </c>
      <c r="AQ40" s="19">
        <v>1.1000000000000001</v>
      </c>
      <c r="AR40" s="19">
        <v>1.1000000000000001</v>
      </c>
      <c r="AS40" s="24">
        <v>1.1000000000000001</v>
      </c>
      <c r="AT40" s="19">
        <v>1.1000000000000001</v>
      </c>
      <c r="AU40" s="19">
        <v>1.0900000000000001</v>
      </c>
      <c r="AV40" s="19">
        <v>1.0900000000000001</v>
      </c>
      <c r="AW40" s="19">
        <v>1.0900000000000001</v>
      </c>
      <c r="AX40" s="19">
        <v>1.0900000000000001</v>
      </c>
      <c r="AY40" s="20">
        <v>1.0900000000000001</v>
      </c>
      <c r="AZ40" s="20">
        <v>1.0900000000000001</v>
      </c>
      <c r="BA40" s="20">
        <v>1.088888888888889</v>
      </c>
      <c r="BB40" s="20">
        <v>1.0875000000000001</v>
      </c>
      <c r="BC40" s="20">
        <v>1.0857142857142859</v>
      </c>
      <c r="BD40" s="21">
        <v>1.0833333333333335</v>
      </c>
      <c r="BE40" s="21">
        <v>1.08</v>
      </c>
      <c r="BF40" s="21">
        <v>1.08</v>
      </c>
      <c r="BG40" s="21">
        <v>1.08</v>
      </c>
      <c r="BH40" s="21">
        <v>1.08</v>
      </c>
      <c r="BI40" s="22">
        <v>1.08</v>
      </c>
      <c r="BJ40" s="22">
        <v>1.08</v>
      </c>
      <c r="BL40" s="18">
        <v>66</v>
      </c>
      <c r="BM40" s="19">
        <v>0.75</v>
      </c>
      <c r="BN40" s="19">
        <v>0.75</v>
      </c>
      <c r="BO40" s="19">
        <v>0.75</v>
      </c>
      <c r="BP40" s="19">
        <v>0.75</v>
      </c>
      <c r="BQ40" s="24">
        <v>0.75</v>
      </c>
      <c r="BR40" s="19">
        <v>0.75</v>
      </c>
      <c r="BS40" s="19">
        <v>0.77500000000000002</v>
      </c>
      <c r="BT40" s="19">
        <v>0.8</v>
      </c>
      <c r="BU40" s="19">
        <v>0.82500000000000007</v>
      </c>
      <c r="BV40" s="19">
        <v>0.85000000000000009</v>
      </c>
      <c r="BW40" s="19">
        <v>0.87500000000000011</v>
      </c>
      <c r="BX40" s="19">
        <v>0.90000000000000013</v>
      </c>
      <c r="BY40" s="19">
        <v>0.92500000000000016</v>
      </c>
      <c r="BZ40" s="19">
        <v>0.95000000000000018</v>
      </c>
      <c r="CA40" s="20">
        <v>0.9750000000000002</v>
      </c>
      <c r="CB40" s="20">
        <v>1</v>
      </c>
      <c r="CC40" s="20">
        <v>1</v>
      </c>
      <c r="CD40" s="20">
        <v>1</v>
      </c>
      <c r="CE40" s="20">
        <v>1</v>
      </c>
      <c r="CF40" s="26">
        <v>1</v>
      </c>
      <c r="CG40" s="21">
        <v>1</v>
      </c>
      <c r="CH40" s="21">
        <v>1</v>
      </c>
      <c r="CI40" s="21">
        <v>1</v>
      </c>
      <c r="CJ40" s="21">
        <v>1</v>
      </c>
      <c r="CK40" s="22">
        <v>1</v>
      </c>
      <c r="CL40" s="22">
        <v>1</v>
      </c>
      <c r="CM40" s="22">
        <v>1</v>
      </c>
      <c r="CN40" s="22">
        <v>1</v>
      </c>
      <c r="CO40" s="22">
        <v>1</v>
      </c>
      <c r="CP40" s="23">
        <v>1</v>
      </c>
      <c r="CQ40" s="23">
        <v>1</v>
      </c>
      <c r="CS40" s="18">
        <v>66</v>
      </c>
      <c r="CT40" s="19">
        <v>1.1000000000000001</v>
      </c>
      <c r="CU40" s="19">
        <v>1.1000000000000001</v>
      </c>
      <c r="CV40" s="19">
        <v>1.1000000000000001</v>
      </c>
      <c r="CW40" s="19">
        <v>1.1000000000000001</v>
      </c>
      <c r="CX40" s="24">
        <v>1.1000000000000001</v>
      </c>
      <c r="CY40" s="19">
        <v>1.1000000000000001</v>
      </c>
      <c r="CZ40" s="19">
        <v>1.0900000000000001</v>
      </c>
      <c r="DA40" s="19">
        <v>1.08</v>
      </c>
      <c r="DB40" s="19">
        <v>1.07</v>
      </c>
      <c r="DC40" s="19">
        <v>1.06</v>
      </c>
      <c r="DD40" s="19">
        <v>1.05</v>
      </c>
      <c r="DE40" s="19">
        <v>1.04</v>
      </c>
      <c r="DF40" s="19">
        <v>1.03</v>
      </c>
      <c r="DG40" s="19">
        <v>1.02</v>
      </c>
      <c r="DH40" s="20">
        <v>1.01</v>
      </c>
      <c r="DI40" s="20">
        <v>1</v>
      </c>
      <c r="DJ40" s="20">
        <v>1</v>
      </c>
      <c r="DK40" s="20">
        <v>1</v>
      </c>
      <c r="DL40" s="20">
        <v>1</v>
      </c>
      <c r="DM40" s="26">
        <v>1</v>
      </c>
      <c r="DN40" s="21">
        <v>1</v>
      </c>
      <c r="DO40" s="21">
        <v>1</v>
      </c>
      <c r="DP40" s="21">
        <v>1</v>
      </c>
      <c r="DQ40" s="21">
        <v>1</v>
      </c>
      <c r="DR40" s="22">
        <v>1</v>
      </c>
      <c r="DS40" s="22">
        <v>1</v>
      </c>
      <c r="DT40" s="22">
        <v>1</v>
      </c>
      <c r="DU40" s="22">
        <v>1</v>
      </c>
      <c r="DV40" s="22">
        <v>1</v>
      </c>
      <c r="DW40" s="23">
        <v>1</v>
      </c>
      <c r="DX40" s="23">
        <v>1</v>
      </c>
    </row>
    <row r="41" spans="1:128" x14ac:dyDescent="0.3">
      <c r="A41">
        <v>3</v>
      </c>
      <c r="B41" s="19">
        <v>1.1499999999999999</v>
      </c>
      <c r="C41" s="19">
        <v>1.1499999999999999</v>
      </c>
      <c r="D41" s="19">
        <v>1.1499999999999999</v>
      </c>
      <c r="E41" s="19">
        <v>1.1499999999999999</v>
      </c>
      <c r="F41" s="19">
        <v>1.1499999999999999</v>
      </c>
      <c r="G41" s="19">
        <v>1.1499999999999999</v>
      </c>
      <c r="H41" s="19">
        <v>1.1499999999999999</v>
      </c>
      <c r="I41" s="19">
        <v>1.1499999999999999</v>
      </c>
      <c r="J41" s="19">
        <v>1.1499999999999999</v>
      </c>
      <c r="K41" s="19">
        <v>1.1499999999999999</v>
      </c>
      <c r="L41" s="19">
        <v>1.1499999999999999</v>
      </c>
      <c r="M41" s="19">
        <v>1.1499999999999999</v>
      </c>
      <c r="N41" s="19">
        <v>1.1499999999999999</v>
      </c>
      <c r="O41" s="19">
        <v>1.1499999999999999</v>
      </c>
      <c r="P41" s="19">
        <v>1.1499999999999999</v>
      </c>
      <c r="Q41" s="19">
        <v>1.1499999999999999</v>
      </c>
      <c r="R41" s="19">
        <v>1.1499999999999999</v>
      </c>
      <c r="S41" s="19">
        <v>1.1499999999999999</v>
      </c>
      <c r="T41" s="19">
        <v>1.1499999999999999</v>
      </c>
      <c r="U41" s="19">
        <v>1.1499999999999999</v>
      </c>
      <c r="V41" s="19">
        <v>1.1499999999999999</v>
      </c>
      <c r="W41" s="19">
        <v>1.1499999999999999</v>
      </c>
      <c r="X41" s="19">
        <v>1.1499999999999999</v>
      </c>
      <c r="Y41" s="19">
        <v>1.1499999999999999</v>
      </c>
      <c r="Z41" s="19">
        <v>1.1499999999999999</v>
      </c>
      <c r="AA41" s="19">
        <v>1.1499999999999999</v>
      </c>
      <c r="AB41" s="19">
        <v>1.1499999999999999</v>
      </c>
      <c r="AC41" s="19">
        <v>1.1499999999999999</v>
      </c>
      <c r="AD41" s="19">
        <v>1.1499999999999999</v>
      </c>
      <c r="AE41" s="19">
        <v>1.1499999999999999</v>
      </c>
      <c r="AF41" s="19">
        <v>1.125</v>
      </c>
      <c r="AG41" s="19">
        <v>1.125</v>
      </c>
      <c r="AH41" s="19">
        <v>1.125</v>
      </c>
      <c r="AI41" s="19">
        <v>1.125</v>
      </c>
      <c r="AJ41" s="19">
        <v>1.125</v>
      </c>
      <c r="AK41" s="19">
        <v>1.1000000000000001</v>
      </c>
      <c r="AL41" s="19">
        <v>1.1000000000000001</v>
      </c>
      <c r="AM41" s="19">
        <v>1.1000000000000001</v>
      </c>
      <c r="AN41" s="19">
        <v>1.1000000000000001</v>
      </c>
      <c r="AO41" s="19">
        <v>1.1000000000000001</v>
      </c>
      <c r="AP41" s="19">
        <v>1.1000000000000001</v>
      </c>
      <c r="AQ41" s="19">
        <v>1.1000000000000001</v>
      </c>
      <c r="AR41" s="24">
        <v>1.1000000000000001</v>
      </c>
      <c r="AS41" s="19">
        <v>1.1000000000000001</v>
      </c>
      <c r="AT41" s="19">
        <v>1.0900000000000001</v>
      </c>
      <c r="AU41" s="19">
        <v>1.08</v>
      </c>
      <c r="AV41" s="19">
        <v>1.08</v>
      </c>
      <c r="AW41" s="19">
        <v>1.08</v>
      </c>
      <c r="AX41" s="20">
        <v>1.08</v>
      </c>
      <c r="AY41" s="20">
        <v>1.08</v>
      </c>
      <c r="AZ41" s="20">
        <v>1.08</v>
      </c>
      <c r="BA41" s="20">
        <v>1.0777777777777779</v>
      </c>
      <c r="BB41" s="20">
        <v>1.0750000000000002</v>
      </c>
      <c r="BC41" s="21">
        <v>1.0714285714285716</v>
      </c>
      <c r="BD41" s="21">
        <v>1.0666666666666669</v>
      </c>
      <c r="BE41" s="21">
        <v>1.06</v>
      </c>
      <c r="BF41" s="21">
        <v>1.06</v>
      </c>
      <c r="BG41" s="21">
        <v>1.06</v>
      </c>
      <c r="BH41" s="22">
        <v>1.06</v>
      </c>
      <c r="BI41" s="22">
        <v>1.06</v>
      </c>
      <c r="BJ41" s="22">
        <v>1.06</v>
      </c>
      <c r="BL41" s="18">
        <v>67</v>
      </c>
      <c r="BM41" s="19">
        <v>0.75</v>
      </c>
      <c r="BN41" s="19">
        <v>0.75</v>
      </c>
      <c r="BO41" s="19">
        <v>0.75</v>
      </c>
      <c r="BP41" s="19">
        <v>0.75</v>
      </c>
      <c r="BQ41" s="24">
        <v>0.75</v>
      </c>
      <c r="BR41" s="19">
        <v>0.75</v>
      </c>
      <c r="BS41" s="19">
        <v>0.77500000000000002</v>
      </c>
      <c r="BT41" s="19">
        <v>0.8</v>
      </c>
      <c r="BU41" s="19">
        <v>0.82500000000000007</v>
      </c>
      <c r="BV41" s="19">
        <v>0.85000000000000009</v>
      </c>
      <c r="BW41" s="19">
        <v>0.87500000000000011</v>
      </c>
      <c r="BX41" s="19">
        <v>0.90000000000000013</v>
      </c>
      <c r="BY41" s="19">
        <v>0.92500000000000016</v>
      </c>
      <c r="BZ41" s="20">
        <v>0.95000000000000018</v>
      </c>
      <c r="CA41" s="20">
        <v>0.9750000000000002</v>
      </c>
      <c r="CB41" s="20">
        <v>1</v>
      </c>
      <c r="CC41" s="20">
        <v>1</v>
      </c>
      <c r="CD41" s="20">
        <v>1</v>
      </c>
      <c r="CE41" s="21">
        <v>1</v>
      </c>
      <c r="CF41" s="26">
        <v>1</v>
      </c>
      <c r="CG41" s="21">
        <v>1</v>
      </c>
      <c r="CH41" s="21">
        <v>1</v>
      </c>
      <c r="CI41" s="21">
        <v>1</v>
      </c>
      <c r="CJ41" s="22">
        <v>1</v>
      </c>
      <c r="CK41" s="22">
        <v>1</v>
      </c>
      <c r="CL41" s="22">
        <v>1</v>
      </c>
      <c r="CM41" s="22">
        <v>1</v>
      </c>
      <c r="CN41" s="22">
        <v>1</v>
      </c>
      <c r="CO41" s="23">
        <v>1</v>
      </c>
      <c r="CP41" s="23">
        <v>1</v>
      </c>
      <c r="CQ41" s="23">
        <v>1</v>
      </c>
      <c r="CS41" s="18">
        <v>67</v>
      </c>
      <c r="CT41" s="19">
        <v>1.1000000000000001</v>
      </c>
      <c r="CU41" s="19">
        <v>1.1000000000000001</v>
      </c>
      <c r="CV41" s="19">
        <v>1.1000000000000001</v>
      </c>
      <c r="CW41" s="19">
        <v>1.1000000000000001</v>
      </c>
      <c r="CX41" s="24">
        <v>1.1000000000000001</v>
      </c>
      <c r="CY41" s="19">
        <v>1.1000000000000001</v>
      </c>
      <c r="CZ41" s="19">
        <v>1.0900000000000001</v>
      </c>
      <c r="DA41" s="19">
        <v>1.08</v>
      </c>
      <c r="DB41" s="19">
        <v>1.07</v>
      </c>
      <c r="DC41" s="19">
        <v>1.06</v>
      </c>
      <c r="DD41" s="19">
        <v>1.05</v>
      </c>
      <c r="DE41" s="19">
        <v>1.04</v>
      </c>
      <c r="DF41" s="19">
        <v>1.03</v>
      </c>
      <c r="DG41" s="20">
        <v>1.02</v>
      </c>
      <c r="DH41" s="20">
        <v>1.01</v>
      </c>
      <c r="DI41" s="20">
        <v>1</v>
      </c>
      <c r="DJ41" s="20">
        <v>1</v>
      </c>
      <c r="DK41" s="20">
        <v>1</v>
      </c>
      <c r="DL41" s="21">
        <v>1</v>
      </c>
      <c r="DM41" s="26">
        <v>1</v>
      </c>
      <c r="DN41" s="21">
        <v>1</v>
      </c>
      <c r="DO41" s="21">
        <v>1</v>
      </c>
      <c r="DP41" s="21">
        <v>1</v>
      </c>
      <c r="DQ41" s="22">
        <v>1</v>
      </c>
      <c r="DR41" s="22">
        <v>1</v>
      </c>
      <c r="DS41" s="22">
        <v>1</v>
      </c>
      <c r="DT41" s="22">
        <v>1</v>
      </c>
      <c r="DU41" s="22">
        <v>1</v>
      </c>
      <c r="DV41" s="23">
        <v>1</v>
      </c>
      <c r="DW41" s="23">
        <v>1</v>
      </c>
      <c r="DX41" s="23">
        <v>1</v>
      </c>
    </row>
    <row r="42" spans="1:128" x14ac:dyDescent="0.3">
      <c r="A42">
        <v>4</v>
      </c>
      <c r="B42" s="19">
        <v>1.1499999999999999</v>
      </c>
      <c r="C42" s="19">
        <v>1.1499999999999999</v>
      </c>
      <c r="D42" s="19">
        <v>1.1499999999999999</v>
      </c>
      <c r="E42" s="19">
        <v>1.1499999999999999</v>
      </c>
      <c r="F42" s="19">
        <v>1.1499999999999999</v>
      </c>
      <c r="G42" s="19">
        <v>1.1499999999999999</v>
      </c>
      <c r="H42" s="19">
        <v>1.1499999999999999</v>
      </c>
      <c r="I42" s="19">
        <v>1.1499999999999999</v>
      </c>
      <c r="J42" s="19">
        <v>1.1499999999999999</v>
      </c>
      <c r="K42" s="19">
        <v>1.1499999999999999</v>
      </c>
      <c r="L42" s="19">
        <v>1.1499999999999999</v>
      </c>
      <c r="M42" s="19">
        <v>1.1499999999999999</v>
      </c>
      <c r="N42" s="19">
        <v>1.1499999999999999</v>
      </c>
      <c r="O42" s="19">
        <v>1.1499999999999999</v>
      </c>
      <c r="P42" s="19">
        <v>1.1499999999999999</v>
      </c>
      <c r="Q42" s="19">
        <v>1.1499999999999999</v>
      </c>
      <c r="R42" s="19">
        <v>1.1499999999999999</v>
      </c>
      <c r="S42" s="19">
        <v>1.1499999999999999</v>
      </c>
      <c r="T42" s="19">
        <v>1.1499999999999999</v>
      </c>
      <c r="U42" s="19">
        <v>1.1499999999999999</v>
      </c>
      <c r="V42" s="19">
        <v>1.1499999999999999</v>
      </c>
      <c r="W42" s="19">
        <v>1.1499999999999999</v>
      </c>
      <c r="X42" s="19">
        <v>1.1499999999999999</v>
      </c>
      <c r="Y42" s="19">
        <v>1.1499999999999999</v>
      </c>
      <c r="Z42" s="19">
        <v>1.1499999999999999</v>
      </c>
      <c r="AA42" s="19">
        <v>1.1499999999999999</v>
      </c>
      <c r="AB42" s="19">
        <v>1.1499999999999999</v>
      </c>
      <c r="AC42" s="19">
        <v>1.1499999999999999</v>
      </c>
      <c r="AD42" s="19">
        <v>1.1499999999999999</v>
      </c>
      <c r="AE42" s="19">
        <v>1.1499999999999999</v>
      </c>
      <c r="AF42" s="19">
        <v>1.125</v>
      </c>
      <c r="AG42" s="19">
        <v>1.125</v>
      </c>
      <c r="AH42" s="19">
        <v>1.125</v>
      </c>
      <c r="AI42" s="19">
        <v>1.125</v>
      </c>
      <c r="AJ42" s="19">
        <v>1.125</v>
      </c>
      <c r="AK42" s="19">
        <v>1.1000000000000001</v>
      </c>
      <c r="AL42" s="19">
        <v>1.1000000000000001</v>
      </c>
      <c r="AM42" s="19">
        <v>1.1000000000000001</v>
      </c>
      <c r="AN42" s="19">
        <v>1.1000000000000001</v>
      </c>
      <c r="AO42" s="19">
        <v>1.1000000000000001</v>
      </c>
      <c r="AP42" s="19">
        <v>1.1000000000000001</v>
      </c>
      <c r="AQ42" s="24">
        <v>1.1000000000000001</v>
      </c>
      <c r="AR42" s="19">
        <v>1.1000000000000001</v>
      </c>
      <c r="AS42" s="19">
        <v>1.0900000000000001</v>
      </c>
      <c r="AT42" s="19">
        <v>1.08</v>
      </c>
      <c r="AU42" s="19">
        <v>1.07</v>
      </c>
      <c r="AV42" s="19">
        <v>1.07</v>
      </c>
      <c r="AW42" s="20">
        <v>1.07</v>
      </c>
      <c r="AX42" s="20">
        <v>1.07</v>
      </c>
      <c r="AY42" s="20">
        <v>1.07</v>
      </c>
      <c r="AZ42" s="20">
        <v>1.07</v>
      </c>
      <c r="BA42" s="20">
        <v>1.0666666666666669</v>
      </c>
      <c r="BB42" s="21">
        <v>1.0625000000000002</v>
      </c>
      <c r="BC42" s="21">
        <v>1.0571428571428574</v>
      </c>
      <c r="BD42" s="21">
        <v>1.0500000000000003</v>
      </c>
      <c r="BE42" s="21">
        <v>1.04</v>
      </c>
      <c r="BF42" s="21">
        <v>1.04</v>
      </c>
      <c r="BG42" s="22">
        <v>1.04</v>
      </c>
      <c r="BH42" s="22">
        <v>1.04</v>
      </c>
      <c r="BI42" s="22">
        <v>1.04</v>
      </c>
      <c r="BJ42" s="22">
        <v>1.04</v>
      </c>
      <c r="BL42" s="18">
        <v>68</v>
      </c>
      <c r="BM42" s="19">
        <v>0.75</v>
      </c>
      <c r="BN42" s="19">
        <v>0.75</v>
      </c>
      <c r="BO42" s="19">
        <v>0.75</v>
      </c>
      <c r="BP42" s="19">
        <v>0.75</v>
      </c>
      <c r="BQ42" s="24">
        <v>0.75</v>
      </c>
      <c r="BR42" s="19">
        <v>0.75</v>
      </c>
      <c r="BS42" s="19">
        <v>0.77500000000000002</v>
      </c>
      <c r="BT42" s="19">
        <v>0.8</v>
      </c>
      <c r="BU42" s="19">
        <v>0.82500000000000007</v>
      </c>
      <c r="BV42" s="19">
        <v>0.85000000000000009</v>
      </c>
      <c r="BW42" s="19">
        <v>0.87500000000000011</v>
      </c>
      <c r="BX42" s="19">
        <v>0.90000000000000013</v>
      </c>
      <c r="BY42" s="20">
        <v>0.92500000000000016</v>
      </c>
      <c r="BZ42" s="20">
        <v>0.95000000000000018</v>
      </c>
      <c r="CA42" s="20">
        <v>0.9750000000000002</v>
      </c>
      <c r="CB42" s="20">
        <v>1</v>
      </c>
      <c r="CC42" s="20">
        <v>1</v>
      </c>
      <c r="CD42" s="21">
        <v>1</v>
      </c>
      <c r="CE42" s="21">
        <v>1</v>
      </c>
      <c r="CF42" s="26">
        <v>1</v>
      </c>
      <c r="CG42" s="21">
        <v>1</v>
      </c>
      <c r="CH42" s="21">
        <v>1</v>
      </c>
      <c r="CI42" s="22">
        <v>1</v>
      </c>
      <c r="CJ42" s="22">
        <v>1</v>
      </c>
      <c r="CK42" s="22">
        <v>1</v>
      </c>
      <c r="CL42" s="22">
        <v>1</v>
      </c>
      <c r="CM42" s="22">
        <v>1</v>
      </c>
      <c r="CN42" s="23">
        <v>1</v>
      </c>
      <c r="CO42" s="23">
        <v>1</v>
      </c>
      <c r="CP42" s="23">
        <v>1</v>
      </c>
      <c r="CQ42" s="23">
        <v>1</v>
      </c>
      <c r="CS42" s="18">
        <v>68</v>
      </c>
      <c r="CT42" s="19">
        <v>1.1000000000000001</v>
      </c>
      <c r="CU42" s="19">
        <v>1.1000000000000001</v>
      </c>
      <c r="CV42" s="19">
        <v>1.1000000000000001</v>
      </c>
      <c r="CW42" s="19">
        <v>1.1000000000000001</v>
      </c>
      <c r="CX42" s="24">
        <v>1.1000000000000001</v>
      </c>
      <c r="CY42" s="19">
        <v>1.1000000000000001</v>
      </c>
      <c r="CZ42" s="19">
        <v>1.0900000000000001</v>
      </c>
      <c r="DA42" s="19">
        <v>1.08</v>
      </c>
      <c r="DB42" s="19">
        <v>1.07</v>
      </c>
      <c r="DC42" s="19">
        <v>1.06</v>
      </c>
      <c r="DD42" s="19">
        <v>1.05</v>
      </c>
      <c r="DE42" s="19">
        <v>1.04</v>
      </c>
      <c r="DF42" s="20">
        <v>1.03</v>
      </c>
      <c r="DG42" s="20">
        <v>1.02</v>
      </c>
      <c r="DH42" s="20">
        <v>1.01</v>
      </c>
      <c r="DI42" s="20">
        <v>1</v>
      </c>
      <c r="DJ42" s="20">
        <v>1</v>
      </c>
      <c r="DK42" s="21">
        <v>1</v>
      </c>
      <c r="DL42" s="21">
        <v>1</v>
      </c>
      <c r="DM42" s="26">
        <v>1</v>
      </c>
      <c r="DN42" s="21">
        <v>1</v>
      </c>
      <c r="DO42" s="21">
        <v>1</v>
      </c>
      <c r="DP42" s="22">
        <v>1</v>
      </c>
      <c r="DQ42" s="22">
        <v>1</v>
      </c>
      <c r="DR42" s="22">
        <v>1</v>
      </c>
      <c r="DS42" s="22">
        <v>1</v>
      </c>
      <c r="DT42" s="22">
        <v>1</v>
      </c>
      <c r="DU42" s="23">
        <v>1</v>
      </c>
      <c r="DV42" s="23">
        <v>1</v>
      </c>
      <c r="DW42" s="23">
        <v>1</v>
      </c>
      <c r="DX42" s="23">
        <v>1</v>
      </c>
    </row>
    <row r="43" spans="1:128" x14ac:dyDescent="0.3">
      <c r="A43">
        <v>5</v>
      </c>
      <c r="B43" s="19">
        <v>1.1499999999999999</v>
      </c>
      <c r="C43" s="19">
        <v>1.1499999999999999</v>
      </c>
      <c r="D43" s="19">
        <v>1.1499999999999999</v>
      </c>
      <c r="E43" s="19">
        <v>1.1499999999999999</v>
      </c>
      <c r="F43" s="19">
        <v>1.1499999999999999</v>
      </c>
      <c r="G43" s="19">
        <v>1.1499999999999999</v>
      </c>
      <c r="H43" s="19">
        <v>1.1499999999999999</v>
      </c>
      <c r="I43" s="19">
        <v>1.1499999999999999</v>
      </c>
      <c r="J43" s="19">
        <v>1.1499999999999999</v>
      </c>
      <c r="K43" s="19">
        <v>1.1499999999999999</v>
      </c>
      <c r="L43" s="19">
        <v>1.1499999999999999</v>
      </c>
      <c r="M43" s="19">
        <v>1.1499999999999999</v>
      </c>
      <c r="N43" s="19">
        <v>1.1499999999999999</v>
      </c>
      <c r="O43" s="19">
        <v>1.1499999999999999</v>
      </c>
      <c r="P43" s="19">
        <v>1.1499999999999999</v>
      </c>
      <c r="Q43" s="19">
        <v>1.1499999999999999</v>
      </c>
      <c r="R43" s="19">
        <v>1.1499999999999999</v>
      </c>
      <c r="S43" s="19">
        <v>1.1499999999999999</v>
      </c>
      <c r="T43" s="19">
        <v>1.1499999999999999</v>
      </c>
      <c r="U43" s="19">
        <v>1.1499999999999999</v>
      </c>
      <c r="V43" s="19">
        <v>1.1499999999999999</v>
      </c>
      <c r="W43" s="19">
        <v>1.1499999999999999</v>
      </c>
      <c r="X43" s="19">
        <v>1.1499999999999999</v>
      </c>
      <c r="Y43" s="19">
        <v>1.1499999999999999</v>
      </c>
      <c r="Z43" s="19">
        <v>1.1499999999999999</v>
      </c>
      <c r="AA43" s="19">
        <v>1.1499999999999999</v>
      </c>
      <c r="AB43" s="19">
        <v>1.1499999999999999</v>
      </c>
      <c r="AC43" s="19">
        <v>1.1499999999999999</v>
      </c>
      <c r="AD43" s="19">
        <v>1.1499999999999999</v>
      </c>
      <c r="AE43" s="19">
        <v>1.1499999999999999</v>
      </c>
      <c r="AF43" s="19">
        <v>1.125</v>
      </c>
      <c r="AG43" s="19">
        <v>1.125</v>
      </c>
      <c r="AH43" s="19">
        <v>1.125</v>
      </c>
      <c r="AI43" s="19">
        <v>1.125</v>
      </c>
      <c r="AJ43" s="19">
        <v>1.125</v>
      </c>
      <c r="AK43" s="24">
        <v>1.1000000000000001</v>
      </c>
      <c r="AL43" s="24">
        <v>1.1000000000000001</v>
      </c>
      <c r="AM43" s="24">
        <v>1.1000000000000001</v>
      </c>
      <c r="AN43" s="24">
        <v>1.1000000000000001</v>
      </c>
      <c r="AO43" s="24">
        <v>1.1000000000000001</v>
      </c>
      <c r="AP43" s="24">
        <v>1.1000000000000001</v>
      </c>
      <c r="AQ43" s="19">
        <v>1.1000000000000001</v>
      </c>
      <c r="AR43" s="19">
        <v>1.0900000000000001</v>
      </c>
      <c r="AS43" s="19">
        <v>1.08</v>
      </c>
      <c r="AT43" s="19">
        <v>1.07</v>
      </c>
      <c r="AU43" s="19">
        <v>1.06</v>
      </c>
      <c r="AV43" s="20">
        <v>1.06</v>
      </c>
      <c r="AW43" s="20">
        <v>1.06</v>
      </c>
      <c r="AX43" s="20">
        <v>1.06</v>
      </c>
      <c r="AY43" s="20">
        <v>1.06</v>
      </c>
      <c r="AZ43" s="20">
        <v>1.06</v>
      </c>
      <c r="BA43" s="21">
        <v>1.0555555555555558</v>
      </c>
      <c r="BB43" s="21">
        <v>1.0500000000000003</v>
      </c>
      <c r="BC43" s="21">
        <v>1.0428571428571431</v>
      </c>
      <c r="BD43" s="21">
        <v>1.0333333333333337</v>
      </c>
      <c r="BE43" s="21">
        <v>1.02</v>
      </c>
      <c r="BF43" s="22">
        <v>1.02</v>
      </c>
      <c r="BG43" s="22">
        <v>1.02</v>
      </c>
      <c r="BH43" s="22">
        <v>1.02</v>
      </c>
      <c r="BI43" s="22">
        <v>1.02</v>
      </c>
      <c r="BJ43" s="22">
        <v>1.02</v>
      </c>
      <c r="BL43" s="18">
        <v>69</v>
      </c>
      <c r="BM43" s="19">
        <v>0.75</v>
      </c>
      <c r="BN43" s="19">
        <v>0.75</v>
      </c>
      <c r="BO43" s="19">
        <v>0.75</v>
      </c>
      <c r="BP43" s="19">
        <v>0.75</v>
      </c>
      <c r="BQ43" s="24">
        <v>0.75</v>
      </c>
      <c r="BR43" s="19">
        <v>0.75</v>
      </c>
      <c r="BS43" s="19">
        <v>0.77500000000000002</v>
      </c>
      <c r="BT43" s="19">
        <v>0.8</v>
      </c>
      <c r="BU43" s="19">
        <v>0.82500000000000007</v>
      </c>
      <c r="BV43" s="19">
        <v>0.85000000000000009</v>
      </c>
      <c r="BW43" s="19">
        <v>0.87500000000000011</v>
      </c>
      <c r="BX43" s="20">
        <v>0.90000000000000013</v>
      </c>
      <c r="BY43" s="20">
        <v>0.92500000000000016</v>
      </c>
      <c r="BZ43" s="20">
        <v>0.95000000000000018</v>
      </c>
      <c r="CA43" s="20">
        <v>0.9750000000000002</v>
      </c>
      <c r="CB43" s="20">
        <v>1</v>
      </c>
      <c r="CC43" s="21">
        <v>1</v>
      </c>
      <c r="CD43" s="21">
        <v>1</v>
      </c>
      <c r="CE43" s="21">
        <v>1</v>
      </c>
      <c r="CF43" s="26">
        <v>1</v>
      </c>
      <c r="CG43" s="21">
        <v>1</v>
      </c>
      <c r="CH43" s="22">
        <v>1</v>
      </c>
      <c r="CI43" s="22">
        <v>1</v>
      </c>
      <c r="CJ43" s="22">
        <v>1</v>
      </c>
      <c r="CK43" s="22">
        <v>1</v>
      </c>
      <c r="CL43" s="22">
        <v>1</v>
      </c>
      <c r="CM43" s="23">
        <v>1</v>
      </c>
      <c r="CN43" s="23">
        <v>1</v>
      </c>
      <c r="CO43" s="23">
        <v>1</v>
      </c>
      <c r="CP43" s="23">
        <v>1</v>
      </c>
      <c r="CQ43" s="23">
        <v>1</v>
      </c>
      <c r="CS43" s="18">
        <v>69</v>
      </c>
      <c r="CT43" s="19">
        <v>1.1000000000000001</v>
      </c>
      <c r="CU43" s="19">
        <v>1.1000000000000001</v>
      </c>
      <c r="CV43" s="19">
        <v>1.1000000000000001</v>
      </c>
      <c r="CW43" s="19">
        <v>1.1000000000000001</v>
      </c>
      <c r="CX43" s="24">
        <v>1.1000000000000001</v>
      </c>
      <c r="CY43" s="19">
        <v>1.1000000000000001</v>
      </c>
      <c r="CZ43" s="19">
        <v>1.0900000000000001</v>
      </c>
      <c r="DA43" s="19">
        <v>1.08</v>
      </c>
      <c r="DB43" s="19">
        <v>1.07</v>
      </c>
      <c r="DC43" s="19">
        <v>1.06</v>
      </c>
      <c r="DD43" s="19">
        <v>1.05</v>
      </c>
      <c r="DE43" s="20">
        <v>1.04</v>
      </c>
      <c r="DF43" s="20">
        <v>1.03</v>
      </c>
      <c r="DG43" s="20">
        <v>1.02</v>
      </c>
      <c r="DH43" s="20">
        <v>1.01</v>
      </c>
      <c r="DI43" s="20">
        <v>1</v>
      </c>
      <c r="DJ43" s="21">
        <v>1</v>
      </c>
      <c r="DK43" s="21">
        <v>1</v>
      </c>
      <c r="DL43" s="21">
        <v>1</v>
      </c>
      <c r="DM43" s="26">
        <v>1</v>
      </c>
      <c r="DN43" s="21">
        <v>1</v>
      </c>
      <c r="DO43" s="22">
        <v>1</v>
      </c>
      <c r="DP43" s="22">
        <v>1</v>
      </c>
      <c r="DQ43" s="22">
        <v>1</v>
      </c>
      <c r="DR43" s="22">
        <v>1</v>
      </c>
      <c r="DS43" s="22">
        <v>1</v>
      </c>
      <c r="DT43" s="23">
        <v>1</v>
      </c>
      <c r="DU43" s="23">
        <v>1</v>
      </c>
      <c r="DV43" s="23">
        <v>1</v>
      </c>
      <c r="DW43" s="23">
        <v>1</v>
      </c>
      <c r="DX43" s="23">
        <v>1</v>
      </c>
    </row>
    <row r="44" spans="1:128" x14ac:dyDescent="0.3">
      <c r="A44">
        <v>6</v>
      </c>
      <c r="B44" s="19">
        <v>1.1499999999999999</v>
      </c>
      <c r="C44" s="19">
        <v>1.1499999999999999</v>
      </c>
      <c r="D44" s="19">
        <v>1.1499999999999999</v>
      </c>
      <c r="E44" s="19">
        <v>1.1499999999999999</v>
      </c>
      <c r="F44" s="19">
        <v>1.1499999999999999</v>
      </c>
      <c r="G44" s="19">
        <v>1.1499999999999999</v>
      </c>
      <c r="H44" s="19">
        <v>1.1499999999999999</v>
      </c>
      <c r="I44" s="19">
        <v>1.1499999999999999</v>
      </c>
      <c r="J44" s="19">
        <v>1.1499999999999999</v>
      </c>
      <c r="K44" s="19">
        <v>1.1499999999999999</v>
      </c>
      <c r="L44" s="19">
        <v>1.1499999999999999</v>
      </c>
      <c r="M44" s="19">
        <v>1.1499999999999999</v>
      </c>
      <c r="N44" s="19">
        <v>1.1499999999999999</v>
      </c>
      <c r="O44" s="19">
        <v>1.1499999999999999</v>
      </c>
      <c r="P44" s="19">
        <v>1.1499999999999999</v>
      </c>
      <c r="Q44" s="19">
        <v>1.1499999999999999</v>
      </c>
      <c r="R44" s="19">
        <v>1.1499999999999999</v>
      </c>
      <c r="S44" s="19">
        <v>1.1499999999999999</v>
      </c>
      <c r="T44" s="19">
        <v>1.1499999999999999</v>
      </c>
      <c r="U44" s="19">
        <v>1.1499999999999999</v>
      </c>
      <c r="V44" s="19">
        <v>1.1499999999999999</v>
      </c>
      <c r="W44" s="19">
        <v>1.1499999999999999</v>
      </c>
      <c r="X44" s="19">
        <v>1.1499999999999999</v>
      </c>
      <c r="Y44" s="19">
        <v>1.1499999999999999</v>
      </c>
      <c r="Z44" s="19">
        <v>1.1499999999999999</v>
      </c>
      <c r="AA44" s="19">
        <v>1.1499999999999999</v>
      </c>
      <c r="AB44" s="19">
        <v>1.1499999999999999</v>
      </c>
      <c r="AC44" s="19">
        <v>1.1499999999999999</v>
      </c>
      <c r="AD44" s="19">
        <v>1.1499999999999999</v>
      </c>
      <c r="AE44" s="19">
        <v>1.1499999999999999</v>
      </c>
      <c r="AF44" s="19">
        <v>1.125</v>
      </c>
      <c r="AG44" s="19">
        <v>1.125</v>
      </c>
      <c r="AH44" s="19">
        <v>1.125</v>
      </c>
      <c r="AI44" s="19">
        <v>1.125</v>
      </c>
      <c r="AJ44" s="24">
        <v>1.125</v>
      </c>
      <c r="AK44" s="19">
        <v>1.1000000000000001</v>
      </c>
      <c r="AL44" s="19">
        <v>1.1000000000000001</v>
      </c>
      <c r="AM44" s="19">
        <v>1.1000000000000001</v>
      </c>
      <c r="AN44" s="19">
        <v>1.1000000000000001</v>
      </c>
      <c r="AO44" s="19">
        <v>1.1000000000000001</v>
      </c>
      <c r="AP44" s="19">
        <v>1.1000000000000001</v>
      </c>
      <c r="AQ44" s="19">
        <v>1.0900000000000001</v>
      </c>
      <c r="AR44" s="19">
        <v>1.08</v>
      </c>
      <c r="AS44" s="19">
        <v>1.07</v>
      </c>
      <c r="AT44" s="19">
        <v>1.06</v>
      </c>
      <c r="AU44" s="20">
        <v>1.05</v>
      </c>
      <c r="AV44" s="20">
        <v>1.05</v>
      </c>
      <c r="AW44" s="20">
        <v>1.05</v>
      </c>
      <c r="AX44" s="20">
        <v>1.05</v>
      </c>
      <c r="AY44" s="20">
        <v>1.05</v>
      </c>
      <c r="AZ44" s="21">
        <v>1.05</v>
      </c>
      <c r="BA44" s="21">
        <v>1.0444444444444447</v>
      </c>
      <c r="BB44" s="21">
        <v>1.0375000000000003</v>
      </c>
      <c r="BC44" s="21">
        <v>1.0285714285714289</v>
      </c>
      <c r="BD44" s="21">
        <v>1.0166666666666671</v>
      </c>
      <c r="BE44" s="22">
        <v>1</v>
      </c>
      <c r="BF44" s="22">
        <v>1</v>
      </c>
      <c r="BG44" s="22">
        <v>1</v>
      </c>
      <c r="BH44" s="22">
        <v>1</v>
      </c>
      <c r="BI44" s="22">
        <v>1</v>
      </c>
      <c r="BJ44" s="23">
        <v>1</v>
      </c>
      <c r="BL44" s="18">
        <v>70</v>
      </c>
      <c r="BM44" s="19">
        <v>0.75</v>
      </c>
      <c r="BN44" s="19">
        <v>0.75</v>
      </c>
      <c r="BO44" s="19">
        <v>0.75</v>
      </c>
      <c r="BP44" s="19">
        <v>0.75</v>
      </c>
      <c r="BQ44" s="24">
        <v>0.75</v>
      </c>
      <c r="BR44" s="19">
        <v>0.75</v>
      </c>
      <c r="BS44" s="19">
        <v>0.77500000000000002</v>
      </c>
      <c r="BT44" s="19">
        <v>0.8</v>
      </c>
      <c r="BU44" s="19">
        <v>0.82500000000000007</v>
      </c>
      <c r="BV44" s="19">
        <v>0.85000000000000009</v>
      </c>
      <c r="BW44" s="20">
        <v>0.87500000000000011</v>
      </c>
      <c r="BX44" s="20">
        <v>0.90000000000000013</v>
      </c>
      <c r="BY44" s="20">
        <v>0.92500000000000016</v>
      </c>
      <c r="BZ44" s="20">
        <v>0.95000000000000018</v>
      </c>
      <c r="CA44" s="20">
        <v>0.9750000000000002</v>
      </c>
      <c r="CB44" s="21">
        <v>1</v>
      </c>
      <c r="CC44" s="21">
        <v>1</v>
      </c>
      <c r="CD44" s="21">
        <v>1</v>
      </c>
      <c r="CE44" s="21">
        <v>1</v>
      </c>
      <c r="CF44" s="26">
        <v>1</v>
      </c>
      <c r="CG44" s="22">
        <v>1</v>
      </c>
      <c r="CH44" s="22">
        <v>1</v>
      </c>
      <c r="CI44" s="22">
        <v>1</v>
      </c>
      <c r="CJ44" s="22">
        <v>1</v>
      </c>
      <c r="CK44" s="22">
        <v>1</v>
      </c>
      <c r="CL44" s="23">
        <v>1</v>
      </c>
      <c r="CM44" s="23">
        <v>1</v>
      </c>
      <c r="CN44" s="23">
        <v>1</v>
      </c>
      <c r="CO44" s="23">
        <v>1</v>
      </c>
      <c r="CP44" s="23">
        <v>1</v>
      </c>
      <c r="CQ44" s="19">
        <v>1</v>
      </c>
      <c r="CS44" s="18">
        <v>70</v>
      </c>
      <c r="CT44" s="19">
        <v>1.1000000000000001</v>
      </c>
      <c r="CU44" s="19">
        <v>1.1000000000000001</v>
      </c>
      <c r="CV44" s="19">
        <v>1.1000000000000001</v>
      </c>
      <c r="CW44" s="19">
        <v>1.1000000000000001</v>
      </c>
      <c r="CX44" s="24">
        <v>1.1000000000000001</v>
      </c>
      <c r="CY44" s="19">
        <v>1.1000000000000001</v>
      </c>
      <c r="CZ44" s="19">
        <v>1.0900000000000001</v>
      </c>
      <c r="DA44" s="19">
        <v>1.08</v>
      </c>
      <c r="DB44" s="19">
        <v>1.07</v>
      </c>
      <c r="DC44" s="19">
        <v>1.06</v>
      </c>
      <c r="DD44" s="20">
        <v>1.05</v>
      </c>
      <c r="DE44" s="20">
        <v>1.04</v>
      </c>
      <c r="DF44" s="20">
        <v>1.03</v>
      </c>
      <c r="DG44" s="20">
        <v>1.02</v>
      </c>
      <c r="DH44" s="20">
        <v>1.01</v>
      </c>
      <c r="DI44" s="21">
        <v>1</v>
      </c>
      <c r="DJ44" s="21">
        <v>1</v>
      </c>
      <c r="DK44" s="21">
        <v>1</v>
      </c>
      <c r="DL44" s="21">
        <v>1</v>
      </c>
      <c r="DM44" s="26">
        <v>1</v>
      </c>
      <c r="DN44" s="22">
        <v>1</v>
      </c>
      <c r="DO44" s="22">
        <v>1</v>
      </c>
      <c r="DP44" s="22">
        <v>1</v>
      </c>
      <c r="DQ44" s="22">
        <v>1</v>
      </c>
      <c r="DR44" s="22">
        <v>1</v>
      </c>
      <c r="DS44" s="23">
        <v>1</v>
      </c>
      <c r="DT44" s="23">
        <v>1</v>
      </c>
      <c r="DU44" s="23">
        <v>1</v>
      </c>
      <c r="DV44" s="23">
        <v>1</v>
      </c>
      <c r="DW44" s="23">
        <v>1</v>
      </c>
      <c r="DX44" s="19">
        <v>1</v>
      </c>
    </row>
    <row r="45" spans="1:128" x14ac:dyDescent="0.3">
      <c r="A45">
        <v>7</v>
      </c>
      <c r="B45" s="19">
        <v>1.1499999999999999</v>
      </c>
      <c r="C45" s="19">
        <v>1.1499999999999999</v>
      </c>
      <c r="D45" s="19">
        <v>1.1499999999999999</v>
      </c>
      <c r="E45" s="19">
        <v>1.1499999999999999</v>
      </c>
      <c r="F45" s="19">
        <v>1.1499999999999999</v>
      </c>
      <c r="G45" s="19">
        <v>1.1499999999999999</v>
      </c>
      <c r="H45" s="19">
        <v>1.1499999999999999</v>
      </c>
      <c r="I45" s="19">
        <v>1.1499999999999999</v>
      </c>
      <c r="J45" s="19">
        <v>1.1499999999999999</v>
      </c>
      <c r="K45" s="19">
        <v>1.1499999999999999</v>
      </c>
      <c r="L45" s="19">
        <v>1.1499999999999999</v>
      </c>
      <c r="M45" s="19">
        <v>1.1499999999999999</v>
      </c>
      <c r="N45" s="19">
        <v>1.1499999999999999</v>
      </c>
      <c r="O45" s="19">
        <v>1.1499999999999999</v>
      </c>
      <c r="P45" s="19">
        <v>1.1499999999999999</v>
      </c>
      <c r="Q45" s="19">
        <v>1.1499999999999999</v>
      </c>
      <c r="R45" s="19">
        <v>1.1499999999999999</v>
      </c>
      <c r="S45" s="19">
        <v>1.1499999999999999</v>
      </c>
      <c r="T45" s="19">
        <v>1.1499999999999999</v>
      </c>
      <c r="U45" s="19">
        <v>1.1499999999999999</v>
      </c>
      <c r="V45" s="19">
        <v>1.1499999999999999</v>
      </c>
      <c r="W45" s="19">
        <v>1.1499999999999999</v>
      </c>
      <c r="X45" s="19">
        <v>1.1499999999999999</v>
      </c>
      <c r="Y45" s="19">
        <v>1.1499999999999999</v>
      </c>
      <c r="Z45" s="19">
        <v>1.1499999999999999</v>
      </c>
      <c r="AA45" s="19">
        <v>1.1499999999999999</v>
      </c>
      <c r="AB45" s="19">
        <v>1.1499999999999999</v>
      </c>
      <c r="AC45" s="19">
        <v>1.1499999999999999</v>
      </c>
      <c r="AD45" s="19">
        <v>1.1499999999999999</v>
      </c>
      <c r="AE45" s="19">
        <v>1.1499999999999999</v>
      </c>
      <c r="AF45" s="19">
        <v>1.125</v>
      </c>
      <c r="AG45" s="19">
        <v>1.125</v>
      </c>
      <c r="AH45" s="19">
        <v>1.125</v>
      </c>
      <c r="AI45" s="24">
        <v>1.125</v>
      </c>
      <c r="AJ45" s="19">
        <v>1.125</v>
      </c>
      <c r="AK45" s="19">
        <v>1.0900000000000001</v>
      </c>
      <c r="AL45" s="19">
        <v>1.0900000000000001</v>
      </c>
      <c r="AM45" s="19">
        <v>1.0900000000000001</v>
      </c>
      <c r="AN45" s="19">
        <v>1.0900000000000001</v>
      </c>
      <c r="AO45" s="19">
        <v>1.0900000000000001</v>
      </c>
      <c r="AP45" s="19">
        <v>1.0900000000000001</v>
      </c>
      <c r="AQ45" s="19">
        <v>1.08</v>
      </c>
      <c r="AR45" s="19">
        <v>1.07</v>
      </c>
      <c r="AS45" s="19">
        <v>1.06</v>
      </c>
      <c r="AT45" s="20">
        <v>1.05</v>
      </c>
      <c r="AU45" s="20">
        <v>1.04</v>
      </c>
      <c r="AV45" s="20">
        <v>1.04</v>
      </c>
      <c r="AW45" s="20">
        <v>1.04</v>
      </c>
      <c r="AX45" s="20">
        <v>1.04</v>
      </c>
      <c r="AY45" s="21">
        <v>1.04</v>
      </c>
      <c r="AZ45" s="21">
        <v>1.04</v>
      </c>
      <c r="BA45" s="21">
        <v>1.0333333333333337</v>
      </c>
      <c r="BB45" s="21">
        <v>1.0250000000000004</v>
      </c>
      <c r="BC45" s="21">
        <v>1.0142857142857147</v>
      </c>
      <c r="BD45" s="22">
        <v>1</v>
      </c>
      <c r="BE45" s="22">
        <v>1</v>
      </c>
      <c r="BF45" s="22">
        <v>1</v>
      </c>
      <c r="BG45" s="22">
        <v>1</v>
      </c>
      <c r="BH45" s="22">
        <v>1</v>
      </c>
      <c r="BI45" s="23">
        <v>1</v>
      </c>
      <c r="BJ45" s="23">
        <v>1</v>
      </c>
      <c r="BL45" s="18">
        <v>71</v>
      </c>
      <c r="BM45" s="19">
        <v>0.75</v>
      </c>
      <c r="BN45" s="19">
        <v>0.75</v>
      </c>
      <c r="BO45" s="19">
        <v>0.75</v>
      </c>
      <c r="BP45" s="24">
        <v>0.75</v>
      </c>
      <c r="BQ45" s="19">
        <v>0.75</v>
      </c>
      <c r="BR45" s="19">
        <v>0.77500000000000002</v>
      </c>
      <c r="BS45" s="19">
        <v>0.8</v>
      </c>
      <c r="BT45" s="19">
        <v>0.82500000000000007</v>
      </c>
      <c r="BU45" s="19">
        <v>0.85000000000000009</v>
      </c>
      <c r="BV45" s="20">
        <v>0.87500000000000011</v>
      </c>
      <c r="BW45" s="20">
        <v>0.90000000000000013</v>
      </c>
      <c r="BX45" s="20">
        <v>0.92500000000000016</v>
      </c>
      <c r="BY45" s="20">
        <v>0.95000000000000018</v>
      </c>
      <c r="BZ45" s="20">
        <v>0.9750000000000002</v>
      </c>
      <c r="CA45" s="21">
        <v>1</v>
      </c>
      <c r="CB45" s="21">
        <v>1</v>
      </c>
      <c r="CC45" s="21">
        <v>1</v>
      </c>
      <c r="CD45" s="21">
        <v>1</v>
      </c>
      <c r="CE45" s="26">
        <v>1</v>
      </c>
      <c r="CF45" s="22">
        <v>1</v>
      </c>
      <c r="CG45" s="22">
        <v>1</v>
      </c>
      <c r="CH45" s="22">
        <v>1</v>
      </c>
      <c r="CI45" s="22">
        <v>1</v>
      </c>
      <c r="CJ45" s="22">
        <v>1</v>
      </c>
      <c r="CK45" s="23">
        <v>1</v>
      </c>
      <c r="CL45" s="23">
        <v>1</v>
      </c>
      <c r="CM45" s="23">
        <v>1</v>
      </c>
      <c r="CN45" s="23">
        <v>1</v>
      </c>
      <c r="CO45" s="23">
        <v>1</v>
      </c>
      <c r="CP45" s="19">
        <v>1</v>
      </c>
      <c r="CQ45" s="19">
        <v>1</v>
      </c>
      <c r="CS45" s="18">
        <v>71</v>
      </c>
      <c r="CT45" s="19">
        <v>1.1000000000000001</v>
      </c>
      <c r="CU45" s="19">
        <v>1.1000000000000001</v>
      </c>
      <c r="CV45" s="19">
        <v>1.1000000000000001</v>
      </c>
      <c r="CW45" s="24">
        <v>1.1000000000000001</v>
      </c>
      <c r="CX45" s="19">
        <v>1.1000000000000001</v>
      </c>
      <c r="CY45" s="19">
        <v>1.0900000000000001</v>
      </c>
      <c r="CZ45" s="19">
        <v>1.08</v>
      </c>
      <c r="DA45" s="19">
        <v>1.07</v>
      </c>
      <c r="DB45" s="19">
        <v>1.06</v>
      </c>
      <c r="DC45" s="20">
        <v>1.05</v>
      </c>
      <c r="DD45" s="20">
        <v>1.04</v>
      </c>
      <c r="DE45" s="20">
        <v>1.03</v>
      </c>
      <c r="DF45" s="20">
        <v>1.02</v>
      </c>
      <c r="DG45" s="20">
        <v>1.01</v>
      </c>
      <c r="DH45" s="21">
        <v>1</v>
      </c>
      <c r="DI45" s="21">
        <v>1</v>
      </c>
      <c r="DJ45" s="21">
        <v>1</v>
      </c>
      <c r="DK45" s="21">
        <v>1</v>
      </c>
      <c r="DL45" s="26">
        <v>1</v>
      </c>
      <c r="DM45" s="22">
        <v>1</v>
      </c>
      <c r="DN45" s="22">
        <v>1</v>
      </c>
      <c r="DO45" s="22">
        <v>1</v>
      </c>
      <c r="DP45" s="22">
        <v>1</v>
      </c>
      <c r="DQ45" s="22">
        <v>1</v>
      </c>
      <c r="DR45" s="23">
        <v>1</v>
      </c>
      <c r="DS45" s="23">
        <v>1</v>
      </c>
      <c r="DT45" s="23">
        <v>1</v>
      </c>
      <c r="DU45" s="23">
        <v>1</v>
      </c>
      <c r="DV45" s="23">
        <v>1</v>
      </c>
      <c r="DW45" s="19">
        <v>1</v>
      </c>
      <c r="DX45" s="19">
        <v>1</v>
      </c>
    </row>
    <row r="46" spans="1:128" x14ac:dyDescent="0.3">
      <c r="A46">
        <v>8</v>
      </c>
      <c r="B46" s="19">
        <v>1.1499999999999999</v>
      </c>
      <c r="C46" s="19">
        <v>1.1499999999999999</v>
      </c>
      <c r="D46" s="19">
        <v>1.1499999999999999</v>
      </c>
      <c r="E46" s="19">
        <v>1.1499999999999999</v>
      </c>
      <c r="F46" s="19">
        <v>1.1499999999999999</v>
      </c>
      <c r="G46" s="19">
        <v>1.1499999999999999</v>
      </c>
      <c r="H46" s="19">
        <v>1.1499999999999999</v>
      </c>
      <c r="I46" s="19">
        <v>1.1499999999999999</v>
      </c>
      <c r="J46" s="19">
        <v>1.1499999999999999</v>
      </c>
      <c r="K46" s="19">
        <v>1.1499999999999999</v>
      </c>
      <c r="L46" s="19">
        <v>1.1499999999999999</v>
      </c>
      <c r="M46" s="19">
        <v>1.1499999999999999</v>
      </c>
      <c r="N46" s="19">
        <v>1.1499999999999999</v>
      </c>
      <c r="O46" s="19">
        <v>1.1499999999999999</v>
      </c>
      <c r="P46" s="19">
        <v>1.1499999999999999</v>
      </c>
      <c r="Q46" s="19">
        <v>1.1499999999999999</v>
      </c>
      <c r="R46" s="19">
        <v>1.1499999999999999</v>
      </c>
      <c r="S46" s="19">
        <v>1.1499999999999999</v>
      </c>
      <c r="T46" s="19">
        <v>1.1499999999999999</v>
      </c>
      <c r="U46" s="19">
        <v>1.1499999999999999</v>
      </c>
      <c r="V46" s="19">
        <v>1.1499999999999999</v>
      </c>
      <c r="W46" s="19">
        <v>1.1499999999999999</v>
      </c>
      <c r="X46" s="19">
        <v>1.1499999999999999</v>
      </c>
      <c r="Y46" s="19">
        <v>1.1499999999999999</v>
      </c>
      <c r="Z46" s="19">
        <v>1.1499999999999999</v>
      </c>
      <c r="AA46" s="19">
        <v>1.1499999999999999</v>
      </c>
      <c r="AB46" s="19">
        <v>1.1499999999999999</v>
      </c>
      <c r="AC46" s="19">
        <v>1.1499999999999999</v>
      </c>
      <c r="AD46" s="19">
        <v>1.1499999999999999</v>
      </c>
      <c r="AE46" s="19">
        <v>1.1499999999999999</v>
      </c>
      <c r="AF46" s="19">
        <v>1.125</v>
      </c>
      <c r="AG46" s="19">
        <v>1.125</v>
      </c>
      <c r="AH46" s="24">
        <v>1.125</v>
      </c>
      <c r="AI46" s="19">
        <v>1.125</v>
      </c>
      <c r="AJ46" s="19">
        <v>1.1125</v>
      </c>
      <c r="AK46" s="19">
        <v>1.08</v>
      </c>
      <c r="AL46" s="19">
        <v>1.08</v>
      </c>
      <c r="AM46" s="19">
        <v>1.08</v>
      </c>
      <c r="AN46" s="19">
        <v>1.08</v>
      </c>
      <c r="AO46" s="19">
        <v>1.08</v>
      </c>
      <c r="AP46" s="19">
        <v>1.08</v>
      </c>
      <c r="AQ46" s="19">
        <v>1.07</v>
      </c>
      <c r="AR46" s="19">
        <v>1.06</v>
      </c>
      <c r="AS46" s="20">
        <v>1.05</v>
      </c>
      <c r="AT46" s="20">
        <v>1.04</v>
      </c>
      <c r="AU46" s="20">
        <v>1.03</v>
      </c>
      <c r="AV46" s="20">
        <v>1.03</v>
      </c>
      <c r="AW46" s="20">
        <v>1.03</v>
      </c>
      <c r="AX46" s="21">
        <v>1.03</v>
      </c>
      <c r="AY46" s="21">
        <v>1.03</v>
      </c>
      <c r="AZ46" s="21">
        <v>1.03</v>
      </c>
      <c r="BA46" s="21">
        <v>1.0222222222222226</v>
      </c>
      <c r="BB46" s="21">
        <v>1.0125000000000004</v>
      </c>
      <c r="BC46" s="22">
        <v>1</v>
      </c>
      <c r="BD46" s="22">
        <v>1</v>
      </c>
      <c r="BE46" s="22">
        <v>1</v>
      </c>
      <c r="BF46" s="22">
        <v>1</v>
      </c>
      <c r="BG46" s="22">
        <v>1</v>
      </c>
      <c r="BH46" s="23">
        <v>1</v>
      </c>
      <c r="BI46" s="23">
        <v>1</v>
      </c>
      <c r="BJ46" s="23">
        <v>1</v>
      </c>
      <c r="BL46" s="18">
        <v>72</v>
      </c>
      <c r="BM46" s="19">
        <v>0.75</v>
      </c>
      <c r="BN46" s="19">
        <v>0.75</v>
      </c>
      <c r="BO46" s="24">
        <v>0.75</v>
      </c>
      <c r="BP46" s="19">
        <v>0.75</v>
      </c>
      <c r="BQ46" s="19">
        <v>0.77500000000000002</v>
      </c>
      <c r="BR46" s="19">
        <v>0.8</v>
      </c>
      <c r="BS46" s="19">
        <v>0.82500000000000007</v>
      </c>
      <c r="BT46" s="19">
        <v>0.85000000000000009</v>
      </c>
      <c r="BU46" s="20">
        <v>0.87500000000000011</v>
      </c>
      <c r="BV46" s="20">
        <v>0.90000000000000013</v>
      </c>
      <c r="BW46" s="20">
        <v>0.92500000000000016</v>
      </c>
      <c r="BX46" s="20">
        <v>0.95000000000000018</v>
      </c>
      <c r="BY46" s="20">
        <v>0.9750000000000002</v>
      </c>
      <c r="BZ46" s="21">
        <v>1</v>
      </c>
      <c r="CA46" s="21">
        <v>1</v>
      </c>
      <c r="CB46" s="21">
        <v>1</v>
      </c>
      <c r="CC46" s="21">
        <v>1</v>
      </c>
      <c r="CD46" s="26">
        <v>1</v>
      </c>
      <c r="CE46" s="22">
        <v>1</v>
      </c>
      <c r="CF46" s="22">
        <v>1</v>
      </c>
      <c r="CG46" s="22">
        <v>1</v>
      </c>
      <c r="CH46" s="22">
        <v>1</v>
      </c>
      <c r="CI46" s="22">
        <v>1</v>
      </c>
      <c r="CJ46" s="23">
        <v>1</v>
      </c>
      <c r="CK46" s="23">
        <v>1</v>
      </c>
      <c r="CL46" s="23">
        <v>1</v>
      </c>
      <c r="CM46" s="23">
        <v>1</v>
      </c>
      <c r="CN46" s="23">
        <v>1</v>
      </c>
      <c r="CO46" s="19">
        <v>1</v>
      </c>
      <c r="CP46" s="19">
        <v>1</v>
      </c>
      <c r="CQ46" s="19">
        <v>1</v>
      </c>
      <c r="CS46" s="18">
        <v>72</v>
      </c>
      <c r="CT46" s="19">
        <v>1.1000000000000001</v>
      </c>
      <c r="CU46" s="19">
        <v>1.1000000000000001</v>
      </c>
      <c r="CV46" s="24">
        <v>1.1000000000000001</v>
      </c>
      <c r="CW46" s="19">
        <v>1.1000000000000001</v>
      </c>
      <c r="CX46" s="19">
        <v>1.0900000000000001</v>
      </c>
      <c r="CY46" s="19">
        <v>1.08</v>
      </c>
      <c r="CZ46" s="19">
        <v>1.07</v>
      </c>
      <c r="DA46" s="19">
        <v>1.06</v>
      </c>
      <c r="DB46" s="20">
        <v>1.05</v>
      </c>
      <c r="DC46" s="20">
        <v>1.04</v>
      </c>
      <c r="DD46" s="20">
        <v>1.03</v>
      </c>
      <c r="DE46" s="20">
        <v>1.02</v>
      </c>
      <c r="DF46" s="20">
        <v>1.01</v>
      </c>
      <c r="DG46" s="21">
        <v>1</v>
      </c>
      <c r="DH46" s="21">
        <v>1</v>
      </c>
      <c r="DI46" s="21">
        <v>1</v>
      </c>
      <c r="DJ46" s="21">
        <v>1</v>
      </c>
      <c r="DK46" s="26">
        <v>1</v>
      </c>
      <c r="DL46" s="22">
        <v>1</v>
      </c>
      <c r="DM46" s="22">
        <v>1</v>
      </c>
      <c r="DN46" s="22">
        <v>1</v>
      </c>
      <c r="DO46" s="22">
        <v>1</v>
      </c>
      <c r="DP46" s="22">
        <v>1</v>
      </c>
      <c r="DQ46" s="23">
        <v>1</v>
      </c>
      <c r="DR46" s="23">
        <v>1</v>
      </c>
      <c r="DS46" s="23">
        <v>1</v>
      </c>
      <c r="DT46" s="23">
        <v>1</v>
      </c>
      <c r="DU46" s="23">
        <v>1</v>
      </c>
      <c r="DV46" s="19">
        <v>1</v>
      </c>
      <c r="DW46" s="19">
        <v>1</v>
      </c>
      <c r="DX46" s="19">
        <v>1</v>
      </c>
    </row>
    <row r="47" spans="1:128" x14ac:dyDescent="0.3">
      <c r="A47">
        <v>9</v>
      </c>
      <c r="B47" s="19">
        <v>1.1499999999999999</v>
      </c>
      <c r="C47" s="19">
        <v>1.1499999999999999</v>
      </c>
      <c r="D47" s="19">
        <v>1.1499999999999999</v>
      </c>
      <c r="E47" s="19">
        <v>1.1499999999999999</v>
      </c>
      <c r="F47" s="19">
        <v>1.1499999999999999</v>
      </c>
      <c r="G47" s="19">
        <v>1.1499999999999999</v>
      </c>
      <c r="H47" s="19">
        <v>1.1499999999999999</v>
      </c>
      <c r="I47" s="19">
        <v>1.1499999999999999</v>
      </c>
      <c r="J47" s="19">
        <v>1.1499999999999999</v>
      </c>
      <c r="K47" s="19">
        <v>1.1499999999999999</v>
      </c>
      <c r="L47" s="19">
        <v>1.1499999999999999</v>
      </c>
      <c r="M47" s="19">
        <v>1.1499999999999999</v>
      </c>
      <c r="N47" s="19">
        <v>1.1499999999999999</v>
      </c>
      <c r="O47" s="19">
        <v>1.1499999999999999</v>
      </c>
      <c r="P47" s="19">
        <v>1.1499999999999999</v>
      </c>
      <c r="Q47" s="19">
        <v>1.1499999999999999</v>
      </c>
      <c r="R47" s="19">
        <v>1.1499999999999999</v>
      </c>
      <c r="S47" s="19">
        <v>1.1499999999999999</v>
      </c>
      <c r="T47" s="19">
        <v>1.1499999999999999</v>
      </c>
      <c r="U47" s="19">
        <v>1.1499999999999999</v>
      </c>
      <c r="V47" s="19">
        <v>1.1499999999999999</v>
      </c>
      <c r="W47" s="19">
        <v>1.1499999999999999</v>
      </c>
      <c r="X47" s="19">
        <v>1.1499999999999999</v>
      </c>
      <c r="Y47" s="19">
        <v>1.1499999999999999</v>
      </c>
      <c r="Z47" s="19">
        <v>1.1499999999999999</v>
      </c>
      <c r="AA47" s="19">
        <v>1.1499999999999999</v>
      </c>
      <c r="AB47" s="19">
        <v>1.1499999999999999</v>
      </c>
      <c r="AC47" s="19">
        <v>1.1499999999999999</v>
      </c>
      <c r="AD47" s="19">
        <v>1.1499999999999999</v>
      </c>
      <c r="AE47" s="19">
        <v>1.1499999999999999</v>
      </c>
      <c r="AF47" s="19">
        <v>1.125</v>
      </c>
      <c r="AG47" s="24">
        <v>1.125</v>
      </c>
      <c r="AH47" s="19">
        <v>1.125</v>
      </c>
      <c r="AI47" s="19">
        <v>1.1125</v>
      </c>
      <c r="AJ47" s="19">
        <v>1.1000000000000001</v>
      </c>
      <c r="AK47" s="19">
        <v>1.07</v>
      </c>
      <c r="AL47" s="19">
        <v>1.07</v>
      </c>
      <c r="AM47" s="19">
        <v>1.07</v>
      </c>
      <c r="AN47" s="19">
        <v>1.07</v>
      </c>
      <c r="AO47" s="19">
        <v>1.07</v>
      </c>
      <c r="AP47" s="19">
        <v>1.07</v>
      </c>
      <c r="AQ47" s="19">
        <v>1.06</v>
      </c>
      <c r="AR47" s="20">
        <v>1.05</v>
      </c>
      <c r="AS47" s="20">
        <v>1.04</v>
      </c>
      <c r="AT47" s="20">
        <v>1.03</v>
      </c>
      <c r="AU47" s="20">
        <v>1.02</v>
      </c>
      <c r="AV47" s="20">
        <v>1.02</v>
      </c>
      <c r="AW47" s="21">
        <v>1.02</v>
      </c>
      <c r="AX47" s="21">
        <v>1.02</v>
      </c>
      <c r="AY47" s="21">
        <v>1.02</v>
      </c>
      <c r="AZ47" s="21">
        <v>1.02</v>
      </c>
      <c r="BA47" s="21">
        <v>1.0111111111111115</v>
      </c>
      <c r="BB47" s="22">
        <v>1</v>
      </c>
      <c r="BC47" s="22">
        <v>1</v>
      </c>
      <c r="BD47" s="22">
        <v>1</v>
      </c>
      <c r="BE47" s="22">
        <v>1</v>
      </c>
      <c r="BF47" s="22">
        <v>1</v>
      </c>
      <c r="BG47" s="23">
        <v>1</v>
      </c>
      <c r="BH47" s="23">
        <v>1</v>
      </c>
      <c r="BI47" s="23">
        <v>1</v>
      </c>
      <c r="BJ47" s="23">
        <v>1</v>
      </c>
      <c r="BL47" s="18">
        <v>73</v>
      </c>
      <c r="BM47" s="19">
        <v>0.75</v>
      </c>
      <c r="BN47" s="24">
        <v>0.75</v>
      </c>
      <c r="BO47" s="19">
        <v>0.75</v>
      </c>
      <c r="BP47" s="19">
        <v>0.77500000000000002</v>
      </c>
      <c r="BQ47" s="19">
        <v>0.8</v>
      </c>
      <c r="BR47" s="19">
        <v>0.82500000000000007</v>
      </c>
      <c r="BS47" s="19">
        <v>0.85000000000000009</v>
      </c>
      <c r="BT47" s="20">
        <v>0.87500000000000011</v>
      </c>
      <c r="BU47" s="20">
        <v>0.90000000000000013</v>
      </c>
      <c r="BV47" s="20">
        <v>0.92500000000000016</v>
      </c>
      <c r="BW47" s="20">
        <v>0.95000000000000018</v>
      </c>
      <c r="BX47" s="20">
        <v>0.9750000000000002</v>
      </c>
      <c r="BY47" s="21">
        <v>1</v>
      </c>
      <c r="BZ47" s="21">
        <v>1</v>
      </c>
      <c r="CA47" s="21">
        <v>1</v>
      </c>
      <c r="CB47" s="21">
        <v>1</v>
      </c>
      <c r="CC47" s="26">
        <v>1</v>
      </c>
      <c r="CD47" s="22">
        <v>1</v>
      </c>
      <c r="CE47" s="22">
        <v>1</v>
      </c>
      <c r="CF47" s="22">
        <v>1</v>
      </c>
      <c r="CG47" s="22">
        <v>1</v>
      </c>
      <c r="CH47" s="22">
        <v>1</v>
      </c>
      <c r="CI47" s="23">
        <v>1</v>
      </c>
      <c r="CJ47" s="23">
        <v>1</v>
      </c>
      <c r="CK47" s="23">
        <v>1</v>
      </c>
      <c r="CL47" s="23">
        <v>1</v>
      </c>
      <c r="CM47" s="23">
        <v>1</v>
      </c>
      <c r="CN47" s="19">
        <v>1</v>
      </c>
      <c r="CO47" s="19">
        <v>1</v>
      </c>
      <c r="CP47" s="19">
        <v>1</v>
      </c>
      <c r="CQ47" s="19">
        <v>1</v>
      </c>
      <c r="CS47" s="18">
        <v>73</v>
      </c>
      <c r="CT47" s="19">
        <v>1.1000000000000001</v>
      </c>
      <c r="CU47" s="24">
        <v>1.1000000000000001</v>
      </c>
      <c r="CV47" s="19">
        <v>1.1000000000000001</v>
      </c>
      <c r="CW47" s="19">
        <v>1.0900000000000001</v>
      </c>
      <c r="CX47" s="19">
        <v>1.08</v>
      </c>
      <c r="CY47" s="19">
        <v>1.07</v>
      </c>
      <c r="CZ47" s="19">
        <v>1.06</v>
      </c>
      <c r="DA47" s="20">
        <v>1.05</v>
      </c>
      <c r="DB47" s="20">
        <v>1.04</v>
      </c>
      <c r="DC47" s="20">
        <v>1.03</v>
      </c>
      <c r="DD47" s="20">
        <v>1.02</v>
      </c>
      <c r="DE47" s="20">
        <v>1.01</v>
      </c>
      <c r="DF47" s="21">
        <v>1</v>
      </c>
      <c r="DG47" s="21">
        <v>1</v>
      </c>
      <c r="DH47" s="21">
        <v>1</v>
      </c>
      <c r="DI47" s="21">
        <v>1</v>
      </c>
      <c r="DJ47" s="26">
        <v>1</v>
      </c>
      <c r="DK47" s="22">
        <v>1</v>
      </c>
      <c r="DL47" s="22">
        <v>1</v>
      </c>
      <c r="DM47" s="22">
        <v>1</v>
      </c>
      <c r="DN47" s="22">
        <v>1</v>
      </c>
      <c r="DO47" s="22">
        <v>1</v>
      </c>
      <c r="DP47" s="23">
        <v>1</v>
      </c>
      <c r="DQ47" s="23">
        <v>1</v>
      </c>
      <c r="DR47" s="23">
        <v>1</v>
      </c>
      <c r="DS47" s="23">
        <v>1</v>
      </c>
      <c r="DT47" s="23">
        <v>1</v>
      </c>
      <c r="DU47" s="19">
        <v>1</v>
      </c>
      <c r="DV47" s="19">
        <v>1</v>
      </c>
      <c r="DW47" s="19">
        <v>1</v>
      </c>
      <c r="DX47" s="19">
        <v>1</v>
      </c>
    </row>
    <row r="48" spans="1:128" x14ac:dyDescent="0.3">
      <c r="A48">
        <v>10</v>
      </c>
      <c r="B48" s="19">
        <v>1.1499999999999999</v>
      </c>
      <c r="C48" s="19">
        <v>1.1499999999999999</v>
      </c>
      <c r="D48" s="19">
        <v>1.1499999999999999</v>
      </c>
      <c r="E48" s="19">
        <v>1.1499999999999999</v>
      </c>
      <c r="F48" s="19">
        <v>1.1499999999999999</v>
      </c>
      <c r="G48" s="19">
        <v>1.1499999999999999</v>
      </c>
      <c r="H48" s="19">
        <v>1.1499999999999999</v>
      </c>
      <c r="I48" s="19">
        <v>1.1499999999999999</v>
      </c>
      <c r="J48" s="19">
        <v>1.1499999999999999</v>
      </c>
      <c r="K48" s="19">
        <v>1.1499999999999999</v>
      </c>
      <c r="L48" s="19">
        <v>1.1499999999999999</v>
      </c>
      <c r="M48" s="19">
        <v>1.1499999999999999</v>
      </c>
      <c r="N48" s="19">
        <v>1.1499999999999999</v>
      </c>
      <c r="O48" s="19">
        <v>1.1499999999999999</v>
      </c>
      <c r="P48" s="19">
        <v>1.1499999999999999</v>
      </c>
      <c r="Q48" s="19">
        <v>1.1499999999999999</v>
      </c>
      <c r="R48" s="19">
        <v>1.1499999999999999</v>
      </c>
      <c r="S48" s="19">
        <v>1.1499999999999999</v>
      </c>
      <c r="T48" s="19">
        <v>1.1499999999999999</v>
      </c>
      <c r="U48" s="19">
        <v>1.1499999999999999</v>
      </c>
      <c r="V48" s="19">
        <v>1.1499999999999999</v>
      </c>
      <c r="W48" s="19">
        <v>1.1499999999999999</v>
      </c>
      <c r="X48" s="19">
        <v>1.1499999999999999</v>
      </c>
      <c r="Y48" s="19">
        <v>1.1499999999999999</v>
      </c>
      <c r="Z48" s="19">
        <v>1.1499999999999999</v>
      </c>
      <c r="AA48" s="19">
        <v>1.1499999999999999</v>
      </c>
      <c r="AB48" s="19">
        <v>1.1499999999999999</v>
      </c>
      <c r="AC48" s="19">
        <v>1.1499999999999999</v>
      </c>
      <c r="AD48" s="19">
        <v>1.1499999999999999</v>
      </c>
      <c r="AE48" s="19">
        <v>1.1499999999999999</v>
      </c>
      <c r="AF48" s="24">
        <v>1.125</v>
      </c>
      <c r="AG48" s="19">
        <v>1.125</v>
      </c>
      <c r="AH48" s="19">
        <v>1.1125</v>
      </c>
      <c r="AI48" s="19">
        <v>1.1000000000000001</v>
      </c>
      <c r="AJ48" s="19">
        <v>1.0875000000000001</v>
      </c>
      <c r="AK48" s="19">
        <v>1.06</v>
      </c>
      <c r="AL48" s="19">
        <v>1.06</v>
      </c>
      <c r="AM48" s="19">
        <v>1.06</v>
      </c>
      <c r="AN48" s="19">
        <v>1.06</v>
      </c>
      <c r="AO48" s="19">
        <v>1.06</v>
      </c>
      <c r="AP48" s="19">
        <v>1.06</v>
      </c>
      <c r="AQ48" s="20">
        <v>1.05</v>
      </c>
      <c r="AR48" s="20">
        <v>1.04</v>
      </c>
      <c r="AS48" s="20">
        <v>1.03</v>
      </c>
      <c r="AT48" s="20">
        <v>1.02</v>
      </c>
      <c r="AU48" s="20">
        <v>1.01</v>
      </c>
      <c r="AV48" s="21">
        <v>1.01</v>
      </c>
      <c r="AW48" s="21">
        <v>1.01</v>
      </c>
      <c r="AX48" s="21">
        <v>1.01</v>
      </c>
      <c r="AY48" s="21">
        <v>1.01</v>
      </c>
      <c r="AZ48" s="21">
        <v>1.01</v>
      </c>
      <c r="BA48" s="22">
        <v>1</v>
      </c>
      <c r="BB48" s="22">
        <v>1</v>
      </c>
      <c r="BC48" s="22">
        <v>1</v>
      </c>
      <c r="BD48" s="22">
        <v>1</v>
      </c>
      <c r="BE48" s="27">
        <v>1</v>
      </c>
      <c r="BF48" s="28">
        <v>1</v>
      </c>
      <c r="BG48" s="28">
        <v>1</v>
      </c>
      <c r="BH48" s="28">
        <v>1</v>
      </c>
      <c r="BI48" s="28">
        <v>1</v>
      </c>
      <c r="BJ48" s="28">
        <v>1</v>
      </c>
      <c r="BL48" s="18">
        <v>74</v>
      </c>
      <c r="BM48" s="31">
        <v>0.75</v>
      </c>
      <c r="BN48" s="19">
        <v>0.75</v>
      </c>
      <c r="BO48" s="19">
        <v>0.77500000000000002</v>
      </c>
      <c r="BP48" s="19">
        <v>0.8</v>
      </c>
      <c r="BQ48" s="19">
        <v>0.82500000000000007</v>
      </c>
      <c r="BR48" s="19">
        <v>0.85000000000000009</v>
      </c>
      <c r="BS48" s="20">
        <v>0.87500000000000011</v>
      </c>
      <c r="BT48" s="20">
        <v>0.90000000000000013</v>
      </c>
      <c r="BU48" s="20">
        <v>0.92500000000000016</v>
      </c>
      <c r="BV48" s="20">
        <v>0.95000000000000018</v>
      </c>
      <c r="BW48" s="20">
        <v>0.9750000000000002</v>
      </c>
      <c r="BX48" s="21">
        <v>1</v>
      </c>
      <c r="BY48" s="21">
        <v>1</v>
      </c>
      <c r="BZ48" s="21">
        <v>1</v>
      </c>
      <c r="CA48" s="21">
        <v>1</v>
      </c>
      <c r="CB48" s="26">
        <v>1</v>
      </c>
      <c r="CC48" s="22">
        <v>1</v>
      </c>
      <c r="CD48" s="22">
        <v>1</v>
      </c>
      <c r="CE48" s="22">
        <v>1</v>
      </c>
      <c r="CF48" s="22">
        <v>1</v>
      </c>
      <c r="CG48" s="22">
        <v>1</v>
      </c>
      <c r="CH48" s="23">
        <v>1</v>
      </c>
      <c r="CI48" s="23">
        <v>1</v>
      </c>
      <c r="CJ48" s="23">
        <v>1</v>
      </c>
      <c r="CK48" s="23">
        <v>1</v>
      </c>
      <c r="CL48" s="23">
        <v>1</v>
      </c>
      <c r="CM48" s="19">
        <v>1</v>
      </c>
      <c r="CN48" s="19">
        <v>1</v>
      </c>
      <c r="CO48" s="19">
        <v>1</v>
      </c>
      <c r="CP48" s="19">
        <v>1</v>
      </c>
      <c r="CQ48" s="19">
        <v>1</v>
      </c>
      <c r="CS48" s="18">
        <v>74</v>
      </c>
      <c r="CT48" s="24">
        <v>1.1000000000000001</v>
      </c>
      <c r="CU48" s="19">
        <v>1.1000000000000001</v>
      </c>
      <c r="CV48" s="19">
        <v>1.0900000000000001</v>
      </c>
      <c r="CW48" s="19">
        <v>1.08</v>
      </c>
      <c r="CX48" s="19">
        <v>1.07</v>
      </c>
      <c r="CY48" s="19">
        <v>1.06</v>
      </c>
      <c r="CZ48" s="20">
        <v>1.05</v>
      </c>
      <c r="DA48" s="20">
        <v>1.04</v>
      </c>
      <c r="DB48" s="20">
        <v>1.03</v>
      </c>
      <c r="DC48" s="20">
        <v>1.02</v>
      </c>
      <c r="DD48" s="20">
        <v>1.01</v>
      </c>
      <c r="DE48" s="21">
        <v>1</v>
      </c>
      <c r="DF48" s="21">
        <v>1</v>
      </c>
      <c r="DG48" s="21">
        <v>1</v>
      </c>
      <c r="DH48" s="21">
        <v>1</v>
      </c>
      <c r="DI48" s="26">
        <v>1</v>
      </c>
      <c r="DJ48" s="22">
        <v>1</v>
      </c>
      <c r="DK48" s="22">
        <v>1</v>
      </c>
      <c r="DL48" s="22">
        <v>1</v>
      </c>
      <c r="DM48" s="22">
        <v>1</v>
      </c>
      <c r="DN48" s="22">
        <v>1</v>
      </c>
      <c r="DO48" s="23">
        <v>1</v>
      </c>
      <c r="DP48" s="23">
        <v>1</v>
      </c>
      <c r="DQ48" s="23">
        <v>1</v>
      </c>
      <c r="DR48" s="23">
        <v>1</v>
      </c>
      <c r="DS48" s="23">
        <v>1</v>
      </c>
      <c r="DT48" s="19">
        <v>1</v>
      </c>
      <c r="DU48" s="19">
        <v>1</v>
      </c>
      <c r="DV48" s="19">
        <v>1</v>
      </c>
      <c r="DW48" s="19">
        <v>1</v>
      </c>
      <c r="DX48" s="19">
        <v>1</v>
      </c>
    </row>
    <row r="49" spans="1:128" x14ac:dyDescent="0.3">
      <c r="A49">
        <v>11</v>
      </c>
      <c r="B49" s="19">
        <v>1.1499999999999999</v>
      </c>
      <c r="C49" s="19">
        <v>1.1499999999999999</v>
      </c>
      <c r="D49" s="19">
        <v>1.1499999999999999</v>
      </c>
      <c r="E49" s="19">
        <v>1.1499999999999999</v>
      </c>
      <c r="F49" s="19">
        <v>1.1499999999999999</v>
      </c>
      <c r="G49" s="19">
        <v>1.1499999999999999</v>
      </c>
      <c r="H49" s="19">
        <v>1.1499999999999999</v>
      </c>
      <c r="I49" s="19">
        <v>1.1499999999999999</v>
      </c>
      <c r="J49" s="19">
        <v>1.1499999999999999</v>
      </c>
      <c r="K49" s="19">
        <v>1.1499999999999999</v>
      </c>
      <c r="L49" s="19">
        <v>1.1499999999999999</v>
      </c>
      <c r="M49" s="19">
        <v>1.1499999999999999</v>
      </c>
      <c r="N49" s="19">
        <v>1.1499999999999999</v>
      </c>
      <c r="O49" s="19">
        <v>1.1499999999999999</v>
      </c>
      <c r="P49" s="19">
        <v>1.1499999999999999</v>
      </c>
      <c r="Q49" s="19">
        <v>1.1499999999999999</v>
      </c>
      <c r="R49" s="19">
        <v>1.1499999999999999</v>
      </c>
      <c r="S49" s="19">
        <v>1.1499999999999999</v>
      </c>
      <c r="T49" s="19">
        <v>1.1499999999999999</v>
      </c>
      <c r="U49" s="19">
        <v>1.1499999999999999</v>
      </c>
      <c r="V49" s="19">
        <v>1.1499999999999999</v>
      </c>
      <c r="W49" s="19">
        <v>1.1499999999999999</v>
      </c>
      <c r="X49" s="19">
        <v>1.1499999999999999</v>
      </c>
      <c r="Y49" s="19">
        <v>1.1499999999999999</v>
      </c>
      <c r="Z49" s="19">
        <v>1.1499999999999999</v>
      </c>
      <c r="AA49" s="19">
        <v>1.1499999999999999</v>
      </c>
      <c r="AB49" s="19">
        <v>1.1499999999999999</v>
      </c>
      <c r="AC49" s="19">
        <v>1.1499999999999999</v>
      </c>
      <c r="AD49" s="19">
        <v>1.1499999999999999</v>
      </c>
      <c r="AE49" s="24">
        <v>1.1499999999999999</v>
      </c>
      <c r="AF49" s="19">
        <v>1.125</v>
      </c>
      <c r="AG49" s="19">
        <v>1.1125</v>
      </c>
      <c r="AH49" s="19">
        <v>1.1000000000000001</v>
      </c>
      <c r="AI49" s="19">
        <v>1.0875000000000001</v>
      </c>
      <c r="AJ49" s="19">
        <v>1.0750000000000002</v>
      </c>
      <c r="AK49" s="19">
        <v>1.05</v>
      </c>
      <c r="AL49" s="19">
        <v>1.05</v>
      </c>
      <c r="AM49" s="19">
        <v>1.05</v>
      </c>
      <c r="AN49" s="19">
        <v>1.05</v>
      </c>
      <c r="AO49" s="19">
        <v>1.05</v>
      </c>
      <c r="AP49" s="20">
        <v>1.05</v>
      </c>
      <c r="AQ49" s="20">
        <v>1.04</v>
      </c>
      <c r="AR49" s="20">
        <v>1.03</v>
      </c>
      <c r="AS49" s="20">
        <v>1.02</v>
      </c>
      <c r="AT49" s="20">
        <v>1.01</v>
      </c>
      <c r="AU49" s="21">
        <v>1</v>
      </c>
      <c r="AV49" s="21">
        <v>1</v>
      </c>
      <c r="AW49" s="21">
        <v>1</v>
      </c>
      <c r="AX49" s="21">
        <v>1</v>
      </c>
      <c r="AY49" s="21">
        <v>1</v>
      </c>
      <c r="AZ49" s="22">
        <v>1</v>
      </c>
      <c r="BA49" s="22">
        <v>1</v>
      </c>
      <c r="BB49" s="22">
        <v>1</v>
      </c>
      <c r="BC49" s="22">
        <v>1</v>
      </c>
      <c r="BD49" s="27">
        <v>1</v>
      </c>
      <c r="BE49" s="23">
        <v>1</v>
      </c>
      <c r="BF49" s="23">
        <v>1</v>
      </c>
      <c r="BG49" s="23">
        <v>1</v>
      </c>
      <c r="BH49" s="23">
        <v>1</v>
      </c>
      <c r="BI49" s="23">
        <v>1</v>
      </c>
      <c r="BJ49" s="19">
        <v>1</v>
      </c>
      <c r="BL49" s="18">
        <v>75</v>
      </c>
      <c r="BM49" s="19">
        <v>0.75</v>
      </c>
      <c r="BN49" s="19">
        <v>0.77500000000000002</v>
      </c>
      <c r="BO49" s="19">
        <v>0.8</v>
      </c>
      <c r="BP49" s="19">
        <v>0.82500000000000007</v>
      </c>
      <c r="BQ49" s="19">
        <v>0.85000000000000009</v>
      </c>
      <c r="BR49" s="20">
        <v>0.87500000000000011</v>
      </c>
      <c r="BS49" s="20">
        <v>0.90000000000000013</v>
      </c>
      <c r="BT49" s="20">
        <v>0.92500000000000016</v>
      </c>
      <c r="BU49" s="20">
        <v>0.95000000000000018</v>
      </c>
      <c r="BV49" s="20">
        <v>0.9750000000000002</v>
      </c>
      <c r="BW49" s="21">
        <v>1</v>
      </c>
      <c r="BX49" s="21">
        <v>1</v>
      </c>
      <c r="BY49" s="21">
        <v>1</v>
      </c>
      <c r="BZ49" s="21">
        <v>1</v>
      </c>
      <c r="CA49" s="26">
        <v>1</v>
      </c>
      <c r="CB49" s="22">
        <v>1</v>
      </c>
      <c r="CC49" s="22">
        <v>1</v>
      </c>
      <c r="CD49" s="22">
        <v>1</v>
      </c>
      <c r="CE49" s="22">
        <v>1</v>
      </c>
      <c r="CF49" s="22">
        <v>1</v>
      </c>
      <c r="CG49" s="23">
        <v>1</v>
      </c>
      <c r="CH49" s="23">
        <v>1</v>
      </c>
      <c r="CI49" s="23">
        <v>1</v>
      </c>
      <c r="CJ49" s="23">
        <v>1</v>
      </c>
      <c r="CK49" s="23">
        <v>1</v>
      </c>
      <c r="CL49" s="19">
        <v>1</v>
      </c>
      <c r="CM49" s="19">
        <v>1</v>
      </c>
      <c r="CN49" s="19">
        <v>1</v>
      </c>
      <c r="CO49" s="19">
        <v>1</v>
      </c>
      <c r="CP49" s="19">
        <v>1</v>
      </c>
      <c r="CQ49" s="19">
        <v>1</v>
      </c>
      <c r="CS49" s="18">
        <v>75</v>
      </c>
      <c r="CT49" s="19">
        <v>1.1000000000000001</v>
      </c>
      <c r="CU49" s="19">
        <v>1.0900000000000001</v>
      </c>
      <c r="CV49" s="19">
        <v>1.08</v>
      </c>
      <c r="CW49" s="19">
        <v>1.07</v>
      </c>
      <c r="CX49" s="19">
        <v>1.06</v>
      </c>
      <c r="CY49" s="20">
        <v>1.05</v>
      </c>
      <c r="CZ49" s="20">
        <v>1.04</v>
      </c>
      <c r="DA49" s="20">
        <v>1.03</v>
      </c>
      <c r="DB49" s="20">
        <v>1.02</v>
      </c>
      <c r="DC49" s="20">
        <v>1.01</v>
      </c>
      <c r="DD49" s="21">
        <v>1</v>
      </c>
      <c r="DE49" s="21">
        <v>1</v>
      </c>
      <c r="DF49" s="21">
        <v>1</v>
      </c>
      <c r="DG49" s="21">
        <v>1</v>
      </c>
      <c r="DH49" s="26">
        <v>1</v>
      </c>
      <c r="DI49" s="22">
        <v>1</v>
      </c>
      <c r="DJ49" s="22">
        <v>1</v>
      </c>
      <c r="DK49" s="22">
        <v>1</v>
      </c>
      <c r="DL49" s="22">
        <v>1</v>
      </c>
      <c r="DM49" s="22">
        <v>1</v>
      </c>
      <c r="DN49" s="23">
        <v>1</v>
      </c>
      <c r="DO49" s="23">
        <v>1</v>
      </c>
      <c r="DP49" s="23">
        <v>1</v>
      </c>
      <c r="DQ49" s="23">
        <v>1</v>
      </c>
      <c r="DR49" s="23">
        <v>1</v>
      </c>
      <c r="DS49" s="19">
        <v>1</v>
      </c>
      <c r="DT49" s="19">
        <v>1</v>
      </c>
      <c r="DU49" s="19">
        <v>1</v>
      </c>
      <c r="DV49" s="19">
        <v>1</v>
      </c>
      <c r="DW49" s="19">
        <v>1</v>
      </c>
      <c r="DX49" s="19">
        <v>1</v>
      </c>
    </row>
    <row r="50" spans="1:128" x14ac:dyDescent="0.3">
      <c r="A50">
        <v>12</v>
      </c>
      <c r="B50" s="19">
        <v>1.1499999999999999</v>
      </c>
      <c r="C50" s="19">
        <v>1.1499999999999999</v>
      </c>
      <c r="D50" s="19">
        <v>1.1499999999999999</v>
      </c>
      <c r="E50" s="19">
        <v>1.1499999999999999</v>
      </c>
      <c r="F50" s="19">
        <v>1.1499999999999999</v>
      </c>
      <c r="G50" s="19">
        <v>1.1499999999999999</v>
      </c>
      <c r="H50" s="19">
        <v>1.1499999999999999</v>
      </c>
      <c r="I50" s="19">
        <v>1.1499999999999999</v>
      </c>
      <c r="J50" s="19">
        <v>1.1499999999999999</v>
      </c>
      <c r="K50" s="19">
        <v>1.1499999999999999</v>
      </c>
      <c r="L50" s="19">
        <v>1.1499999999999999</v>
      </c>
      <c r="M50" s="19">
        <v>1.1499999999999999</v>
      </c>
      <c r="N50" s="19">
        <v>1.1499999999999999</v>
      </c>
      <c r="O50" s="19">
        <v>1.1499999999999999</v>
      </c>
      <c r="P50" s="19">
        <v>1.1499999999999999</v>
      </c>
      <c r="Q50" s="19">
        <v>1.1499999999999999</v>
      </c>
      <c r="R50" s="19">
        <v>1.1499999999999999</v>
      </c>
      <c r="S50" s="19">
        <v>1.1499999999999999</v>
      </c>
      <c r="T50" s="19">
        <v>1.1499999999999999</v>
      </c>
      <c r="U50" s="19">
        <v>1.1499999999999999</v>
      </c>
      <c r="V50" s="19">
        <v>1.1499999999999999</v>
      </c>
      <c r="W50" s="19">
        <v>1.1499999999999999</v>
      </c>
      <c r="X50" s="19">
        <v>1.1499999999999999</v>
      </c>
      <c r="Y50" s="19">
        <v>1.1499999999999999</v>
      </c>
      <c r="Z50" s="19">
        <v>1.1499999999999999</v>
      </c>
      <c r="AA50" s="19">
        <v>1.1499999999999999</v>
      </c>
      <c r="AB50" s="19">
        <v>1.1499999999999999</v>
      </c>
      <c r="AC50" s="19">
        <v>1.1499999999999999</v>
      </c>
      <c r="AD50" s="24">
        <v>1.1499999999999999</v>
      </c>
      <c r="AE50" s="19">
        <v>1.1499999999999999</v>
      </c>
      <c r="AF50" s="19">
        <v>1.1125</v>
      </c>
      <c r="AG50" s="19">
        <v>1.1000000000000001</v>
      </c>
      <c r="AH50" s="19">
        <v>1.0875000000000001</v>
      </c>
      <c r="AI50" s="19">
        <v>1.0750000000000002</v>
      </c>
      <c r="AJ50" s="19">
        <v>1.0625000000000002</v>
      </c>
      <c r="AK50" s="19">
        <v>1.04</v>
      </c>
      <c r="AL50" s="19">
        <v>1.04</v>
      </c>
      <c r="AM50" s="19">
        <v>1.04</v>
      </c>
      <c r="AN50" s="19">
        <v>1.04</v>
      </c>
      <c r="AO50" s="20">
        <v>1.04</v>
      </c>
      <c r="AP50" s="20">
        <v>1.04</v>
      </c>
      <c r="AQ50" s="20">
        <v>1.03</v>
      </c>
      <c r="AR50" s="20">
        <v>1.02</v>
      </c>
      <c r="AS50" s="20">
        <v>1.01</v>
      </c>
      <c r="AT50" s="21">
        <v>1</v>
      </c>
      <c r="AU50" s="21">
        <v>1</v>
      </c>
      <c r="AV50" s="21">
        <v>1</v>
      </c>
      <c r="AW50" s="21">
        <v>1</v>
      </c>
      <c r="AX50" s="21">
        <v>1</v>
      </c>
      <c r="AY50" s="22">
        <v>1</v>
      </c>
      <c r="AZ50" s="22">
        <v>1</v>
      </c>
      <c r="BA50" s="22">
        <v>1</v>
      </c>
      <c r="BB50" s="22">
        <v>1</v>
      </c>
      <c r="BC50" s="27">
        <v>1</v>
      </c>
      <c r="BD50" s="23">
        <v>1</v>
      </c>
      <c r="BE50" s="23">
        <v>1</v>
      </c>
      <c r="BF50" s="23">
        <v>1</v>
      </c>
      <c r="BG50" s="23">
        <v>1</v>
      </c>
      <c r="BH50" s="23">
        <v>1</v>
      </c>
      <c r="BI50" s="19">
        <v>1</v>
      </c>
      <c r="BJ50" s="19">
        <v>1</v>
      </c>
      <c r="BL50" s="18">
        <v>76</v>
      </c>
      <c r="BM50" s="19">
        <v>0.75</v>
      </c>
      <c r="BN50" s="19">
        <v>0.77500000000000002</v>
      </c>
      <c r="BO50" s="19">
        <v>0.8</v>
      </c>
      <c r="BP50" s="19">
        <v>0.82500000000000007</v>
      </c>
      <c r="BQ50" s="20">
        <v>0.85000000000000009</v>
      </c>
      <c r="BR50" s="20">
        <v>0.87500000000000011</v>
      </c>
      <c r="BS50" s="20">
        <v>0.90000000000000013</v>
      </c>
      <c r="BT50" s="20">
        <v>0.92500000000000016</v>
      </c>
      <c r="BU50" s="20">
        <v>0.95000000000000018</v>
      </c>
      <c r="BV50" s="21">
        <v>0.9750000000000002</v>
      </c>
      <c r="BW50" s="21">
        <v>1</v>
      </c>
      <c r="BX50" s="21">
        <v>1</v>
      </c>
      <c r="BY50" s="21">
        <v>1</v>
      </c>
      <c r="BZ50" s="21">
        <v>1</v>
      </c>
      <c r="CA50" s="27">
        <v>1</v>
      </c>
      <c r="CB50" s="22">
        <v>1</v>
      </c>
      <c r="CC50" s="22">
        <v>1</v>
      </c>
      <c r="CD50" s="22">
        <v>1</v>
      </c>
      <c r="CE50" s="22">
        <v>1</v>
      </c>
      <c r="CF50" s="23">
        <v>1</v>
      </c>
      <c r="CG50" s="23">
        <v>1</v>
      </c>
      <c r="CH50" s="23">
        <v>1</v>
      </c>
      <c r="CI50" s="23">
        <v>1</v>
      </c>
      <c r="CJ50" s="23">
        <v>1</v>
      </c>
      <c r="CK50" s="19">
        <v>1</v>
      </c>
      <c r="CL50" s="19">
        <v>1</v>
      </c>
      <c r="CM50" s="19">
        <v>1</v>
      </c>
      <c r="CN50" s="19">
        <v>1</v>
      </c>
      <c r="CO50" s="19">
        <v>1</v>
      </c>
      <c r="CP50" s="19">
        <v>1</v>
      </c>
      <c r="CQ50" s="19">
        <v>1</v>
      </c>
      <c r="CS50" s="18">
        <v>76</v>
      </c>
      <c r="CT50" s="19">
        <v>1.1000000000000001</v>
      </c>
      <c r="CU50" s="19">
        <v>1.0900000000000001</v>
      </c>
      <c r="CV50" s="19">
        <v>1.08</v>
      </c>
      <c r="CW50" s="19">
        <v>1.07</v>
      </c>
      <c r="CX50" s="20">
        <v>1.06</v>
      </c>
      <c r="CY50" s="20">
        <v>1.05</v>
      </c>
      <c r="CZ50" s="20">
        <v>1.04</v>
      </c>
      <c r="DA50" s="20">
        <v>1.03</v>
      </c>
      <c r="DB50" s="20">
        <v>1.02</v>
      </c>
      <c r="DC50" s="21">
        <v>1.01</v>
      </c>
      <c r="DD50" s="21">
        <v>1</v>
      </c>
      <c r="DE50" s="21">
        <v>1</v>
      </c>
      <c r="DF50" s="21">
        <v>1</v>
      </c>
      <c r="DG50" s="21">
        <v>1</v>
      </c>
      <c r="DH50" s="27">
        <v>1</v>
      </c>
      <c r="DI50" s="22">
        <v>1</v>
      </c>
      <c r="DJ50" s="22">
        <v>1</v>
      </c>
      <c r="DK50" s="22">
        <v>1</v>
      </c>
      <c r="DL50" s="22">
        <v>1</v>
      </c>
      <c r="DM50" s="23">
        <v>1</v>
      </c>
      <c r="DN50" s="23">
        <v>1</v>
      </c>
      <c r="DO50" s="23">
        <v>1</v>
      </c>
      <c r="DP50" s="23">
        <v>1</v>
      </c>
      <c r="DQ50" s="23">
        <v>1</v>
      </c>
      <c r="DR50" s="19">
        <v>1</v>
      </c>
      <c r="DS50" s="19">
        <v>1</v>
      </c>
      <c r="DT50" s="19">
        <v>1</v>
      </c>
      <c r="DU50" s="19">
        <v>1</v>
      </c>
      <c r="DV50" s="19">
        <v>1</v>
      </c>
      <c r="DW50" s="19">
        <v>1</v>
      </c>
      <c r="DX50" s="19">
        <v>1</v>
      </c>
    </row>
    <row r="51" spans="1:128" x14ac:dyDescent="0.3">
      <c r="A51">
        <v>13</v>
      </c>
      <c r="B51" s="19">
        <v>1.1499999999999999</v>
      </c>
      <c r="C51" s="19">
        <v>1.1499999999999999</v>
      </c>
      <c r="D51" s="19">
        <v>1.1499999999999999</v>
      </c>
      <c r="E51" s="19">
        <v>1.1499999999999999</v>
      </c>
      <c r="F51" s="19">
        <v>1.1499999999999999</v>
      </c>
      <c r="G51" s="19">
        <v>1.1499999999999999</v>
      </c>
      <c r="H51" s="19">
        <v>1.1499999999999999</v>
      </c>
      <c r="I51" s="19">
        <v>1.1499999999999999</v>
      </c>
      <c r="J51" s="19">
        <v>1.1499999999999999</v>
      </c>
      <c r="K51" s="19">
        <v>1.1499999999999999</v>
      </c>
      <c r="L51" s="19">
        <v>1.1499999999999999</v>
      </c>
      <c r="M51" s="19">
        <v>1.1499999999999999</v>
      </c>
      <c r="N51" s="19">
        <v>1.1499999999999999</v>
      </c>
      <c r="O51" s="19">
        <v>1.1499999999999999</v>
      </c>
      <c r="P51" s="19">
        <v>1.1499999999999999</v>
      </c>
      <c r="Q51" s="19">
        <v>1.1499999999999999</v>
      </c>
      <c r="R51" s="19">
        <v>1.1499999999999999</v>
      </c>
      <c r="S51" s="19">
        <v>1.1499999999999999</v>
      </c>
      <c r="T51" s="19">
        <v>1.1499999999999999</v>
      </c>
      <c r="U51" s="19">
        <v>1.1499999999999999</v>
      </c>
      <c r="V51" s="19">
        <v>1.1499999999999999</v>
      </c>
      <c r="W51" s="19">
        <v>1.1499999999999999</v>
      </c>
      <c r="X51" s="19">
        <v>1.1499999999999999</v>
      </c>
      <c r="Y51" s="19">
        <v>1.1499999999999999</v>
      </c>
      <c r="Z51" s="19">
        <v>1.1499999999999999</v>
      </c>
      <c r="AA51" s="19">
        <v>1.1499999999999999</v>
      </c>
      <c r="AB51" s="19">
        <v>1.1499999999999999</v>
      </c>
      <c r="AC51" s="24">
        <v>1.1499999999999999</v>
      </c>
      <c r="AD51" s="19">
        <v>1.1499999999999999</v>
      </c>
      <c r="AE51" s="19">
        <v>1.135</v>
      </c>
      <c r="AF51" s="19">
        <v>1.1000000000000001</v>
      </c>
      <c r="AG51" s="19">
        <v>1.0875000000000001</v>
      </c>
      <c r="AH51" s="19">
        <v>1.0750000000000002</v>
      </c>
      <c r="AI51" s="19">
        <v>1.0625000000000002</v>
      </c>
      <c r="AJ51" s="19">
        <v>1.0500000000000003</v>
      </c>
      <c r="AK51" s="19">
        <v>1.03</v>
      </c>
      <c r="AL51" s="19">
        <v>1.03</v>
      </c>
      <c r="AM51" s="19">
        <v>1.03</v>
      </c>
      <c r="AN51" s="20">
        <v>1.03</v>
      </c>
      <c r="AO51" s="20">
        <v>1.03</v>
      </c>
      <c r="AP51" s="20">
        <v>1.03</v>
      </c>
      <c r="AQ51" s="20">
        <v>1.02</v>
      </c>
      <c r="AR51" s="20">
        <v>1.01</v>
      </c>
      <c r="AS51" s="21">
        <v>1</v>
      </c>
      <c r="AT51" s="21">
        <v>1</v>
      </c>
      <c r="AU51" s="21">
        <v>1</v>
      </c>
      <c r="AV51" s="21">
        <v>1</v>
      </c>
      <c r="AW51" s="21">
        <v>1</v>
      </c>
      <c r="AX51" s="22">
        <v>1</v>
      </c>
      <c r="AY51" s="22">
        <v>1</v>
      </c>
      <c r="AZ51" s="22">
        <v>1</v>
      </c>
      <c r="BA51" s="22">
        <v>1</v>
      </c>
      <c r="BB51" s="27">
        <v>1</v>
      </c>
      <c r="BC51" s="23">
        <v>1</v>
      </c>
      <c r="BD51" s="23">
        <v>1</v>
      </c>
      <c r="BE51" s="23">
        <v>1</v>
      </c>
      <c r="BF51" s="23">
        <v>1</v>
      </c>
      <c r="BG51" s="23">
        <v>1</v>
      </c>
      <c r="BH51" s="19">
        <v>1</v>
      </c>
      <c r="BI51" s="19">
        <v>1</v>
      </c>
      <c r="BJ51" s="19">
        <v>1</v>
      </c>
      <c r="BL51" s="18">
        <v>77</v>
      </c>
      <c r="BM51" s="19">
        <v>0.75</v>
      </c>
      <c r="BN51" s="19">
        <v>0.77500000000000002</v>
      </c>
      <c r="BO51" s="19">
        <v>0.8</v>
      </c>
      <c r="BP51" s="20">
        <v>0.82500000000000007</v>
      </c>
      <c r="BQ51" s="20">
        <v>0.85000000000000009</v>
      </c>
      <c r="BR51" s="20">
        <v>0.87500000000000011</v>
      </c>
      <c r="BS51" s="20">
        <v>0.90000000000000013</v>
      </c>
      <c r="BT51" s="20">
        <v>0.92500000000000016</v>
      </c>
      <c r="BU51" s="21">
        <v>0.95000000000000018</v>
      </c>
      <c r="BV51" s="21">
        <v>0.9750000000000002</v>
      </c>
      <c r="BW51" s="21">
        <v>1</v>
      </c>
      <c r="BX51" s="21">
        <v>1</v>
      </c>
      <c r="BY51" s="21">
        <v>1</v>
      </c>
      <c r="BZ51" s="22">
        <v>1</v>
      </c>
      <c r="CA51" s="27">
        <v>1</v>
      </c>
      <c r="CB51" s="22">
        <v>1</v>
      </c>
      <c r="CC51" s="22">
        <v>1</v>
      </c>
      <c r="CD51" s="22">
        <v>1</v>
      </c>
      <c r="CE51" s="23">
        <v>1</v>
      </c>
      <c r="CF51" s="23">
        <v>1</v>
      </c>
      <c r="CG51" s="23">
        <v>1</v>
      </c>
      <c r="CH51" s="23">
        <v>1</v>
      </c>
      <c r="CI51" s="23">
        <v>1</v>
      </c>
      <c r="CJ51" s="19">
        <v>1</v>
      </c>
      <c r="CK51" s="19">
        <v>1</v>
      </c>
      <c r="CL51" s="19">
        <v>1</v>
      </c>
      <c r="CM51" s="19">
        <v>1</v>
      </c>
      <c r="CN51" s="19">
        <v>1</v>
      </c>
      <c r="CO51" s="19">
        <v>1</v>
      </c>
      <c r="CP51" s="19">
        <v>1</v>
      </c>
      <c r="CQ51" s="19">
        <v>1</v>
      </c>
      <c r="CS51" s="18">
        <v>77</v>
      </c>
      <c r="CT51" s="19">
        <v>1.1000000000000001</v>
      </c>
      <c r="CU51" s="19">
        <v>1.0900000000000001</v>
      </c>
      <c r="CV51" s="19">
        <v>1.08</v>
      </c>
      <c r="CW51" s="20">
        <v>1.07</v>
      </c>
      <c r="CX51" s="20">
        <v>1.06</v>
      </c>
      <c r="CY51" s="20">
        <v>1.05</v>
      </c>
      <c r="CZ51" s="20">
        <v>1.04</v>
      </c>
      <c r="DA51" s="20">
        <v>1.03</v>
      </c>
      <c r="DB51" s="21">
        <v>1.02</v>
      </c>
      <c r="DC51" s="21">
        <v>1.01</v>
      </c>
      <c r="DD51" s="21">
        <v>1</v>
      </c>
      <c r="DE51" s="21">
        <v>1</v>
      </c>
      <c r="DF51" s="21">
        <v>1</v>
      </c>
      <c r="DG51" s="22">
        <v>1</v>
      </c>
      <c r="DH51" s="27">
        <v>1</v>
      </c>
      <c r="DI51" s="22">
        <v>1</v>
      </c>
      <c r="DJ51" s="22">
        <v>1</v>
      </c>
      <c r="DK51" s="22">
        <v>1</v>
      </c>
      <c r="DL51" s="23">
        <v>1</v>
      </c>
      <c r="DM51" s="23">
        <v>1</v>
      </c>
      <c r="DN51" s="23">
        <v>1</v>
      </c>
      <c r="DO51" s="23">
        <v>1</v>
      </c>
      <c r="DP51" s="23">
        <v>1</v>
      </c>
      <c r="DQ51" s="19">
        <v>1</v>
      </c>
      <c r="DR51" s="19">
        <v>1</v>
      </c>
      <c r="DS51" s="19">
        <v>1</v>
      </c>
      <c r="DT51" s="19">
        <v>1</v>
      </c>
      <c r="DU51" s="19">
        <v>1</v>
      </c>
      <c r="DV51" s="19">
        <v>1</v>
      </c>
      <c r="DW51" s="19">
        <v>1</v>
      </c>
      <c r="DX51" s="19">
        <v>1</v>
      </c>
    </row>
    <row r="52" spans="1:128" x14ac:dyDescent="0.3">
      <c r="A52">
        <v>14</v>
      </c>
      <c r="B52" s="19">
        <v>1.1499999999999999</v>
      </c>
      <c r="C52" s="19">
        <v>1.1499999999999999</v>
      </c>
      <c r="D52" s="19">
        <v>1.1499999999999999</v>
      </c>
      <c r="E52" s="19">
        <v>1.1499999999999999</v>
      </c>
      <c r="F52" s="19">
        <v>1.1499999999999999</v>
      </c>
      <c r="G52" s="19">
        <v>1.1499999999999999</v>
      </c>
      <c r="H52" s="19">
        <v>1.1499999999999999</v>
      </c>
      <c r="I52" s="19">
        <v>1.1499999999999999</v>
      </c>
      <c r="J52" s="19">
        <v>1.1499999999999999</v>
      </c>
      <c r="K52" s="19">
        <v>1.1499999999999999</v>
      </c>
      <c r="L52" s="19">
        <v>1.1499999999999999</v>
      </c>
      <c r="M52" s="19">
        <v>1.1499999999999999</v>
      </c>
      <c r="N52" s="19">
        <v>1.1499999999999999</v>
      </c>
      <c r="O52" s="19">
        <v>1.1499999999999999</v>
      </c>
      <c r="P52" s="19">
        <v>1.1499999999999999</v>
      </c>
      <c r="Q52" s="19">
        <v>1.1499999999999999</v>
      </c>
      <c r="R52" s="19">
        <v>1.1499999999999999</v>
      </c>
      <c r="S52" s="19">
        <v>1.1499999999999999</v>
      </c>
      <c r="T52" s="19">
        <v>1.1499999999999999</v>
      </c>
      <c r="U52" s="19">
        <v>1.1499999999999999</v>
      </c>
      <c r="V52" s="19">
        <v>1.1499999999999999</v>
      </c>
      <c r="W52" s="19">
        <v>1.1499999999999999</v>
      </c>
      <c r="X52" s="19">
        <v>1.1499999999999999</v>
      </c>
      <c r="Y52" s="19">
        <v>1.1499999999999999</v>
      </c>
      <c r="Z52" s="19">
        <v>1.1499999999999999</v>
      </c>
      <c r="AA52" s="19">
        <v>1.1499999999999999</v>
      </c>
      <c r="AB52" s="24">
        <v>1.1499999999999999</v>
      </c>
      <c r="AC52" s="19">
        <v>1.1499999999999999</v>
      </c>
      <c r="AD52" s="19">
        <v>1.135</v>
      </c>
      <c r="AE52" s="19">
        <v>1.1200000000000001</v>
      </c>
      <c r="AF52" s="19">
        <v>1.0875000000000001</v>
      </c>
      <c r="AG52" s="19">
        <v>1.0750000000000002</v>
      </c>
      <c r="AH52" s="19">
        <v>1.0625000000000002</v>
      </c>
      <c r="AI52" s="19">
        <v>1.0500000000000003</v>
      </c>
      <c r="AJ52" s="19">
        <v>1.0375000000000003</v>
      </c>
      <c r="AK52" s="19">
        <v>1.02</v>
      </c>
      <c r="AL52" s="19">
        <v>1.02</v>
      </c>
      <c r="AM52" s="20">
        <v>1.02</v>
      </c>
      <c r="AN52" s="20">
        <v>1.02</v>
      </c>
      <c r="AO52" s="20">
        <v>1.02</v>
      </c>
      <c r="AP52" s="20">
        <v>1.02</v>
      </c>
      <c r="AQ52" s="20">
        <v>1.01</v>
      </c>
      <c r="AR52" s="21">
        <v>1</v>
      </c>
      <c r="AS52" s="21">
        <v>1</v>
      </c>
      <c r="AT52" s="21">
        <v>1</v>
      </c>
      <c r="AU52" s="21">
        <v>1</v>
      </c>
      <c r="AV52" s="21">
        <v>1</v>
      </c>
      <c r="AW52" s="22">
        <v>1</v>
      </c>
      <c r="AX52" s="22">
        <v>1</v>
      </c>
      <c r="AY52" s="22">
        <v>1</v>
      </c>
      <c r="AZ52" s="22">
        <v>1</v>
      </c>
      <c r="BA52" s="27">
        <v>1</v>
      </c>
      <c r="BB52" s="23">
        <v>1</v>
      </c>
      <c r="BC52" s="23">
        <v>1</v>
      </c>
      <c r="BD52" s="23">
        <v>1</v>
      </c>
      <c r="BE52" s="23">
        <v>1</v>
      </c>
      <c r="BF52" s="23">
        <v>1</v>
      </c>
      <c r="BG52" s="19">
        <v>1</v>
      </c>
      <c r="BH52" s="19">
        <v>1</v>
      </c>
      <c r="BI52" s="19">
        <v>1</v>
      </c>
      <c r="BJ52" s="19">
        <v>1</v>
      </c>
      <c r="BL52" s="18">
        <v>78</v>
      </c>
      <c r="BM52" s="19">
        <v>0.75</v>
      </c>
      <c r="BN52" s="19">
        <v>0.77500000000000002</v>
      </c>
      <c r="BO52" s="20">
        <v>0.8</v>
      </c>
      <c r="BP52" s="20">
        <v>0.82500000000000007</v>
      </c>
      <c r="BQ52" s="20">
        <v>0.85000000000000009</v>
      </c>
      <c r="BR52" s="20">
        <v>0.87500000000000011</v>
      </c>
      <c r="BS52" s="20">
        <v>0.90000000000000013</v>
      </c>
      <c r="BT52" s="21">
        <v>0.92500000000000016</v>
      </c>
      <c r="BU52" s="21">
        <v>0.95000000000000018</v>
      </c>
      <c r="BV52" s="21">
        <v>0.9750000000000002</v>
      </c>
      <c r="BW52" s="21">
        <v>1</v>
      </c>
      <c r="BX52" s="21">
        <v>1</v>
      </c>
      <c r="BY52" s="22">
        <v>1</v>
      </c>
      <c r="BZ52" s="22">
        <v>1</v>
      </c>
      <c r="CA52" s="27">
        <v>1</v>
      </c>
      <c r="CB52" s="22">
        <v>1</v>
      </c>
      <c r="CC52" s="22">
        <v>1</v>
      </c>
      <c r="CD52" s="23">
        <v>1</v>
      </c>
      <c r="CE52" s="23">
        <v>1</v>
      </c>
      <c r="CF52" s="23">
        <v>1</v>
      </c>
      <c r="CG52" s="23">
        <v>1</v>
      </c>
      <c r="CH52" s="23">
        <v>1</v>
      </c>
      <c r="CI52" s="19">
        <v>1</v>
      </c>
      <c r="CJ52" s="19">
        <v>1</v>
      </c>
      <c r="CK52" s="19">
        <v>1</v>
      </c>
      <c r="CL52" s="19">
        <v>1</v>
      </c>
      <c r="CM52" s="19">
        <v>1</v>
      </c>
      <c r="CN52" s="19">
        <v>1</v>
      </c>
      <c r="CO52" s="19">
        <v>1</v>
      </c>
      <c r="CP52" s="19">
        <v>1</v>
      </c>
      <c r="CQ52" s="19">
        <v>1</v>
      </c>
      <c r="CS52" s="18">
        <v>78</v>
      </c>
      <c r="CT52" s="19">
        <v>1.1000000000000001</v>
      </c>
      <c r="CU52" s="19">
        <v>1.0900000000000001</v>
      </c>
      <c r="CV52" s="20">
        <v>1.08</v>
      </c>
      <c r="CW52" s="20">
        <v>1.07</v>
      </c>
      <c r="CX52" s="20">
        <v>1.06</v>
      </c>
      <c r="CY52" s="20">
        <v>1.05</v>
      </c>
      <c r="CZ52" s="20">
        <v>1.04</v>
      </c>
      <c r="DA52" s="21">
        <v>1.03</v>
      </c>
      <c r="DB52" s="21">
        <v>1.02</v>
      </c>
      <c r="DC52" s="21">
        <v>1.01</v>
      </c>
      <c r="DD52" s="21">
        <v>1</v>
      </c>
      <c r="DE52" s="21">
        <v>1</v>
      </c>
      <c r="DF52" s="22">
        <v>1</v>
      </c>
      <c r="DG52" s="22">
        <v>1</v>
      </c>
      <c r="DH52" s="27">
        <v>1</v>
      </c>
      <c r="DI52" s="22">
        <v>1</v>
      </c>
      <c r="DJ52" s="22">
        <v>1</v>
      </c>
      <c r="DK52" s="23">
        <v>1</v>
      </c>
      <c r="DL52" s="23">
        <v>1</v>
      </c>
      <c r="DM52" s="23">
        <v>1</v>
      </c>
      <c r="DN52" s="23">
        <v>1</v>
      </c>
      <c r="DO52" s="23">
        <v>1</v>
      </c>
      <c r="DP52" s="19">
        <v>1</v>
      </c>
      <c r="DQ52" s="19">
        <v>1</v>
      </c>
      <c r="DR52" s="19">
        <v>1</v>
      </c>
      <c r="DS52" s="19">
        <v>1</v>
      </c>
      <c r="DT52" s="19">
        <v>1</v>
      </c>
      <c r="DU52" s="19">
        <v>1</v>
      </c>
      <c r="DV52" s="19">
        <v>1</v>
      </c>
      <c r="DW52" s="19">
        <v>1</v>
      </c>
      <c r="DX52" s="19">
        <v>1</v>
      </c>
    </row>
    <row r="53" spans="1:128" x14ac:dyDescent="0.3">
      <c r="A53">
        <v>15</v>
      </c>
      <c r="B53" s="24">
        <v>1.1499999999999999</v>
      </c>
      <c r="C53" s="24">
        <v>1.1499999999999999</v>
      </c>
      <c r="D53" s="24">
        <v>1.1499999999999999</v>
      </c>
      <c r="E53" s="24">
        <v>1.1499999999999999</v>
      </c>
      <c r="F53" s="24">
        <v>1.1499999999999999</v>
      </c>
      <c r="G53" s="24">
        <v>1.1499999999999999</v>
      </c>
      <c r="H53" s="24">
        <v>1.1499999999999999</v>
      </c>
      <c r="I53" s="24">
        <v>1.1499999999999999</v>
      </c>
      <c r="J53" s="24">
        <v>1.1499999999999999</v>
      </c>
      <c r="K53" s="24">
        <v>1.1499999999999999</v>
      </c>
      <c r="L53" s="24">
        <v>1.1499999999999999</v>
      </c>
      <c r="M53" s="24">
        <v>1.1499999999999999</v>
      </c>
      <c r="N53" s="24">
        <v>1.1499999999999999</v>
      </c>
      <c r="O53" s="24">
        <v>1.1499999999999999</v>
      </c>
      <c r="P53" s="24">
        <v>1.1499999999999999</v>
      </c>
      <c r="Q53" s="24">
        <v>1.1499999999999999</v>
      </c>
      <c r="R53" s="24">
        <v>1.1499999999999999</v>
      </c>
      <c r="S53" s="24">
        <v>1.1499999999999999</v>
      </c>
      <c r="T53" s="24">
        <v>1.1499999999999999</v>
      </c>
      <c r="U53" s="24">
        <v>1.1499999999999999</v>
      </c>
      <c r="V53" s="24">
        <v>1.1499999999999999</v>
      </c>
      <c r="W53" s="24">
        <v>1.1499999999999999</v>
      </c>
      <c r="X53" s="24">
        <v>1.1499999999999999</v>
      </c>
      <c r="Y53" s="24">
        <v>1.1499999999999999</v>
      </c>
      <c r="Z53" s="24">
        <v>1.1499999999999999</v>
      </c>
      <c r="AA53" s="24">
        <v>1.1499999999999999</v>
      </c>
      <c r="AB53" s="19">
        <v>1.1499999999999999</v>
      </c>
      <c r="AC53" s="19">
        <v>1.135</v>
      </c>
      <c r="AD53" s="19">
        <v>1.1200000000000001</v>
      </c>
      <c r="AE53" s="19">
        <v>1.1050000000000002</v>
      </c>
      <c r="AF53" s="19">
        <v>1.0750000000000002</v>
      </c>
      <c r="AG53" s="19">
        <v>1.0625000000000002</v>
      </c>
      <c r="AH53" s="19">
        <v>1.0500000000000003</v>
      </c>
      <c r="AI53" s="19">
        <v>1.0375000000000003</v>
      </c>
      <c r="AJ53" s="19">
        <v>1.0250000000000004</v>
      </c>
      <c r="AK53" s="19">
        <v>1.01</v>
      </c>
      <c r="AL53" s="20">
        <v>1.01</v>
      </c>
      <c r="AM53" s="20">
        <v>1.01</v>
      </c>
      <c r="AN53" s="20">
        <v>1.01</v>
      </c>
      <c r="AO53" s="20">
        <v>1.01</v>
      </c>
      <c r="AP53" s="20">
        <v>1.01</v>
      </c>
      <c r="AQ53" s="21">
        <v>1</v>
      </c>
      <c r="AR53" s="21">
        <v>1</v>
      </c>
      <c r="AS53" s="21">
        <v>1</v>
      </c>
      <c r="AT53" s="21">
        <v>1</v>
      </c>
      <c r="AU53" s="26">
        <v>1</v>
      </c>
      <c r="AV53" s="27">
        <v>1</v>
      </c>
      <c r="AW53" s="27">
        <v>1</v>
      </c>
      <c r="AX53" s="27">
        <v>1</v>
      </c>
      <c r="AY53" s="27">
        <v>1</v>
      </c>
      <c r="AZ53" s="27">
        <v>1</v>
      </c>
      <c r="BA53" s="23">
        <v>1</v>
      </c>
      <c r="BB53" s="23">
        <v>1</v>
      </c>
      <c r="BC53" s="23">
        <v>1</v>
      </c>
      <c r="BD53" s="23">
        <v>1</v>
      </c>
      <c r="BE53" s="23">
        <v>1</v>
      </c>
      <c r="BF53" s="19">
        <v>1</v>
      </c>
      <c r="BG53" s="19">
        <v>1</v>
      </c>
      <c r="BH53" s="19">
        <v>1</v>
      </c>
      <c r="BI53" s="19">
        <v>1</v>
      </c>
      <c r="BJ53" s="19">
        <v>1</v>
      </c>
      <c r="BL53" s="18">
        <v>79</v>
      </c>
      <c r="BM53" s="19">
        <v>0.75</v>
      </c>
      <c r="BN53" s="20">
        <v>0.77500000000000002</v>
      </c>
      <c r="BO53" s="20">
        <v>0.8</v>
      </c>
      <c r="BP53" s="20">
        <v>0.82500000000000007</v>
      </c>
      <c r="BQ53" s="20">
        <v>0.85000000000000009</v>
      </c>
      <c r="BR53" s="20">
        <v>0.87500000000000011</v>
      </c>
      <c r="BS53" s="21">
        <v>0.90000000000000013</v>
      </c>
      <c r="BT53" s="21">
        <v>0.92500000000000016</v>
      </c>
      <c r="BU53" s="21">
        <v>0.95000000000000018</v>
      </c>
      <c r="BV53" s="21">
        <v>0.9750000000000002</v>
      </c>
      <c r="BW53" s="21">
        <v>1</v>
      </c>
      <c r="BX53" s="22">
        <v>1</v>
      </c>
      <c r="BY53" s="22">
        <v>1</v>
      </c>
      <c r="BZ53" s="22">
        <v>1</v>
      </c>
      <c r="CA53" s="27">
        <v>1</v>
      </c>
      <c r="CB53" s="22">
        <v>1</v>
      </c>
      <c r="CC53" s="23">
        <v>1</v>
      </c>
      <c r="CD53" s="23">
        <v>1</v>
      </c>
      <c r="CE53" s="23">
        <v>1</v>
      </c>
      <c r="CF53" s="23">
        <v>1</v>
      </c>
      <c r="CG53" s="23">
        <v>1</v>
      </c>
      <c r="CH53" s="19">
        <v>1</v>
      </c>
      <c r="CI53" s="19">
        <v>1</v>
      </c>
      <c r="CJ53" s="19">
        <v>1</v>
      </c>
      <c r="CK53" s="19">
        <v>1</v>
      </c>
      <c r="CL53" s="19">
        <v>1</v>
      </c>
      <c r="CM53" s="19">
        <v>1</v>
      </c>
      <c r="CN53" s="19">
        <v>1</v>
      </c>
      <c r="CO53" s="19">
        <v>1</v>
      </c>
      <c r="CP53" s="19">
        <v>1</v>
      </c>
      <c r="CQ53" s="19">
        <v>1</v>
      </c>
      <c r="CS53" s="18">
        <v>79</v>
      </c>
      <c r="CT53" s="19">
        <v>1.1000000000000001</v>
      </c>
      <c r="CU53" s="20">
        <v>1.0900000000000001</v>
      </c>
      <c r="CV53" s="20">
        <v>1.08</v>
      </c>
      <c r="CW53" s="20">
        <v>1.07</v>
      </c>
      <c r="CX53" s="20">
        <v>1.06</v>
      </c>
      <c r="CY53" s="20">
        <v>1.05</v>
      </c>
      <c r="CZ53" s="21">
        <v>1.04</v>
      </c>
      <c r="DA53" s="21">
        <v>1.03</v>
      </c>
      <c r="DB53" s="21">
        <v>1.02</v>
      </c>
      <c r="DC53" s="21">
        <v>1.01</v>
      </c>
      <c r="DD53" s="21">
        <v>1</v>
      </c>
      <c r="DE53" s="22">
        <v>1</v>
      </c>
      <c r="DF53" s="22">
        <v>1</v>
      </c>
      <c r="DG53" s="22">
        <v>1</v>
      </c>
      <c r="DH53" s="27">
        <v>1</v>
      </c>
      <c r="DI53" s="22">
        <v>1</v>
      </c>
      <c r="DJ53" s="23">
        <v>1</v>
      </c>
      <c r="DK53" s="23">
        <v>1</v>
      </c>
      <c r="DL53" s="23">
        <v>1</v>
      </c>
      <c r="DM53" s="23">
        <v>1</v>
      </c>
      <c r="DN53" s="23">
        <v>1</v>
      </c>
      <c r="DO53" s="19">
        <v>1</v>
      </c>
      <c r="DP53" s="19">
        <v>1</v>
      </c>
      <c r="DQ53" s="19">
        <v>1</v>
      </c>
      <c r="DR53" s="19">
        <v>1</v>
      </c>
      <c r="DS53" s="19">
        <v>1</v>
      </c>
      <c r="DT53" s="19">
        <v>1</v>
      </c>
      <c r="DU53" s="19">
        <v>1</v>
      </c>
      <c r="DV53" s="19">
        <v>1</v>
      </c>
      <c r="DW53" s="19">
        <v>1</v>
      </c>
      <c r="DX53" s="19">
        <v>1</v>
      </c>
    </row>
    <row r="54" spans="1:128" x14ac:dyDescent="0.3">
      <c r="A54">
        <v>16</v>
      </c>
      <c r="B54" s="19">
        <v>1.1499999999999999</v>
      </c>
      <c r="C54" s="19">
        <v>1.1499999999999999</v>
      </c>
      <c r="D54" s="19">
        <v>1.1499999999999999</v>
      </c>
      <c r="E54" s="19">
        <v>1.1499999999999999</v>
      </c>
      <c r="F54" s="19">
        <v>1.1499999999999999</v>
      </c>
      <c r="G54" s="19">
        <v>1.1499999999999999</v>
      </c>
      <c r="H54" s="19">
        <v>1.1499999999999999</v>
      </c>
      <c r="I54" s="19">
        <v>1.1499999999999999</v>
      </c>
      <c r="J54" s="19">
        <v>1.1499999999999999</v>
      </c>
      <c r="K54" s="19">
        <v>1.1499999999999999</v>
      </c>
      <c r="L54" s="19">
        <v>1.1499999999999999</v>
      </c>
      <c r="M54" s="19">
        <v>1.1499999999999999</v>
      </c>
      <c r="N54" s="19">
        <v>1.1499999999999999</v>
      </c>
      <c r="O54" s="19">
        <v>1.1499999999999999</v>
      </c>
      <c r="P54" s="19">
        <v>1.1499999999999999</v>
      </c>
      <c r="Q54" s="19">
        <v>1.1499999999999999</v>
      </c>
      <c r="R54" s="19">
        <v>1.1499999999999999</v>
      </c>
      <c r="S54" s="19">
        <v>1.1499999999999999</v>
      </c>
      <c r="T54" s="19">
        <v>1.1499999999999999</v>
      </c>
      <c r="U54" s="19">
        <v>1.1499999999999999</v>
      </c>
      <c r="V54" s="19">
        <v>1.1499999999999999</v>
      </c>
      <c r="W54" s="19">
        <v>1.1499999999999999</v>
      </c>
      <c r="X54" s="19">
        <v>1.1499999999999999</v>
      </c>
      <c r="Y54" s="19">
        <v>1.1499999999999999</v>
      </c>
      <c r="Z54" s="19">
        <v>1.1499999999999999</v>
      </c>
      <c r="AA54" s="19">
        <v>1.1499999999999999</v>
      </c>
      <c r="AB54" s="19">
        <v>1.135</v>
      </c>
      <c r="AC54" s="19">
        <v>1.1200000000000001</v>
      </c>
      <c r="AD54" s="19">
        <v>1.1050000000000002</v>
      </c>
      <c r="AE54" s="19">
        <v>1.0900000000000003</v>
      </c>
      <c r="AF54" s="19">
        <v>1.0625000000000002</v>
      </c>
      <c r="AG54" s="19">
        <v>1.0500000000000003</v>
      </c>
      <c r="AH54" s="19">
        <v>1.0375000000000003</v>
      </c>
      <c r="AI54" s="19">
        <v>1.0250000000000004</v>
      </c>
      <c r="AJ54" s="19">
        <v>1.0125000000000004</v>
      </c>
      <c r="AK54" s="20">
        <v>1</v>
      </c>
      <c r="AL54" s="20">
        <v>1</v>
      </c>
      <c r="AM54" s="20">
        <v>1</v>
      </c>
      <c r="AN54" s="20">
        <v>1</v>
      </c>
      <c r="AO54" s="20">
        <v>1</v>
      </c>
      <c r="AP54" s="21">
        <v>1</v>
      </c>
      <c r="AQ54" s="21">
        <v>1</v>
      </c>
      <c r="AR54" s="21">
        <v>1</v>
      </c>
      <c r="AS54" s="21">
        <v>1</v>
      </c>
      <c r="AT54" s="26">
        <v>1</v>
      </c>
      <c r="AU54" s="22">
        <v>1</v>
      </c>
      <c r="AV54" s="22">
        <v>1</v>
      </c>
      <c r="AW54" s="22">
        <v>1</v>
      </c>
      <c r="AX54" s="22">
        <v>1</v>
      </c>
      <c r="AY54" s="22">
        <v>1</v>
      </c>
      <c r="AZ54" s="23">
        <v>1</v>
      </c>
      <c r="BA54" s="23">
        <v>1</v>
      </c>
      <c r="BB54" s="23">
        <v>1</v>
      </c>
      <c r="BC54" s="23">
        <v>1</v>
      </c>
      <c r="BD54" s="23">
        <v>1</v>
      </c>
      <c r="BE54" s="19">
        <v>1</v>
      </c>
      <c r="BF54" s="19">
        <v>1</v>
      </c>
      <c r="BG54" s="19">
        <v>1</v>
      </c>
      <c r="BH54" s="19">
        <v>1</v>
      </c>
      <c r="BI54" s="19">
        <v>1</v>
      </c>
      <c r="BJ54" s="19">
        <v>1</v>
      </c>
      <c r="BL54" s="18">
        <v>80</v>
      </c>
      <c r="BM54" s="20">
        <v>0.75</v>
      </c>
      <c r="BN54" s="20">
        <v>0.77500000000000002</v>
      </c>
      <c r="BO54" s="20">
        <v>0.8</v>
      </c>
      <c r="BP54" s="20">
        <v>0.82500000000000007</v>
      </c>
      <c r="BQ54" s="20">
        <v>0.85000000000000009</v>
      </c>
      <c r="BR54" s="21">
        <v>0.87500000000000011</v>
      </c>
      <c r="BS54" s="21">
        <v>0.90000000000000013</v>
      </c>
      <c r="BT54" s="21">
        <v>0.92500000000000016</v>
      </c>
      <c r="BU54" s="21">
        <v>0.95000000000000018</v>
      </c>
      <c r="BV54" s="21">
        <v>0.9750000000000002</v>
      </c>
      <c r="BW54" s="22">
        <v>1</v>
      </c>
      <c r="BX54" s="22">
        <v>1</v>
      </c>
      <c r="BY54" s="22">
        <v>1</v>
      </c>
      <c r="BZ54" s="22">
        <v>1</v>
      </c>
      <c r="CA54" s="27">
        <v>1</v>
      </c>
      <c r="CB54" s="23">
        <v>1</v>
      </c>
      <c r="CC54" s="23">
        <v>1</v>
      </c>
      <c r="CD54" s="23">
        <v>1</v>
      </c>
      <c r="CE54" s="23">
        <v>1</v>
      </c>
      <c r="CF54" s="23">
        <v>1</v>
      </c>
      <c r="CG54" s="19">
        <v>1</v>
      </c>
      <c r="CH54" s="19">
        <v>1</v>
      </c>
      <c r="CI54" s="19">
        <v>1</v>
      </c>
      <c r="CJ54" s="19">
        <v>1</v>
      </c>
      <c r="CK54" s="19">
        <v>1</v>
      </c>
      <c r="CL54" s="19">
        <v>1</v>
      </c>
      <c r="CM54" s="19">
        <v>1</v>
      </c>
      <c r="CN54" s="19">
        <v>1</v>
      </c>
      <c r="CO54" s="19">
        <v>1</v>
      </c>
      <c r="CP54" s="19">
        <v>1</v>
      </c>
      <c r="CQ54" s="19">
        <v>1</v>
      </c>
      <c r="CS54" s="18">
        <v>80</v>
      </c>
      <c r="CT54" s="20">
        <v>1.1000000000000001</v>
      </c>
      <c r="CU54" s="20">
        <v>1.0900000000000001</v>
      </c>
      <c r="CV54" s="20">
        <v>1.08</v>
      </c>
      <c r="CW54" s="20">
        <v>1.07</v>
      </c>
      <c r="CX54" s="20">
        <v>1.06</v>
      </c>
      <c r="CY54" s="21">
        <v>1.05</v>
      </c>
      <c r="CZ54" s="21">
        <v>1.04</v>
      </c>
      <c r="DA54" s="21">
        <v>1.03</v>
      </c>
      <c r="DB54" s="21">
        <v>1.02</v>
      </c>
      <c r="DC54" s="21">
        <v>1.01</v>
      </c>
      <c r="DD54" s="22">
        <v>1</v>
      </c>
      <c r="DE54" s="22">
        <v>1</v>
      </c>
      <c r="DF54" s="22">
        <v>1</v>
      </c>
      <c r="DG54" s="22">
        <v>1</v>
      </c>
      <c r="DH54" s="27">
        <v>1</v>
      </c>
      <c r="DI54" s="23">
        <v>1</v>
      </c>
      <c r="DJ54" s="23">
        <v>1</v>
      </c>
      <c r="DK54" s="23">
        <v>1</v>
      </c>
      <c r="DL54" s="23">
        <v>1</v>
      </c>
      <c r="DM54" s="23">
        <v>1</v>
      </c>
      <c r="DN54" s="19">
        <v>1</v>
      </c>
      <c r="DO54" s="19">
        <v>1</v>
      </c>
      <c r="DP54" s="19">
        <v>1</v>
      </c>
      <c r="DQ54" s="19">
        <v>1</v>
      </c>
      <c r="DR54" s="19">
        <v>1</v>
      </c>
      <c r="DS54" s="19">
        <v>1</v>
      </c>
      <c r="DT54" s="19">
        <v>1</v>
      </c>
      <c r="DU54" s="19">
        <v>1</v>
      </c>
      <c r="DV54" s="19">
        <v>1</v>
      </c>
      <c r="DW54" s="19">
        <v>1</v>
      </c>
      <c r="DX54" s="19">
        <v>1</v>
      </c>
    </row>
    <row r="55" spans="1:128" x14ac:dyDescent="0.3">
      <c r="A55">
        <v>17</v>
      </c>
      <c r="B55" s="19">
        <v>1.135</v>
      </c>
      <c r="C55" s="19">
        <v>1.135</v>
      </c>
      <c r="D55" s="19">
        <v>1.135</v>
      </c>
      <c r="E55" s="19">
        <v>1.135</v>
      </c>
      <c r="F55" s="19">
        <v>1.135</v>
      </c>
      <c r="G55" s="19">
        <v>1.135</v>
      </c>
      <c r="H55" s="19">
        <v>1.135</v>
      </c>
      <c r="I55" s="19">
        <v>1.135</v>
      </c>
      <c r="J55" s="19">
        <v>1.135</v>
      </c>
      <c r="K55" s="19">
        <v>1.135</v>
      </c>
      <c r="L55" s="19">
        <v>1.135</v>
      </c>
      <c r="M55" s="19">
        <v>1.135</v>
      </c>
      <c r="N55" s="19">
        <v>1.135</v>
      </c>
      <c r="O55" s="19">
        <v>1.135</v>
      </c>
      <c r="P55" s="19">
        <v>1.135</v>
      </c>
      <c r="Q55" s="19">
        <v>1.135</v>
      </c>
      <c r="R55" s="19">
        <v>1.135</v>
      </c>
      <c r="S55" s="19">
        <v>1.135</v>
      </c>
      <c r="T55" s="19">
        <v>1.135</v>
      </c>
      <c r="U55" s="19">
        <v>1.135</v>
      </c>
      <c r="V55" s="19">
        <v>1.135</v>
      </c>
      <c r="W55" s="19">
        <v>1.135</v>
      </c>
      <c r="X55" s="19">
        <v>1.135</v>
      </c>
      <c r="Y55" s="19">
        <v>1.135</v>
      </c>
      <c r="Z55" s="19">
        <v>1.135</v>
      </c>
      <c r="AA55" s="19">
        <v>1.135</v>
      </c>
      <c r="AB55" s="19">
        <v>1.1200000000000001</v>
      </c>
      <c r="AC55" s="19">
        <v>1.1050000000000002</v>
      </c>
      <c r="AD55" s="19">
        <v>1.0900000000000003</v>
      </c>
      <c r="AE55" s="19">
        <v>1.0750000000000004</v>
      </c>
      <c r="AF55" s="19">
        <v>1.0500000000000003</v>
      </c>
      <c r="AG55" s="19">
        <v>1.0375000000000003</v>
      </c>
      <c r="AH55" s="19">
        <v>1.0250000000000004</v>
      </c>
      <c r="AI55" s="19">
        <v>1.0125000000000004</v>
      </c>
      <c r="AJ55" s="20">
        <v>1</v>
      </c>
      <c r="AK55" s="20">
        <v>1</v>
      </c>
      <c r="AL55" s="20">
        <v>1</v>
      </c>
      <c r="AM55" s="20">
        <v>1</v>
      </c>
      <c r="AN55" s="20">
        <v>1</v>
      </c>
      <c r="AO55" s="21">
        <v>1</v>
      </c>
      <c r="AP55" s="21">
        <v>1</v>
      </c>
      <c r="AQ55" s="21">
        <v>1</v>
      </c>
      <c r="AR55" s="21">
        <v>1</v>
      </c>
      <c r="AS55" s="26">
        <v>1</v>
      </c>
      <c r="AT55" s="22">
        <v>1</v>
      </c>
      <c r="AU55" s="22">
        <v>1</v>
      </c>
      <c r="AV55" s="22">
        <v>1</v>
      </c>
      <c r="AW55" s="22">
        <v>1</v>
      </c>
      <c r="AX55" s="22">
        <v>1</v>
      </c>
      <c r="AY55" s="23">
        <v>1</v>
      </c>
      <c r="AZ55" s="23">
        <v>1</v>
      </c>
      <c r="BA55" s="23">
        <v>1</v>
      </c>
      <c r="BB55" s="23">
        <v>1</v>
      </c>
      <c r="BC55" s="23">
        <v>1</v>
      </c>
      <c r="BD55" s="19">
        <v>1</v>
      </c>
      <c r="BE55" s="19">
        <v>1</v>
      </c>
      <c r="BF55" s="19">
        <v>1</v>
      </c>
      <c r="BG55" s="19">
        <v>1</v>
      </c>
      <c r="BH55" s="19">
        <v>1</v>
      </c>
      <c r="BI55" s="19">
        <v>1</v>
      </c>
      <c r="BJ55" s="19">
        <v>1</v>
      </c>
      <c r="BL55" s="17">
        <v>81</v>
      </c>
      <c r="BM55" s="20">
        <v>0.75</v>
      </c>
      <c r="BN55" s="20">
        <v>0.77777777777777779</v>
      </c>
      <c r="BO55" s="20">
        <v>0.80555555555555558</v>
      </c>
      <c r="BP55" s="20">
        <v>0.83333333333333337</v>
      </c>
      <c r="BQ55" s="21">
        <v>0.86111111111111116</v>
      </c>
      <c r="BR55" s="21">
        <v>0.88888888888888895</v>
      </c>
      <c r="BS55" s="21">
        <v>0.91666666666666674</v>
      </c>
      <c r="BT55" s="21">
        <v>0.94444444444444453</v>
      </c>
      <c r="BU55" s="21">
        <v>0.97222222222222232</v>
      </c>
      <c r="BV55" s="22">
        <v>1</v>
      </c>
      <c r="BW55" s="22">
        <v>1</v>
      </c>
      <c r="BX55" s="22">
        <v>1</v>
      </c>
      <c r="BY55" s="22">
        <v>1</v>
      </c>
      <c r="BZ55" s="27">
        <v>1</v>
      </c>
      <c r="CA55" s="23">
        <v>1</v>
      </c>
      <c r="CB55" s="23">
        <v>1</v>
      </c>
      <c r="CC55" s="23">
        <v>1</v>
      </c>
      <c r="CD55" s="23">
        <v>1</v>
      </c>
      <c r="CE55" s="23">
        <v>1</v>
      </c>
      <c r="CF55" s="19">
        <v>1</v>
      </c>
      <c r="CG55" s="19">
        <v>1</v>
      </c>
      <c r="CH55" s="19">
        <v>1</v>
      </c>
      <c r="CI55" s="19">
        <v>1</v>
      </c>
      <c r="CJ55" s="19">
        <v>1</v>
      </c>
      <c r="CK55" s="19">
        <v>1</v>
      </c>
      <c r="CL55" s="19">
        <v>1</v>
      </c>
      <c r="CM55" s="19">
        <v>1</v>
      </c>
      <c r="CN55" s="19">
        <v>1</v>
      </c>
      <c r="CO55" s="19">
        <v>1</v>
      </c>
      <c r="CP55" s="19">
        <v>1</v>
      </c>
      <c r="CQ55" s="19">
        <v>1</v>
      </c>
      <c r="CS55" s="18">
        <v>81</v>
      </c>
      <c r="CT55" s="20">
        <v>1.1000000000000001</v>
      </c>
      <c r="CU55" s="20">
        <v>1.088888888888889</v>
      </c>
      <c r="CV55" s="20">
        <v>1.0777777777777779</v>
      </c>
      <c r="CW55" s="20">
        <v>1.0666666666666669</v>
      </c>
      <c r="CX55" s="21">
        <v>1.0555555555555558</v>
      </c>
      <c r="CY55" s="21">
        <v>1.0444444444444447</v>
      </c>
      <c r="CZ55" s="21">
        <v>1.0333333333333337</v>
      </c>
      <c r="DA55" s="21">
        <v>1.0222222222222226</v>
      </c>
      <c r="DB55" s="21">
        <v>1.0111111111111115</v>
      </c>
      <c r="DC55" s="22">
        <v>1</v>
      </c>
      <c r="DD55" s="22">
        <v>1</v>
      </c>
      <c r="DE55" s="22">
        <v>1</v>
      </c>
      <c r="DF55" s="22">
        <v>1</v>
      </c>
      <c r="DG55" s="27">
        <v>1</v>
      </c>
      <c r="DH55" s="23">
        <v>1</v>
      </c>
      <c r="DI55" s="23">
        <v>1</v>
      </c>
      <c r="DJ55" s="23">
        <v>1</v>
      </c>
      <c r="DK55" s="23">
        <v>1</v>
      </c>
      <c r="DL55" s="23">
        <v>1</v>
      </c>
      <c r="DM55" s="19">
        <v>1</v>
      </c>
      <c r="DN55" s="19">
        <v>1</v>
      </c>
      <c r="DO55" s="19">
        <v>1</v>
      </c>
      <c r="DP55" s="19">
        <v>1</v>
      </c>
      <c r="DQ55" s="19">
        <v>1</v>
      </c>
      <c r="DR55" s="19">
        <v>1</v>
      </c>
      <c r="DS55" s="19">
        <v>1</v>
      </c>
      <c r="DT55" s="19">
        <v>1</v>
      </c>
      <c r="DU55" s="19">
        <v>1</v>
      </c>
      <c r="DV55" s="19">
        <v>1</v>
      </c>
      <c r="DW55" s="19">
        <v>1</v>
      </c>
      <c r="DX55" s="19">
        <v>1</v>
      </c>
    </row>
    <row r="56" spans="1:128" x14ac:dyDescent="0.3">
      <c r="A56">
        <v>18</v>
      </c>
      <c r="B56" s="19">
        <v>1.1200000000000001</v>
      </c>
      <c r="C56" s="19">
        <v>1.1200000000000001</v>
      </c>
      <c r="D56" s="19">
        <v>1.1200000000000001</v>
      </c>
      <c r="E56" s="19">
        <v>1.1200000000000001</v>
      </c>
      <c r="F56" s="19">
        <v>1.1200000000000001</v>
      </c>
      <c r="G56" s="19">
        <v>1.1200000000000001</v>
      </c>
      <c r="H56" s="19">
        <v>1.1200000000000001</v>
      </c>
      <c r="I56" s="19">
        <v>1.1200000000000001</v>
      </c>
      <c r="J56" s="19">
        <v>1.1200000000000001</v>
      </c>
      <c r="K56" s="19">
        <v>1.1200000000000001</v>
      </c>
      <c r="L56" s="19">
        <v>1.1200000000000001</v>
      </c>
      <c r="M56" s="19">
        <v>1.1200000000000001</v>
      </c>
      <c r="N56" s="19">
        <v>1.1200000000000001</v>
      </c>
      <c r="O56" s="19">
        <v>1.1200000000000001</v>
      </c>
      <c r="P56" s="19">
        <v>1.1200000000000001</v>
      </c>
      <c r="Q56" s="19">
        <v>1.1200000000000001</v>
      </c>
      <c r="R56" s="19">
        <v>1.1200000000000001</v>
      </c>
      <c r="S56" s="19">
        <v>1.1200000000000001</v>
      </c>
      <c r="T56" s="19">
        <v>1.1200000000000001</v>
      </c>
      <c r="U56" s="19">
        <v>1.1200000000000001</v>
      </c>
      <c r="V56" s="19">
        <v>1.1200000000000001</v>
      </c>
      <c r="W56" s="19">
        <v>1.1200000000000001</v>
      </c>
      <c r="X56" s="19">
        <v>1.1200000000000001</v>
      </c>
      <c r="Y56" s="19">
        <v>1.1200000000000001</v>
      </c>
      <c r="Z56" s="19">
        <v>1.1200000000000001</v>
      </c>
      <c r="AA56" s="19">
        <v>1.1200000000000001</v>
      </c>
      <c r="AB56" s="19">
        <v>1.1050000000000002</v>
      </c>
      <c r="AC56" s="19">
        <v>1.0900000000000003</v>
      </c>
      <c r="AD56" s="19">
        <v>1.0750000000000004</v>
      </c>
      <c r="AE56" s="19">
        <v>1.0600000000000005</v>
      </c>
      <c r="AF56" s="19">
        <v>1.0375000000000003</v>
      </c>
      <c r="AG56" s="19">
        <v>1.0250000000000004</v>
      </c>
      <c r="AH56" s="19">
        <v>1.0125000000000004</v>
      </c>
      <c r="AI56" s="20">
        <v>1</v>
      </c>
      <c r="AJ56" s="20">
        <v>1</v>
      </c>
      <c r="AK56" s="20">
        <v>1</v>
      </c>
      <c r="AL56" s="20">
        <v>1</v>
      </c>
      <c r="AM56" s="20">
        <v>1</v>
      </c>
      <c r="AN56" s="21">
        <v>1</v>
      </c>
      <c r="AO56" s="21">
        <v>1</v>
      </c>
      <c r="AP56" s="21">
        <v>1</v>
      </c>
      <c r="AQ56" s="21">
        <v>1</v>
      </c>
      <c r="AR56" s="26">
        <v>1</v>
      </c>
      <c r="AS56" s="22">
        <v>1</v>
      </c>
      <c r="AT56" s="22">
        <v>1</v>
      </c>
      <c r="AU56" s="22">
        <v>1</v>
      </c>
      <c r="AV56" s="22">
        <v>1</v>
      </c>
      <c r="AW56" s="22">
        <v>1</v>
      </c>
      <c r="AX56" s="23">
        <v>1</v>
      </c>
      <c r="AY56" s="23">
        <v>1</v>
      </c>
      <c r="AZ56" s="23">
        <v>1</v>
      </c>
      <c r="BA56" s="23">
        <v>1</v>
      </c>
      <c r="BB56" s="23">
        <v>1</v>
      </c>
      <c r="BC56" s="19">
        <v>1</v>
      </c>
      <c r="BD56" s="19">
        <v>1</v>
      </c>
      <c r="BE56" s="19">
        <v>1</v>
      </c>
      <c r="BF56" s="19">
        <v>1</v>
      </c>
      <c r="BG56" s="19">
        <v>1</v>
      </c>
      <c r="BH56" s="19">
        <v>1</v>
      </c>
      <c r="BI56" s="19">
        <v>1</v>
      </c>
      <c r="BJ56" s="19">
        <v>1</v>
      </c>
      <c r="BL56" s="17">
        <v>82</v>
      </c>
      <c r="BM56" s="20">
        <v>0.75</v>
      </c>
      <c r="BN56" s="20">
        <v>0.78125</v>
      </c>
      <c r="BO56" s="20">
        <v>0.8125</v>
      </c>
      <c r="BP56" s="21">
        <v>0.84375</v>
      </c>
      <c r="BQ56" s="21">
        <v>0.875</v>
      </c>
      <c r="BR56" s="21">
        <v>0.90625</v>
      </c>
      <c r="BS56" s="21">
        <v>0.9375</v>
      </c>
      <c r="BT56" s="21">
        <v>0.96875</v>
      </c>
      <c r="BU56" s="22">
        <v>1</v>
      </c>
      <c r="BV56" s="22">
        <v>1</v>
      </c>
      <c r="BW56" s="22">
        <v>1</v>
      </c>
      <c r="BX56" s="22">
        <v>1</v>
      </c>
      <c r="BY56" s="27">
        <v>1</v>
      </c>
      <c r="BZ56" s="23">
        <v>1</v>
      </c>
      <c r="CA56" s="23">
        <v>1</v>
      </c>
      <c r="CB56" s="23">
        <v>1</v>
      </c>
      <c r="CC56" s="23">
        <v>1</v>
      </c>
      <c r="CD56" s="23">
        <v>1</v>
      </c>
      <c r="CE56" s="19">
        <v>1</v>
      </c>
      <c r="CF56" s="19">
        <v>1</v>
      </c>
      <c r="CG56" s="19">
        <v>1</v>
      </c>
      <c r="CH56" s="19">
        <v>1</v>
      </c>
      <c r="CI56" s="19">
        <v>1</v>
      </c>
      <c r="CJ56" s="19">
        <v>1</v>
      </c>
      <c r="CK56" s="19">
        <v>1</v>
      </c>
      <c r="CL56" s="19">
        <v>1</v>
      </c>
      <c r="CM56" s="19">
        <v>1</v>
      </c>
      <c r="CN56" s="19">
        <v>1</v>
      </c>
      <c r="CO56" s="19">
        <v>1</v>
      </c>
      <c r="CP56" s="19">
        <v>1</v>
      </c>
      <c r="CQ56" s="19">
        <v>1</v>
      </c>
      <c r="CS56" s="18">
        <v>82</v>
      </c>
      <c r="CT56" s="20">
        <v>1.1000000000000001</v>
      </c>
      <c r="CU56" s="20">
        <v>1.0875000000000001</v>
      </c>
      <c r="CV56" s="20">
        <v>1.0750000000000002</v>
      </c>
      <c r="CW56" s="21">
        <v>1.0625000000000002</v>
      </c>
      <c r="CX56" s="21">
        <v>1.0500000000000003</v>
      </c>
      <c r="CY56" s="21">
        <v>1.0375000000000003</v>
      </c>
      <c r="CZ56" s="21">
        <v>1.0250000000000004</v>
      </c>
      <c r="DA56" s="21">
        <v>1.0125000000000004</v>
      </c>
      <c r="DB56" s="22">
        <v>1</v>
      </c>
      <c r="DC56" s="22">
        <v>1</v>
      </c>
      <c r="DD56" s="22">
        <v>1</v>
      </c>
      <c r="DE56" s="22">
        <v>1</v>
      </c>
      <c r="DF56" s="27">
        <v>1</v>
      </c>
      <c r="DG56" s="23">
        <v>1</v>
      </c>
      <c r="DH56" s="23">
        <v>1</v>
      </c>
      <c r="DI56" s="23">
        <v>1</v>
      </c>
      <c r="DJ56" s="23">
        <v>1</v>
      </c>
      <c r="DK56" s="23">
        <v>1</v>
      </c>
      <c r="DL56" s="19">
        <v>1</v>
      </c>
      <c r="DM56" s="19">
        <v>1</v>
      </c>
      <c r="DN56" s="19">
        <v>1</v>
      </c>
      <c r="DO56" s="19">
        <v>1</v>
      </c>
      <c r="DP56" s="19">
        <v>1</v>
      </c>
      <c r="DQ56" s="19">
        <v>1</v>
      </c>
      <c r="DR56" s="19">
        <v>1</v>
      </c>
      <c r="DS56" s="19">
        <v>1</v>
      </c>
      <c r="DT56" s="19">
        <v>1</v>
      </c>
      <c r="DU56" s="19">
        <v>1</v>
      </c>
      <c r="DV56" s="19">
        <v>1</v>
      </c>
      <c r="DW56" s="19">
        <v>1</v>
      </c>
      <c r="DX56" s="19">
        <v>1</v>
      </c>
    </row>
    <row r="57" spans="1:128" x14ac:dyDescent="0.3">
      <c r="A57">
        <v>19</v>
      </c>
      <c r="B57" s="19">
        <v>1.1050000000000002</v>
      </c>
      <c r="C57" s="19">
        <v>1.1050000000000002</v>
      </c>
      <c r="D57" s="19">
        <v>1.1050000000000002</v>
      </c>
      <c r="E57" s="19">
        <v>1.1050000000000002</v>
      </c>
      <c r="F57" s="19">
        <v>1.1050000000000002</v>
      </c>
      <c r="G57" s="19">
        <v>1.1050000000000002</v>
      </c>
      <c r="H57" s="19">
        <v>1.1050000000000002</v>
      </c>
      <c r="I57" s="19">
        <v>1.1050000000000002</v>
      </c>
      <c r="J57" s="19">
        <v>1.1050000000000002</v>
      </c>
      <c r="K57" s="19">
        <v>1.1050000000000002</v>
      </c>
      <c r="L57" s="19">
        <v>1.1050000000000002</v>
      </c>
      <c r="M57" s="19">
        <v>1.1050000000000002</v>
      </c>
      <c r="N57" s="19">
        <v>1.1050000000000002</v>
      </c>
      <c r="O57" s="19">
        <v>1.1050000000000002</v>
      </c>
      <c r="P57" s="19">
        <v>1.1050000000000002</v>
      </c>
      <c r="Q57" s="19">
        <v>1.1050000000000002</v>
      </c>
      <c r="R57" s="19">
        <v>1.1050000000000002</v>
      </c>
      <c r="S57" s="19">
        <v>1.1050000000000002</v>
      </c>
      <c r="T57" s="19">
        <v>1.1050000000000002</v>
      </c>
      <c r="U57" s="19">
        <v>1.1050000000000002</v>
      </c>
      <c r="V57" s="19">
        <v>1.1050000000000002</v>
      </c>
      <c r="W57" s="19">
        <v>1.1050000000000002</v>
      </c>
      <c r="X57" s="19">
        <v>1.1050000000000002</v>
      </c>
      <c r="Y57" s="19">
        <v>1.1050000000000002</v>
      </c>
      <c r="Z57" s="19">
        <v>1.1050000000000002</v>
      </c>
      <c r="AA57" s="19">
        <v>1.1050000000000002</v>
      </c>
      <c r="AB57" s="19">
        <v>1.0900000000000003</v>
      </c>
      <c r="AC57" s="19">
        <v>1.0750000000000004</v>
      </c>
      <c r="AD57" s="19">
        <v>1.0600000000000005</v>
      </c>
      <c r="AE57" s="19">
        <v>1.0450000000000006</v>
      </c>
      <c r="AF57" s="19">
        <v>1.0250000000000004</v>
      </c>
      <c r="AG57" s="19">
        <v>1.0125000000000004</v>
      </c>
      <c r="AH57" s="20">
        <v>1</v>
      </c>
      <c r="AI57" s="20">
        <v>1</v>
      </c>
      <c r="AJ57" s="20">
        <v>1</v>
      </c>
      <c r="AK57" s="20">
        <v>1</v>
      </c>
      <c r="AL57" s="20">
        <v>1</v>
      </c>
      <c r="AM57" s="21">
        <v>1</v>
      </c>
      <c r="AN57" s="21">
        <v>1</v>
      </c>
      <c r="AO57" s="21">
        <v>1</v>
      </c>
      <c r="AP57" s="21">
        <v>1</v>
      </c>
      <c r="AQ57" s="26">
        <v>1</v>
      </c>
      <c r="AR57" s="22">
        <v>1</v>
      </c>
      <c r="AS57" s="22">
        <v>1</v>
      </c>
      <c r="AT57" s="22">
        <v>1</v>
      </c>
      <c r="AU57" s="22">
        <v>1</v>
      </c>
      <c r="AV57" s="22">
        <v>1</v>
      </c>
      <c r="AW57" s="23">
        <v>1</v>
      </c>
      <c r="AX57" s="23">
        <v>1</v>
      </c>
      <c r="AY57" s="23">
        <v>1</v>
      </c>
      <c r="AZ57" s="23">
        <v>1</v>
      </c>
      <c r="BA57" s="23">
        <v>1</v>
      </c>
      <c r="BB57" s="19">
        <v>1</v>
      </c>
      <c r="BC57" s="19">
        <v>1</v>
      </c>
      <c r="BD57" s="19">
        <v>1</v>
      </c>
      <c r="BE57" s="19">
        <v>1</v>
      </c>
      <c r="BF57" s="19">
        <v>1</v>
      </c>
      <c r="BG57" s="19">
        <v>1</v>
      </c>
      <c r="BH57" s="19">
        <v>1</v>
      </c>
      <c r="BI57" s="19">
        <v>1</v>
      </c>
      <c r="BJ57" s="19">
        <v>1</v>
      </c>
      <c r="BL57" s="17">
        <v>83</v>
      </c>
      <c r="BM57" s="20">
        <v>0.75</v>
      </c>
      <c r="BN57" s="20">
        <v>0.7857142857142857</v>
      </c>
      <c r="BO57" s="21">
        <v>0.8214285714285714</v>
      </c>
      <c r="BP57" s="21">
        <v>0.8571428571428571</v>
      </c>
      <c r="BQ57" s="21">
        <v>0.89285714285714279</v>
      </c>
      <c r="BR57" s="21">
        <v>0.92857142857142849</v>
      </c>
      <c r="BS57" s="21">
        <v>0.96428571428571419</v>
      </c>
      <c r="BT57" s="22">
        <v>1</v>
      </c>
      <c r="BU57" s="22">
        <v>1</v>
      </c>
      <c r="BV57" s="22">
        <v>1</v>
      </c>
      <c r="BW57" s="22">
        <v>1</v>
      </c>
      <c r="BX57" s="27">
        <v>1</v>
      </c>
      <c r="BY57" s="23">
        <v>1</v>
      </c>
      <c r="BZ57" s="23">
        <v>1</v>
      </c>
      <c r="CA57" s="23">
        <v>1</v>
      </c>
      <c r="CB57" s="23">
        <v>1</v>
      </c>
      <c r="CC57" s="23">
        <v>1</v>
      </c>
      <c r="CD57" s="19">
        <v>1</v>
      </c>
      <c r="CE57" s="19">
        <v>1</v>
      </c>
      <c r="CF57" s="19">
        <v>1</v>
      </c>
      <c r="CG57" s="19">
        <v>1</v>
      </c>
      <c r="CH57" s="19">
        <v>1</v>
      </c>
      <c r="CI57" s="19">
        <v>1</v>
      </c>
      <c r="CJ57" s="19">
        <v>1</v>
      </c>
      <c r="CK57" s="19">
        <v>1</v>
      </c>
      <c r="CL57" s="19">
        <v>1</v>
      </c>
      <c r="CM57" s="19">
        <v>1</v>
      </c>
      <c r="CN57" s="19">
        <v>1</v>
      </c>
      <c r="CO57" s="19">
        <v>1</v>
      </c>
      <c r="CP57" s="19">
        <v>1</v>
      </c>
      <c r="CQ57" s="19">
        <v>1</v>
      </c>
      <c r="CS57" s="18">
        <v>83</v>
      </c>
      <c r="CT57" s="20">
        <v>1.1000000000000001</v>
      </c>
      <c r="CU57" s="20">
        <v>1.0857142857142859</v>
      </c>
      <c r="CV57" s="21">
        <v>1.0714285714285716</v>
      </c>
      <c r="CW57" s="21">
        <v>1.0571428571428574</v>
      </c>
      <c r="CX57" s="21">
        <v>1.0428571428571431</v>
      </c>
      <c r="CY57" s="21">
        <v>1.0285714285714289</v>
      </c>
      <c r="CZ57" s="21">
        <v>1.0142857142857147</v>
      </c>
      <c r="DA57" s="22">
        <v>1</v>
      </c>
      <c r="DB57" s="22">
        <v>1</v>
      </c>
      <c r="DC57" s="22">
        <v>1</v>
      </c>
      <c r="DD57" s="22">
        <v>1</v>
      </c>
      <c r="DE57" s="27">
        <v>1</v>
      </c>
      <c r="DF57" s="23">
        <v>1</v>
      </c>
      <c r="DG57" s="23">
        <v>1</v>
      </c>
      <c r="DH57" s="23">
        <v>1</v>
      </c>
      <c r="DI57" s="23">
        <v>1</v>
      </c>
      <c r="DJ57" s="23">
        <v>1</v>
      </c>
      <c r="DK57" s="19">
        <v>1</v>
      </c>
      <c r="DL57" s="19">
        <v>1</v>
      </c>
      <c r="DM57" s="19">
        <v>1</v>
      </c>
      <c r="DN57" s="19">
        <v>1</v>
      </c>
      <c r="DO57" s="19">
        <v>1</v>
      </c>
      <c r="DP57" s="19">
        <v>1</v>
      </c>
      <c r="DQ57" s="19">
        <v>1</v>
      </c>
      <c r="DR57" s="19">
        <v>1</v>
      </c>
      <c r="DS57" s="19">
        <v>1</v>
      </c>
      <c r="DT57" s="19">
        <v>1</v>
      </c>
      <c r="DU57" s="19">
        <v>1</v>
      </c>
      <c r="DV57" s="19">
        <v>1</v>
      </c>
      <c r="DW57" s="19">
        <v>1</v>
      </c>
      <c r="DX57" s="19">
        <v>1</v>
      </c>
    </row>
    <row r="58" spans="1:128" x14ac:dyDescent="0.3">
      <c r="A58">
        <v>20</v>
      </c>
      <c r="B58" s="19">
        <v>1.0900000000000003</v>
      </c>
      <c r="C58" s="19">
        <v>1.0900000000000003</v>
      </c>
      <c r="D58" s="19">
        <v>1.0900000000000003</v>
      </c>
      <c r="E58" s="19">
        <v>1.0900000000000003</v>
      </c>
      <c r="F58" s="19">
        <v>1.0900000000000003</v>
      </c>
      <c r="G58" s="19">
        <v>1.0900000000000003</v>
      </c>
      <c r="H58" s="19">
        <v>1.0900000000000003</v>
      </c>
      <c r="I58" s="19">
        <v>1.0900000000000003</v>
      </c>
      <c r="J58" s="19">
        <v>1.0900000000000003</v>
      </c>
      <c r="K58" s="19">
        <v>1.0900000000000003</v>
      </c>
      <c r="L58" s="19">
        <v>1.0900000000000003</v>
      </c>
      <c r="M58" s="19">
        <v>1.0900000000000003</v>
      </c>
      <c r="N58" s="19">
        <v>1.0900000000000003</v>
      </c>
      <c r="O58" s="19">
        <v>1.0900000000000003</v>
      </c>
      <c r="P58" s="19">
        <v>1.0900000000000003</v>
      </c>
      <c r="Q58" s="19">
        <v>1.0900000000000003</v>
      </c>
      <c r="R58" s="19">
        <v>1.0900000000000003</v>
      </c>
      <c r="S58" s="19">
        <v>1.0900000000000003</v>
      </c>
      <c r="T58" s="19">
        <v>1.0900000000000003</v>
      </c>
      <c r="U58" s="19">
        <v>1.0900000000000003</v>
      </c>
      <c r="V58" s="19">
        <v>1.0900000000000003</v>
      </c>
      <c r="W58" s="19">
        <v>1.0900000000000003</v>
      </c>
      <c r="X58" s="19">
        <v>1.0900000000000003</v>
      </c>
      <c r="Y58" s="19">
        <v>1.0900000000000003</v>
      </c>
      <c r="Z58" s="19">
        <v>1.0900000000000003</v>
      </c>
      <c r="AA58" s="19">
        <v>1.0900000000000003</v>
      </c>
      <c r="AB58" s="19">
        <v>1.0750000000000004</v>
      </c>
      <c r="AC58" s="19">
        <v>1.0600000000000005</v>
      </c>
      <c r="AD58" s="19">
        <v>1.0450000000000006</v>
      </c>
      <c r="AE58" s="19">
        <v>1.0300000000000007</v>
      </c>
      <c r="AF58" s="19">
        <v>1.0125000000000004</v>
      </c>
      <c r="AG58" s="20">
        <v>1</v>
      </c>
      <c r="AH58" s="20">
        <v>1</v>
      </c>
      <c r="AI58" s="20">
        <v>1</v>
      </c>
      <c r="AJ58" s="20">
        <v>1</v>
      </c>
      <c r="AK58" s="25">
        <v>1</v>
      </c>
      <c r="AL58" s="26">
        <v>1</v>
      </c>
      <c r="AM58" s="26">
        <v>1</v>
      </c>
      <c r="AN58" s="26">
        <v>1</v>
      </c>
      <c r="AO58" s="26">
        <v>1</v>
      </c>
      <c r="AP58" s="26">
        <v>1</v>
      </c>
      <c r="AQ58" s="22">
        <v>1</v>
      </c>
      <c r="AR58" s="22">
        <v>1</v>
      </c>
      <c r="AS58" s="22">
        <v>1</v>
      </c>
      <c r="AT58" s="22">
        <v>1</v>
      </c>
      <c r="AU58" s="22">
        <v>1</v>
      </c>
      <c r="AV58" s="23">
        <v>1</v>
      </c>
      <c r="AW58" s="23">
        <v>1</v>
      </c>
      <c r="AX58" s="23">
        <v>1</v>
      </c>
      <c r="AY58" s="23">
        <v>1</v>
      </c>
      <c r="AZ58" s="23">
        <v>1</v>
      </c>
      <c r="BA58" s="19">
        <v>1</v>
      </c>
      <c r="BB58" s="19">
        <v>1</v>
      </c>
      <c r="BC58" s="19">
        <v>1</v>
      </c>
      <c r="BD58" s="19">
        <v>1</v>
      </c>
      <c r="BE58" s="19">
        <v>1</v>
      </c>
      <c r="BF58" s="19">
        <v>1</v>
      </c>
      <c r="BG58" s="19">
        <v>1</v>
      </c>
      <c r="BH58" s="19">
        <v>1</v>
      </c>
      <c r="BI58" s="19">
        <v>1</v>
      </c>
      <c r="BJ58" s="19">
        <v>1</v>
      </c>
      <c r="BL58" s="17">
        <v>84</v>
      </c>
      <c r="BM58" s="20">
        <v>0.75</v>
      </c>
      <c r="BN58" s="21">
        <v>0.79166666666666663</v>
      </c>
      <c r="BO58" s="21">
        <v>0.83333333333333326</v>
      </c>
      <c r="BP58" s="21">
        <v>0.87499999999999989</v>
      </c>
      <c r="BQ58" s="21">
        <v>0.91666666666666652</v>
      </c>
      <c r="BR58" s="21">
        <v>0.95833333333333315</v>
      </c>
      <c r="BS58" s="22">
        <v>1</v>
      </c>
      <c r="BT58" s="22">
        <v>1</v>
      </c>
      <c r="BU58" s="22">
        <v>1</v>
      </c>
      <c r="BV58" s="22">
        <v>1</v>
      </c>
      <c r="BW58" s="27">
        <v>1</v>
      </c>
      <c r="BX58" s="23">
        <v>1</v>
      </c>
      <c r="BY58" s="23">
        <v>1</v>
      </c>
      <c r="BZ58" s="23">
        <v>1</v>
      </c>
      <c r="CA58" s="23">
        <v>1</v>
      </c>
      <c r="CB58" s="23">
        <v>1</v>
      </c>
      <c r="CC58" s="19">
        <v>1</v>
      </c>
      <c r="CD58" s="19">
        <v>1</v>
      </c>
      <c r="CE58" s="19">
        <v>1</v>
      </c>
      <c r="CF58" s="19">
        <v>1</v>
      </c>
      <c r="CG58" s="19">
        <v>1</v>
      </c>
      <c r="CH58" s="19">
        <v>1</v>
      </c>
      <c r="CI58" s="19">
        <v>1</v>
      </c>
      <c r="CJ58" s="19">
        <v>1</v>
      </c>
      <c r="CK58" s="19">
        <v>1</v>
      </c>
      <c r="CL58" s="19">
        <v>1</v>
      </c>
      <c r="CM58" s="19">
        <v>1</v>
      </c>
      <c r="CN58" s="19">
        <v>1</v>
      </c>
      <c r="CO58" s="19">
        <v>1</v>
      </c>
      <c r="CP58" s="19">
        <v>1</v>
      </c>
      <c r="CQ58" s="19">
        <v>1</v>
      </c>
      <c r="CS58" s="17">
        <v>84</v>
      </c>
      <c r="CT58" s="20">
        <v>1.1000000000000001</v>
      </c>
      <c r="CU58" s="21">
        <v>1.0833333333333335</v>
      </c>
      <c r="CV58" s="21">
        <v>1.0666666666666669</v>
      </c>
      <c r="CW58" s="21">
        <v>1.0500000000000003</v>
      </c>
      <c r="CX58" s="21">
        <v>1.0333333333333337</v>
      </c>
      <c r="CY58" s="21">
        <v>1.0166666666666671</v>
      </c>
      <c r="CZ58" s="22">
        <v>1</v>
      </c>
      <c r="DA58" s="22">
        <v>1</v>
      </c>
      <c r="DB58" s="22">
        <v>1</v>
      </c>
      <c r="DC58" s="22">
        <v>1</v>
      </c>
      <c r="DD58" s="27">
        <v>1</v>
      </c>
      <c r="DE58" s="23">
        <v>1</v>
      </c>
      <c r="DF58" s="23">
        <v>1</v>
      </c>
      <c r="DG58" s="23">
        <v>1</v>
      </c>
      <c r="DH58" s="23">
        <v>1</v>
      </c>
      <c r="DI58" s="23">
        <v>1</v>
      </c>
      <c r="DJ58" s="19">
        <v>1</v>
      </c>
      <c r="DK58" s="19">
        <v>1</v>
      </c>
      <c r="DL58" s="19">
        <v>1</v>
      </c>
      <c r="DM58" s="19">
        <v>1</v>
      </c>
      <c r="DN58" s="19">
        <v>1</v>
      </c>
      <c r="DO58" s="19">
        <v>1</v>
      </c>
      <c r="DP58" s="19">
        <v>1</v>
      </c>
      <c r="DQ58" s="19">
        <v>1</v>
      </c>
      <c r="DR58" s="19">
        <v>1</v>
      </c>
      <c r="DS58" s="19">
        <v>1</v>
      </c>
      <c r="DT58" s="19">
        <v>1</v>
      </c>
      <c r="DU58" s="19">
        <v>1</v>
      </c>
      <c r="DV58" s="19">
        <v>1</v>
      </c>
      <c r="DW58" s="19">
        <v>1</v>
      </c>
      <c r="DX58" s="19">
        <v>1</v>
      </c>
    </row>
    <row r="59" spans="1:128" x14ac:dyDescent="0.3">
      <c r="A59">
        <v>21</v>
      </c>
      <c r="B59" s="19">
        <v>1.0750000000000004</v>
      </c>
      <c r="C59" s="19">
        <v>1.0750000000000004</v>
      </c>
      <c r="D59" s="19">
        <v>1.0750000000000004</v>
      </c>
      <c r="E59" s="19">
        <v>1.0750000000000004</v>
      </c>
      <c r="F59" s="19">
        <v>1.0750000000000004</v>
      </c>
      <c r="G59" s="19">
        <v>1.0750000000000004</v>
      </c>
      <c r="H59" s="19">
        <v>1.0750000000000004</v>
      </c>
      <c r="I59" s="19">
        <v>1.0750000000000004</v>
      </c>
      <c r="J59" s="19">
        <v>1.0750000000000004</v>
      </c>
      <c r="K59" s="19">
        <v>1.0750000000000004</v>
      </c>
      <c r="L59" s="19">
        <v>1.0750000000000004</v>
      </c>
      <c r="M59" s="19">
        <v>1.0750000000000004</v>
      </c>
      <c r="N59" s="19">
        <v>1.0750000000000004</v>
      </c>
      <c r="O59" s="19">
        <v>1.0750000000000004</v>
      </c>
      <c r="P59" s="19">
        <v>1.0750000000000004</v>
      </c>
      <c r="Q59" s="19">
        <v>1.0750000000000004</v>
      </c>
      <c r="R59" s="19">
        <v>1.0750000000000004</v>
      </c>
      <c r="S59" s="19">
        <v>1.0750000000000004</v>
      </c>
      <c r="T59" s="19">
        <v>1.0750000000000004</v>
      </c>
      <c r="U59" s="19">
        <v>1.0750000000000004</v>
      </c>
      <c r="V59" s="19">
        <v>1.0750000000000004</v>
      </c>
      <c r="W59" s="19">
        <v>1.0750000000000004</v>
      </c>
      <c r="X59" s="19">
        <v>1.0750000000000004</v>
      </c>
      <c r="Y59" s="19">
        <v>1.0750000000000004</v>
      </c>
      <c r="Z59" s="19">
        <v>1.0750000000000004</v>
      </c>
      <c r="AA59" s="19">
        <v>1.0750000000000004</v>
      </c>
      <c r="AB59" s="19">
        <v>1.0600000000000005</v>
      </c>
      <c r="AC59" s="19">
        <v>1.0450000000000006</v>
      </c>
      <c r="AD59" s="19">
        <v>1.0300000000000007</v>
      </c>
      <c r="AE59" s="19">
        <v>1.0150000000000008</v>
      </c>
      <c r="AF59" s="20">
        <v>1</v>
      </c>
      <c r="AG59" s="20">
        <v>1</v>
      </c>
      <c r="AH59" s="20">
        <v>1</v>
      </c>
      <c r="AI59" s="20">
        <v>1</v>
      </c>
      <c r="AJ59" s="25">
        <v>1</v>
      </c>
      <c r="AK59" s="21">
        <v>1</v>
      </c>
      <c r="AL59" s="21">
        <v>1</v>
      </c>
      <c r="AM59" s="21">
        <v>1</v>
      </c>
      <c r="AN59" s="21">
        <v>1</v>
      </c>
      <c r="AO59" s="21">
        <v>1</v>
      </c>
      <c r="AP59" s="22">
        <v>1</v>
      </c>
      <c r="AQ59" s="22">
        <v>1</v>
      </c>
      <c r="AR59" s="22">
        <v>1</v>
      </c>
      <c r="AS59" s="22">
        <v>1</v>
      </c>
      <c r="AT59" s="22">
        <v>1</v>
      </c>
      <c r="AU59" s="23">
        <v>1</v>
      </c>
      <c r="AV59" s="23">
        <v>1</v>
      </c>
      <c r="AW59" s="23">
        <v>1</v>
      </c>
      <c r="AX59" s="23">
        <v>1</v>
      </c>
      <c r="AY59" s="23">
        <v>1</v>
      </c>
      <c r="AZ59" s="19">
        <v>1</v>
      </c>
      <c r="BA59" s="19">
        <v>1</v>
      </c>
      <c r="BB59" s="19">
        <v>1</v>
      </c>
      <c r="BC59" s="19">
        <v>1</v>
      </c>
      <c r="BD59" s="19">
        <v>1</v>
      </c>
      <c r="BE59" s="19">
        <v>1</v>
      </c>
      <c r="BF59" s="19">
        <v>1</v>
      </c>
      <c r="BG59" s="19">
        <v>1</v>
      </c>
      <c r="BH59" s="19">
        <v>1</v>
      </c>
      <c r="BI59" s="19">
        <v>1</v>
      </c>
      <c r="BJ59" s="19">
        <v>1</v>
      </c>
      <c r="BL59" s="17">
        <v>85</v>
      </c>
      <c r="BM59" s="21">
        <v>0.75</v>
      </c>
      <c r="BN59" s="21">
        <v>0.8</v>
      </c>
      <c r="BO59" s="21">
        <v>0.85000000000000009</v>
      </c>
      <c r="BP59" s="21">
        <v>0.90000000000000013</v>
      </c>
      <c r="BQ59" s="21">
        <v>0.95000000000000018</v>
      </c>
      <c r="BR59" s="22">
        <v>1</v>
      </c>
      <c r="BS59" s="22">
        <v>1</v>
      </c>
      <c r="BT59" s="22">
        <v>1</v>
      </c>
      <c r="BU59" s="22">
        <v>1</v>
      </c>
      <c r="BV59" s="27">
        <v>1</v>
      </c>
      <c r="BW59" s="23">
        <v>1</v>
      </c>
      <c r="BX59" s="23">
        <v>1</v>
      </c>
      <c r="BY59" s="23">
        <v>1</v>
      </c>
      <c r="BZ59" s="23">
        <v>1</v>
      </c>
      <c r="CA59" s="23">
        <v>1</v>
      </c>
      <c r="CB59" s="19">
        <v>1</v>
      </c>
      <c r="CC59" s="19">
        <v>1</v>
      </c>
      <c r="CD59" s="19">
        <v>1</v>
      </c>
      <c r="CE59" s="19">
        <v>1</v>
      </c>
      <c r="CF59" s="19">
        <v>1</v>
      </c>
      <c r="CG59" s="19">
        <v>1</v>
      </c>
      <c r="CH59" s="19">
        <v>1</v>
      </c>
      <c r="CI59" s="19">
        <v>1</v>
      </c>
      <c r="CJ59" s="19">
        <v>1</v>
      </c>
      <c r="CK59" s="19">
        <v>1</v>
      </c>
      <c r="CL59" s="19">
        <v>1</v>
      </c>
      <c r="CM59" s="19">
        <v>1</v>
      </c>
      <c r="CN59" s="19">
        <v>1</v>
      </c>
      <c r="CO59" s="19">
        <v>1</v>
      </c>
      <c r="CP59" s="19">
        <v>1</v>
      </c>
      <c r="CQ59" s="19">
        <v>1</v>
      </c>
      <c r="CS59" s="18">
        <v>85</v>
      </c>
      <c r="CT59" s="21">
        <v>1.1000000000000001</v>
      </c>
      <c r="CU59" s="21">
        <v>1.08</v>
      </c>
      <c r="CV59" s="21">
        <v>1.06</v>
      </c>
      <c r="CW59" s="21">
        <v>1.04</v>
      </c>
      <c r="CX59" s="21">
        <v>1.02</v>
      </c>
      <c r="CY59" s="22">
        <v>1</v>
      </c>
      <c r="CZ59" s="22">
        <v>1</v>
      </c>
      <c r="DA59" s="22">
        <v>1</v>
      </c>
      <c r="DB59" s="22">
        <v>1</v>
      </c>
      <c r="DC59" s="27">
        <v>1</v>
      </c>
      <c r="DD59" s="23">
        <v>1</v>
      </c>
      <c r="DE59" s="23">
        <v>1</v>
      </c>
      <c r="DF59" s="23">
        <v>1</v>
      </c>
      <c r="DG59" s="23">
        <v>1</v>
      </c>
      <c r="DH59" s="23">
        <v>1</v>
      </c>
      <c r="DI59" s="19">
        <v>1</v>
      </c>
      <c r="DJ59" s="19">
        <v>1</v>
      </c>
      <c r="DK59" s="19">
        <v>1</v>
      </c>
      <c r="DL59" s="19">
        <v>1</v>
      </c>
      <c r="DM59" s="19">
        <v>1</v>
      </c>
      <c r="DN59" s="19">
        <v>1</v>
      </c>
      <c r="DO59" s="19">
        <v>1</v>
      </c>
      <c r="DP59" s="19">
        <v>1</v>
      </c>
      <c r="DQ59" s="19">
        <v>1</v>
      </c>
      <c r="DR59" s="19">
        <v>1</v>
      </c>
      <c r="DS59" s="19">
        <v>1</v>
      </c>
      <c r="DT59" s="19">
        <v>1</v>
      </c>
      <c r="DU59" s="19">
        <v>1</v>
      </c>
      <c r="DV59" s="19">
        <v>1</v>
      </c>
      <c r="DW59" s="19">
        <v>1</v>
      </c>
      <c r="DX59" s="19">
        <v>1</v>
      </c>
    </row>
    <row r="60" spans="1:128" x14ac:dyDescent="0.3">
      <c r="A60">
        <v>22</v>
      </c>
      <c r="B60" s="19">
        <v>1.0600000000000005</v>
      </c>
      <c r="C60" s="19">
        <v>1.0600000000000005</v>
      </c>
      <c r="D60" s="19">
        <v>1.0600000000000005</v>
      </c>
      <c r="E60" s="19">
        <v>1.0600000000000005</v>
      </c>
      <c r="F60" s="19">
        <v>1.0600000000000005</v>
      </c>
      <c r="G60" s="19">
        <v>1.0600000000000005</v>
      </c>
      <c r="H60" s="19">
        <v>1.0600000000000005</v>
      </c>
      <c r="I60" s="19">
        <v>1.0600000000000005</v>
      </c>
      <c r="J60" s="19">
        <v>1.0600000000000005</v>
      </c>
      <c r="K60" s="19">
        <v>1.0600000000000005</v>
      </c>
      <c r="L60" s="19">
        <v>1.0600000000000005</v>
      </c>
      <c r="M60" s="19">
        <v>1.0600000000000005</v>
      </c>
      <c r="N60" s="19">
        <v>1.0600000000000005</v>
      </c>
      <c r="O60" s="19">
        <v>1.0600000000000005</v>
      </c>
      <c r="P60" s="19">
        <v>1.0600000000000005</v>
      </c>
      <c r="Q60" s="19">
        <v>1.0600000000000005</v>
      </c>
      <c r="R60" s="19">
        <v>1.0600000000000005</v>
      </c>
      <c r="S60" s="19">
        <v>1.0600000000000005</v>
      </c>
      <c r="T60" s="19">
        <v>1.0600000000000005</v>
      </c>
      <c r="U60" s="19">
        <v>1.0600000000000005</v>
      </c>
      <c r="V60" s="19">
        <v>1.0600000000000005</v>
      </c>
      <c r="W60" s="19">
        <v>1.0600000000000005</v>
      </c>
      <c r="X60" s="19">
        <v>1.0600000000000005</v>
      </c>
      <c r="Y60" s="19">
        <v>1.0600000000000005</v>
      </c>
      <c r="Z60" s="19">
        <v>1.0600000000000005</v>
      </c>
      <c r="AA60" s="19">
        <v>1.0600000000000005</v>
      </c>
      <c r="AB60" s="19">
        <v>1.0450000000000006</v>
      </c>
      <c r="AC60" s="19">
        <v>1.0300000000000007</v>
      </c>
      <c r="AD60" s="19">
        <v>1.0150000000000008</v>
      </c>
      <c r="AE60" s="20">
        <v>1</v>
      </c>
      <c r="AF60" s="20">
        <v>1</v>
      </c>
      <c r="AG60" s="20">
        <v>1</v>
      </c>
      <c r="AH60" s="20">
        <v>1</v>
      </c>
      <c r="AI60" s="25">
        <v>1</v>
      </c>
      <c r="AJ60" s="21">
        <v>1</v>
      </c>
      <c r="AK60" s="21">
        <v>1</v>
      </c>
      <c r="AL60" s="21">
        <v>1</v>
      </c>
      <c r="AM60" s="21">
        <v>1</v>
      </c>
      <c r="AN60" s="21">
        <v>1</v>
      </c>
      <c r="AO60" s="22">
        <v>1</v>
      </c>
      <c r="AP60" s="22">
        <v>1</v>
      </c>
      <c r="AQ60" s="22">
        <v>1</v>
      </c>
      <c r="AR60" s="22">
        <v>1</v>
      </c>
      <c r="AS60" s="22">
        <v>1</v>
      </c>
      <c r="AT60" s="23">
        <v>1</v>
      </c>
      <c r="AU60" s="23">
        <v>1</v>
      </c>
      <c r="AV60" s="23">
        <v>1</v>
      </c>
      <c r="AW60" s="23">
        <v>1</v>
      </c>
      <c r="AX60" s="23">
        <v>1</v>
      </c>
      <c r="AY60" s="19">
        <v>1</v>
      </c>
      <c r="AZ60" s="19">
        <v>1</v>
      </c>
      <c r="BA60" s="19">
        <v>1</v>
      </c>
      <c r="BB60" s="19">
        <v>1</v>
      </c>
      <c r="BC60" s="19">
        <v>1</v>
      </c>
      <c r="BD60" s="19">
        <v>1</v>
      </c>
      <c r="BE60" s="19">
        <v>1</v>
      </c>
      <c r="BF60" s="19">
        <v>1</v>
      </c>
      <c r="BG60" s="19">
        <v>1</v>
      </c>
      <c r="BH60" s="19">
        <v>1</v>
      </c>
      <c r="BI60" s="19">
        <v>1</v>
      </c>
      <c r="BJ60" s="19">
        <v>1</v>
      </c>
      <c r="BL60" s="18">
        <v>86</v>
      </c>
      <c r="BM60" s="21">
        <v>0.75</v>
      </c>
      <c r="BN60" s="21">
        <v>0.8</v>
      </c>
      <c r="BO60" s="21">
        <v>0.85000000000000009</v>
      </c>
      <c r="BP60" s="21">
        <v>0.90000000000000013</v>
      </c>
      <c r="BQ60" s="22">
        <v>0.95000000000000018</v>
      </c>
      <c r="BR60" s="22">
        <v>1</v>
      </c>
      <c r="BS60" s="22">
        <v>1</v>
      </c>
      <c r="BT60" s="22">
        <v>1</v>
      </c>
      <c r="BU60" s="22">
        <v>1</v>
      </c>
      <c r="BV60" s="28">
        <v>1</v>
      </c>
      <c r="BW60" s="23">
        <v>1</v>
      </c>
      <c r="BX60" s="23">
        <v>1</v>
      </c>
      <c r="BY60" s="23">
        <v>1</v>
      </c>
      <c r="BZ60" s="23">
        <v>1</v>
      </c>
      <c r="CA60" s="19">
        <v>1</v>
      </c>
      <c r="CB60" s="19">
        <v>1</v>
      </c>
      <c r="CC60" s="19">
        <v>1</v>
      </c>
      <c r="CD60" s="19">
        <v>1</v>
      </c>
      <c r="CE60" s="19">
        <v>1</v>
      </c>
      <c r="CF60" s="19">
        <v>1</v>
      </c>
      <c r="CG60" s="19">
        <v>1</v>
      </c>
      <c r="CH60" s="19">
        <v>1</v>
      </c>
      <c r="CI60" s="19">
        <v>1</v>
      </c>
      <c r="CJ60" s="19">
        <v>1</v>
      </c>
      <c r="CK60" s="19">
        <v>1</v>
      </c>
      <c r="CL60" s="19">
        <v>1</v>
      </c>
      <c r="CM60" s="19">
        <v>1</v>
      </c>
      <c r="CN60" s="19">
        <v>1</v>
      </c>
      <c r="CO60" s="19">
        <v>1</v>
      </c>
      <c r="CP60" s="19">
        <v>1</v>
      </c>
      <c r="CQ60" s="19">
        <v>1</v>
      </c>
      <c r="CS60" s="18">
        <v>86</v>
      </c>
      <c r="CT60" s="21">
        <v>1.1000000000000001</v>
      </c>
      <c r="CU60" s="21">
        <v>1.08</v>
      </c>
      <c r="CV60" s="21">
        <v>1.06</v>
      </c>
      <c r="CW60" s="21">
        <v>1.04</v>
      </c>
      <c r="CX60" s="22">
        <v>1.02</v>
      </c>
      <c r="CY60" s="22">
        <v>1</v>
      </c>
      <c r="CZ60" s="22">
        <v>1</v>
      </c>
      <c r="DA60" s="22">
        <v>1</v>
      </c>
      <c r="DB60" s="22">
        <v>1</v>
      </c>
      <c r="DC60" s="28">
        <v>1</v>
      </c>
      <c r="DD60" s="23">
        <v>1</v>
      </c>
      <c r="DE60" s="23">
        <v>1</v>
      </c>
      <c r="DF60" s="23">
        <v>1</v>
      </c>
      <c r="DG60" s="23">
        <v>1</v>
      </c>
      <c r="DH60" s="19">
        <v>1</v>
      </c>
      <c r="DI60" s="19">
        <v>1</v>
      </c>
      <c r="DJ60" s="19">
        <v>1</v>
      </c>
      <c r="DK60" s="19">
        <v>1</v>
      </c>
      <c r="DL60" s="19">
        <v>1</v>
      </c>
      <c r="DM60" s="19">
        <v>1</v>
      </c>
      <c r="DN60" s="19">
        <v>1</v>
      </c>
      <c r="DO60" s="19">
        <v>1</v>
      </c>
      <c r="DP60" s="19">
        <v>1</v>
      </c>
      <c r="DQ60" s="19">
        <v>1</v>
      </c>
      <c r="DR60" s="19">
        <v>1</v>
      </c>
      <c r="DS60" s="19">
        <v>1</v>
      </c>
      <c r="DT60" s="19">
        <v>1</v>
      </c>
      <c r="DU60" s="19">
        <v>1</v>
      </c>
      <c r="DV60" s="19">
        <v>1</v>
      </c>
      <c r="DW60" s="19">
        <v>1</v>
      </c>
      <c r="DX60" s="19">
        <v>1</v>
      </c>
    </row>
    <row r="61" spans="1:128" x14ac:dyDescent="0.3">
      <c r="A61">
        <v>23</v>
      </c>
      <c r="B61" s="19">
        <v>1.0450000000000006</v>
      </c>
      <c r="C61" s="19">
        <v>1.0450000000000006</v>
      </c>
      <c r="D61" s="19">
        <v>1.0450000000000006</v>
      </c>
      <c r="E61" s="19">
        <v>1.0450000000000006</v>
      </c>
      <c r="F61" s="19">
        <v>1.0450000000000006</v>
      </c>
      <c r="G61" s="19">
        <v>1.0450000000000006</v>
      </c>
      <c r="H61" s="19">
        <v>1.0450000000000006</v>
      </c>
      <c r="I61" s="19">
        <v>1.0450000000000006</v>
      </c>
      <c r="J61" s="19">
        <v>1.0450000000000006</v>
      </c>
      <c r="K61" s="19">
        <v>1.0450000000000006</v>
      </c>
      <c r="L61" s="19">
        <v>1.0450000000000006</v>
      </c>
      <c r="M61" s="19">
        <v>1.0450000000000006</v>
      </c>
      <c r="N61" s="19">
        <v>1.0450000000000006</v>
      </c>
      <c r="O61" s="19">
        <v>1.0450000000000006</v>
      </c>
      <c r="P61" s="19">
        <v>1.0450000000000006</v>
      </c>
      <c r="Q61" s="19">
        <v>1.0450000000000006</v>
      </c>
      <c r="R61" s="19">
        <v>1.0450000000000006</v>
      </c>
      <c r="S61" s="19">
        <v>1.0450000000000006</v>
      </c>
      <c r="T61" s="19">
        <v>1.0450000000000006</v>
      </c>
      <c r="U61" s="19">
        <v>1.0450000000000006</v>
      </c>
      <c r="V61" s="19">
        <v>1.0450000000000006</v>
      </c>
      <c r="W61" s="19">
        <v>1.0450000000000006</v>
      </c>
      <c r="X61" s="19">
        <v>1.0450000000000006</v>
      </c>
      <c r="Y61" s="19">
        <v>1.0450000000000006</v>
      </c>
      <c r="Z61" s="19">
        <v>1.0450000000000006</v>
      </c>
      <c r="AA61" s="19">
        <v>1.0450000000000006</v>
      </c>
      <c r="AB61" s="19">
        <v>1.0300000000000007</v>
      </c>
      <c r="AC61" s="19">
        <v>1.0150000000000008</v>
      </c>
      <c r="AD61" s="20">
        <v>1</v>
      </c>
      <c r="AE61" s="20">
        <v>1</v>
      </c>
      <c r="AF61" s="20">
        <v>1</v>
      </c>
      <c r="AG61" s="20">
        <v>1</v>
      </c>
      <c r="AH61" s="25">
        <v>1</v>
      </c>
      <c r="AI61" s="21">
        <v>1</v>
      </c>
      <c r="AJ61" s="21">
        <v>1</v>
      </c>
      <c r="AK61" s="21">
        <v>1</v>
      </c>
      <c r="AL61" s="21">
        <v>1</v>
      </c>
      <c r="AM61" s="21">
        <v>1</v>
      </c>
      <c r="AN61" s="22">
        <v>1</v>
      </c>
      <c r="AO61" s="22">
        <v>1</v>
      </c>
      <c r="AP61" s="22">
        <v>1</v>
      </c>
      <c r="AQ61" s="22">
        <v>1</v>
      </c>
      <c r="AR61" s="22">
        <v>1</v>
      </c>
      <c r="AS61" s="23">
        <v>1</v>
      </c>
      <c r="AT61" s="23">
        <v>1</v>
      </c>
      <c r="AU61" s="23">
        <v>1</v>
      </c>
      <c r="AV61" s="23">
        <v>1</v>
      </c>
      <c r="AW61" s="23">
        <v>1</v>
      </c>
      <c r="AX61" s="19">
        <v>1</v>
      </c>
      <c r="AY61" s="19">
        <v>1</v>
      </c>
      <c r="AZ61" s="19">
        <v>1</v>
      </c>
      <c r="BA61" s="19">
        <v>1</v>
      </c>
      <c r="BB61" s="19">
        <v>1</v>
      </c>
      <c r="BC61" s="19">
        <v>1</v>
      </c>
      <c r="BD61" s="19">
        <v>1</v>
      </c>
      <c r="BE61" s="19">
        <v>1</v>
      </c>
      <c r="BF61" s="19">
        <v>1</v>
      </c>
      <c r="BG61" s="19">
        <v>1</v>
      </c>
      <c r="BH61" s="19">
        <v>1</v>
      </c>
      <c r="BI61" s="19">
        <v>1</v>
      </c>
      <c r="BJ61" s="19">
        <v>1</v>
      </c>
      <c r="BL61" s="18">
        <v>87</v>
      </c>
      <c r="BM61" s="21">
        <v>0.75</v>
      </c>
      <c r="BN61" s="21">
        <v>0.8</v>
      </c>
      <c r="BO61" s="21">
        <v>0.85000000000000009</v>
      </c>
      <c r="BP61" s="22">
        <v>0.90000000000000013</v>
      </c>
      <c r="BQ61" s="22">
        <v>0.95000000000000018</v>
      </c>
      <c r="BR61" s="22">
        <v>1</v>
      </c>
      <c r="BS61" s="22">
        <v>1</v>
      </c>
      <c r="BT61" s="22">
        <v>1</v>
      </c>
      <c r="BU61" s="23">
        <v>1</v>
      </c>
      <c r="BV61" s="28">
        <v>1</v>
      </c>
      <c r="BW61" s="23">
        <v>1</v>
      </c>
      <c r="BX61" s="23">
        <v>1</v>
      </c>
      <c r="BY61" s="23">
        <v>1</v>
      </c>
      <c r="BZ61" s="19">
        <v>1</v>
      </c>
      <c r="CA61" s="19">
        <v>1</v>
      </c>
      <c r="CB61" s="19">
        <v>1</v>
      </c>
      <c r="CC61" s="19">
        <v>1</v>
      </c>
      <c r="CD61" s="19">
        <v>1</v>
      </c>
      <c r="CE61" s="19">
        <v>1</v>
      </c>
      <c r="CF61" s="19">
        <v>1</v>
      </c>
      <c r="CG61" s="19">
        <v>1</v>
      </c>
      <c r="CH61" s="19">
        <v>1</v>
      </c>
      <c r="CI61" s="19">
        <v>1</v>
      </c>
      <c r="CJ61" s="19">
        <v>1</v>
      </c>
      <c r="CK61" s="19">
        <v>1</v>
      </c>
      <c r="CL61" s="19">
        <v>1</v>
      </c>
      <c r="CM61" s="19">
        <v>1</v>
      </c>
      <c r="CN61" s="19">
        <v>1</v>
      </c>
      <c r="CO61" s="19">
        <v>1</v>
      </c>
      <c r="CP61" s="19">
        <v>1</v>
      </c>
      <c r="CQ61" s="19">
        <v>1</v>
      </c>
      <c r="CS61" s="18">
        <v>87</v>
      </c>
      <c r="CT61" s="21">
        <v>1.1000000000000001</v>
      </c>
      <c r="CU61" s="21">
        <v>1.08</v>
      </c>
      <c r="CV61" s="21">
        <v>1.06</v>
      </c>
      <c r="CW61" s="22">
        <v>1.04</v>
      </c>
      <c r="CX61" s="22">
        <v>1.02</v>
      </c>
      <c r="CY61" s="22">
        <v>1</v>
      </c>
      <c r="CZ61" s="22">
        <v>1</v>
      </c>
      <c r="DA61" s="22">
        <v>1</v>
      </c>
      <c r="DB61" s="23">
        <v>1</v>
      </c>
      <c r="DC61" s="28">
        <v>1</v>
      </c>
      <c r="DD61" s="23">
        <v>1</v>
      </c>
      <c r="DE61" s="23">
        <v>1</v>
      </c>
      <c r="DF61" s="23">
        <v>1</v>
      </c>
      <c r="DG61" s="19">
        <v>1</v>
      </c>
      <c r="DH61" s="19">
        <v>1</v>
      </c>
      <c r="DI61" s="19">
        <v>1</v>
      </c>
      <c r="DJ61" s="19">
        <v>1</v>
      </c>
      <c r="DK61" s="19">
        <v>1</v>
      </c>
      <c r="DL61" s="19">
        <v>1</v>
      </c>
      <c r="DM61" s="19">
        <v>1</v>
      </c>
      <c r="DN61" s="19">
        <v>1</v>
      </c>
      <c r="DO61" s="19">
        <v>1</v>
      </c>
      <c r="DP61" s="19">
        <v>1</v>
      </c>
      <c r="DQ61" s="19">
        <v>1</v>
      </c>
      <c r="DR61" s="19">
        <v>1</v>
      </c>
      <c r="DS61" s="19">
        <v>1</v>
      </c>
      <c r="DT61" s="19">
        <v>1</v>
      </c>
      <c r="DU61" s="19">
        <v>1</v>
      </c>
      <c r="DV61" s="19">
        <v>1</v>
      </c>
      <c r="DW61" s="19">
        <v>1</v>
      </c>
      <c r="DX61" s="19">
        <v>1</v>
      </c>
    </row>
    <row r="62" spans="1:128" x14ac:dyDescent="0.3">
      <c r="A62">
        <v>24</v>
      </c>
      <c r="B62" s="19">
        <v>1.0300000000000007</v>
      </c>
      <c r="C62" s="19">
        <v>1.0300000000000007</v>
      </c>
      <c r="D62" s="19">
        <v>1.0300000000000007</v>
      </c>
      <c r="E62" s="19">
        <v>1.0300000000000007</v>
      </c>
      <c r="F62" s="19">
        <v>1.0300000000000007</v>
      </c>
      <c r="G62" s="19">
        <v>1.0300000000000007</v>
      </c>
      <c r="H62" s="19">
        <v>1.0300000000000007</v>
      </c>
      <c r="I62" s="19">
        <v>1.0300000000000007</v>
      </c>
      <c r="J62" s="19">
        <v>1.0300000000000007</v>
      </c>
      <c r="K62" s="19">
        <v>1.0300000000000007</v>
      </c>
      <c r="L62" s="19">
        <v>1.0300000000000007</v>
      </c>
      <c r="M62" s="19">
        <v>1.0300000000000007</v>
      </c>
      <c r="N62" s="19">
        <v>1.0300000000000007</v>
      </c>
      <c r="O62" s="19">
        <v>1.0300000000000007</v>
      </c>
      <c r="P62" s="19">
        <v>1.0300000000000007</v>
      </c>
      <c r="Q62" s="19">
        <v>1.0300000000000007</v>
      </c>
      <c r="R62" s="19">
        <v>1.0300000000000007</v>
      </c>
      <c r="S62" s="19">
        <v>1.0300000000000007</v>
      </c>
      <c r="T62" s="19">
        <v>1.0300000000000007</v>
      </c>
      <c r="U62" s="19">
        <v>1.0300000000000007</v>
      </c>
      <c r="V62" s="19">
        <v>1.0300000000000007</v>
      </c>
      <c r="W62" s="19">
        <v>1.0300000000000007</v>
      </c>
      <c r="X62" s="19">
        <v>1.0300000000000007</v>
      </c>
      <c r="Y62" s="19">
        <v>1.0300000000000007</v>
      </c>
      <c r="Z62" s="19">
        <v>1.0300000000000007</v>
      </c>
      <c r="AA62" s="19">
        <v>1.0300000000000007</v>
      </c>
      <c r="AB62" s="19">
        <v>1.0150000000000008</v>
      </c>
      <c r="AC62" s="20">
        <v>1</v>
      </c>
      <c r="AD62" s="20">
        <v>1</v>
      </c>
      <c r="AE62" s="20">
        <v>1</v>
      </c>
      <c r="AF62" s="20">
        <v>1</v>
      </c>
      <c r="AG62" s="25">
        <v>1</v>
      </c>
      <c r="AH62" s="21">
        <v>1</v>
      </c>
      <c r="AI62" s="21">
        <v>1</v>
      </c>
      <c r="AJ62" s="21">
        <v>1</v>
      </c>
      <c r="AK62" s="21">
        <v>1</v>
      </c>
      <c r="AL62" s="21">
        <v>1</v>
      </c>
      <c r="AM62" s="22">
        <v>1</v>
      </c>
      <c r="AN62" s="22">
        <v>1</v>
      </c>
      <c r="AO62" s="22">
        <v>1</v>
      </c>
      <c r="AP62" s="22">
        <v>1</v>
      </c>
      <c r="AQ62" s="22">
        <v>1</v>
      </c>
      <c r="AR62" s="23">
        <v>1</v>
      </c>
      <c r="AS62" s="23">
        <v>1</v>
      </c>
      <c r="AT62" s="23">
        <v>1</v>
      </c>
      <c r="AU62" s="23">
        <v>1</v>
      </c>
      <c r="AV62" s="23">
        <v>1</v>
      </c>
      <c r="AW62" s="19">
        <v>1</v>
      </c>
      <c r="AX62" s="19">
        <v>1</v>
      </c>
      <c r="AY62" s="19">
        <v>1</v>
      </c>
      <c r="AZ62" s="19">
        <v>1</v>
      </c>
      <c r="BA62" s="19">
        <v>1</v>
      </c>
      <c r="BB62" s="19">
        <v>1</v>
      </c>
      <c r="BC62" s="19">
        <v>1</v>
      </c>
      <c r="BD62" s="19">
        <v>1</v>
      </c>
      <c r="BE62" s="19">
        <v>1</v>
      </c>
      <c r="BF62" s="19">
        <v>1</v>
      </c>
      <c r="BG62" s="19">
        <v>1</v>
      </c>
      <c r="BH62" s="19">
        <v>1</v>
      </c>
      <c r="BI62" s="19">
        <v>1</v>
      </c>
      <c r="BJ62" s="19">
        <v>1</v>
      </c>
      <c r="BL62" s="18">
        <v>88</v>
      </c>
      <c r="BM62" s="21">
        <v>0.75</v>
      </c>
      <c r="BN62" s="21">
        <v>0.8</v>
      </c>
      <c r="BO62" s="22">
        <v>0.85000000000000009</v>
      </c>
      <c r="BP62" s="22">
        <v>0.90000000000000013</v>
      </c>
      <c r="BQ62" s="22">
        <v>0.95000000000000018</v>
      </c>
      <c r="BR62" s="22">
        <v>1</v>
      </c>
      <c r="BS62" s="22">
        <v>1</v>
      </c>
      <c r="BT62" s="23">
        <v>1</v>
      </c>
      <c r="BU62" s="23">
        <v>1</v>
      </c>
      <c r="BV62" s="28">
        <v>1</v>
      </c>
      <c r="BW62" s="23">
        <v>1</v>
      </c>
      <c r="BX62" s="23">
        <v>1</v>
      </c>
      <c r="BY62" s="19">
        <v>1</v>
      </c>
      <c r="BZ62" s="19">
        <v>1</v>
      </c>
      <c r="CA62" s="19">
        <v>1</v>
      </c>
      <c r="CB62" s="19">
        <v>1</v>
      </c>
      <c r="CC62" s="19">
        <v>1</v>
      </c>
      <c r="CD62" s="19">
        <v>1</v>
      </c>
      <c r="CE62" s="19">
        <v>1</v>
      </c>
      <c r="CF62" s="19">
        <v>1</v>
      </c>
      <c r="CG62" s="19">
        <v>1</v>
      </c>
      <c r="CH62" s="19">
        <v>1</v>
      </c>
      <c r="CI62" s="19">
        <v>1</v>
      </c>
      <c r="CJ62" s="19">
        <v>1</v>
      </c>
      <c r="CK62" s="19">
        <v>1</v>
      </c>
      <c r="CL62" s="19">
        <v>1</v>
      </c>
      <c r="CM62" s="19">
        <v>1</v>
      </c>
      <c r="CN62" s="19">
        <v>1</v>
      </c>
      <c r="CO62" s="19">
        <v>1</v>
      </c>
      <c r="CP62" s="19">
        <v>1</v>
      </c>
      <c r="CQ62" s="19">
        <v>1</v>
      </c>
      <c r="CS62" s="18">
        <v>88</v>
      </c>
      <c r="CT62" s="21">
        <v>1.1000000000000001</v>
      </c>
      <c r="CU62" s="21">
        <v>1.08</v>
      </c>
      <c r="CV62" s="22">
        <v>1.06</v>
      </c>
      <c r="CW62" s="22">
        <v>1.04</v>
      </c>
      <c r="CX62" s="22">
        <v>1.02</v>
      </c>
      <c r="CY62" s="22">
        <v>1</v>
      </c>
      <c r="CZ62" s="22">
        <v>1</v>
      </c>
      <c r="DA62" s="23">
        <v>1</v>
      </c>
      <c r="DB62" s="23">
        <v>1</v>
      </c>
      <c r="DC62" s="28">
        <v>1</v>
      </c>
      <c r="DD62" s="23">
        <v>1</v>
      </c>
      <c r="DE62" s="23">
        <v>1</v>
      </c>
      <c r="DF62" s="19">
        <v>1</v>
      </c>
      <c r="DG62" s="19">
        <v>1</v>
      </c>
      <c r="DH62" s="19">
        <v>1</v>
      </c>
      <c r="DI62" s="19">
        <v>1</v>
      </c>
      <c r="DJ62" s="19">
        <v>1</v>
      </c>
      <c r="DK62" s="19">
        <v>1</v>
      </c>
      <c r="DL62" s="19">
        <v>1</v>
      </c>
      <c r="DM62" s="19">
        <v>1</v>
      </c>
      <c r="DN62" s="19">
        <v>1</v>
      </c>
      <c r="DO62" s="19">
        <v>1</v>
      </c>
      <c r="DP62" s="19">
        <v>1</v>
      </c>
      <c r="DQ62" s="19">
        <v>1</v>
      </c>
      <c r="DR62" s="19">
        <v>1</v>
      </c>
      <c r="DS62" s="19">
        <v>1</v>
      </c>
      <c r="DT62" s="19">
        <v>1</v>
      </c>
      <c r="DU62" s="19">
        <v>1</v>
      </c>
      <c r="DV62" s="19">
        <v>1</v>
      </c>
      <c r="DW62" s="19">
        <v>1</v>
      </c>
      <c r="DX62" s="19">
        <v>1</v>
      </c>
    </row>
    <row r="63" spans="1:128" x14ac:dyDescent="0.3">
      <c r="A63">
        <v>25</v>
      </c>
      <c r="B63" s="19">
        <v>1.0150000000000008</v>
      </c>
      <c r="C63" s="19">
        <v>1.0150000000000008</v>
      </c>
      <c r="D63" s="19">
        <v>1.0150000000000008</v>
      </c>
      <c r="E63" s="19">
        <v>1.0150000000000008</v>
      </c>
      <c r="F63" s="19">
        <v>1.0150000000000008</v>
      </c>
      <c r="G63" s="19">
        <v>1.0150000000000008</v>
      </c>
      <c r="H63" s="19">
        <v>1.0150000000000008</v>
      </c>
      <c r="I63" s="19">
        <v>1.0150000000000008</v>
      </c>
      <c r="J63" s="19">
        <v>1.0150000000000008</v>
      </c>
      <c r="K63" s="19">
        <v>1.0150000000000008</v>
      </c>
      <c r="L63" s="19">
        <v>1.0150000000000008</v>
      </c>
      <c r="M63" s="19">
        <v>1.0150000000000008</v>
      </c>
      <c r="N63" s="19">
        <v>1.0150000000000008</v>
      </c>
      <c r="O63" s="19">
        <v>1.0150000000000008</v>
      </c>
      <c r="P63" s="19">
        <v>1.0150000000000008</v>
      </c>
      <c r="Q63" s="19">
        <v>1.0150000000000008</v>
      </c>
      <c r="R63" s="19">
        <v>1.0150000000000008</v>
      </c>
      <c r="S63" s="19">
        <v>1.0150000000000008</v>
      </c>
      <c r="T63" s="19">
        <v>1.0150000000000008</v>
      </c>
      <c r="U63" s="19">
        <v>1.0150000000000008</v>
      </c>
      <c r="V63" s="19">
        <v>1.0150000000000008</v>
      </c>
      <c r="W63" s="19">
        <v>1.0150000000000008</v>
      </c>
      <c r="X63" s="19">
        <v>1.0150000000000008</v>
      </c>
      <c r="Y63" s="19">
        <v>1.0150000000000008</v>
      </c>
      <c r="Z63" s="19">
        <v>1.0150000000000008</v>
      </c>
      <c r="AA63" s="19">
        <v>1.0150000000000008</v>
      </c>
      <c r="AB63" s="20">
        <v>1</v>
      </c>
      <c r="AC63" s="20">
        <v>1</v>
      </c>
      <c r="AD63" s="20">
        <v>1</v>
      </c>
      <c r="AE63" s="20">
        <v>1</v>
      </c>
      <c r="AF63" s="25">
        <v>1</v>
      </c>
      <c r="AG63" s="21">
        <v>1</v>
      </c>
      <c r="AH63" s="21">
        <v>1</v>
      </c>
      <c r="AI63" s="21">
        <v>1</v>
      </c>
      <c r="AJ63" s="21">
        <v>1</v>
      </c>
      <c r="AK63" s="21">
        <v>1</v>
      </c>
      <c r="AL63" s="22">
        <v>1</v>
      </c>
      <c r="AM63" s="22">
        <v>1</v>
      </c>
      <c r="AN63" s="22">
        <v>1</v>
      </c>
      <c r="AO63" s="22">
        <v>1</v>
      </c>
      <c r="AP63" s="22">
        <v>1</v>
      </c>
      <c r="AQ63" s="23">
        <v>1</v>
      </c>
      <c r="AR63" s="23">
        <v>1</v>
      </c>
      <c r="AS63" s="23">
        <v>1</v>
      </c>
      <c r="AT63" s="23">
        <v>1</v>
      </c>
      <c r="AU63" s="23">
        <v>1</v>
      </c>
      <c r="AV63" s="19">
        <v>1</v>
      </c>
      <c r="AW63" s="19">
        <v>1</v>
      </c>
      <c r="AX63" s="19">
        <v>1</v>
      </c>
      <c r="AY63" s="19">
        <v>1</v>
      </c>
      <c r="AZ63" s="19">
        <v>1</v>
      </c>
      <c r="BA63" s="19">
        <v>1</v>
      </c>
      <c r="BB63" s="19">
        <v>1</v>
      </c>
      <c r="BC63" s="19">
        <v>1</v>
      </c>
      <c r="BD63" s="19">
        <v>1</v>
      </c>
      <c r="BE63" s="19">
        <v>1</v>
      </c>
      <c r="BF63" s="19">
        <v>1</v>
      </c>
      <c r="BG63" s="19">
        <v>1</v>
      </c>
      <c r="BH63" s="19">
        <v>1</v>
      </c>
      <c r="BI63" s="19">
        <v>1</v>
      </c>
      <c r="BJ63" s="19">
        <v>1</v>
      </c>
      <c r="BL63" s="18">
        <v>89</v>
      </c>
      <c r="BM63" s="21">
        <v>0.75</v>
      </c>
      <c r="BN63" s="22">
        <v>0.8</v>
      </c>
      <c r="BO63" s="22">
        <v>0.85000000000000009</v>
      </c>
      <c r="BP63" s="22">
        <v>0.90000000000000013</v>
      </c>
      <c r="BQ63" s="22">
        <v>0.95000000000000018</v>
      </c>
      <c r="BR63" s="22">
        <v>1</v>
      </c>
      <c r="BS63" s="23">
        <v>1</v>
      </c>
      <c r="BT63" s="23">
        <v>1</v>
      </c>
      <c r="BU63" s="23">
        <v>1</v>
      </c>
      <c r="BV63" s="28">
        <v>1</v>
      </c>
      <c r="BW63" s="23">
        <v>1</v>
      </c>
      <c r="BX63" s="19">
        <v>1</v>
      </c>
      <c r="BY63" s="19">
        <v>1</v>
      </c>
      <c r="BZ63" s="19">
        <v>1</v>
      </c>
      <c r="CA63" s="19">
        <v>1</v>
      </c>
      <c r="CB63" s="19">
        <v>1</v>
      </c>
      <c r="CC63" s="19">
        <v>1</v>
      </c>
      <c r="CD63" s="19">
        <v>1</v>
      </c>
      <c r="CE63" s="19">
        <v>1</v>
      </c>
      <c r="CF63" s="19">
        <v>1</v>
      </c>
      <c r="CG63" s="19">
        <v>1</v>
      </c>
      <c r="CH63" s="19">
        <v>1</v>
      </c>
      <c r="CI63" s="19">
        <v>1</v>
      </c>
      <c r="CJ63" s="19">
        <v>1</v>
      </c>
      <c r="CK63" s="19">
        <v>1</v>
      </c>
      <c r="CL63" s="19">
        <v>1</v>
      </c>
      <c r="CM63" s="19">
        <v>1</v>
      </c>
      <c r="CN63" s="19">
        <v>1</v>
      </c>
      <c r="CO63" s="19">
        <v>1</v>
      </c>
      <c r="CP63" s="19">
        <v>1</v>
      </c>
      <c r="CQ63" s="19">
        <v>1</v>
      </c>
      <c r="CS63" s="18">
        <v>89</v>
      </c>
      <c r="CT63" s="21">
        <v>1.1000000000000001</v>
      </c>
      <c r="CU63" s="22">
        <v>1.08</v>
      </c>
      <c r="CV63" s="22">
        <v>1.06</v>
      </c>
      <c r="CW63" s="22">
        <v>1.04</v>
      </c>
      <c r="CX63" s="22">
        <v>1.02</v>
      </c>
      <c r="CY63" s="22">
        <v>1</v>
      </c>
      <c r="CZ63" s="23">
        <v>1</v>
      </c>
      <c r="DA63" s="23">
        <v>1</v>
      </c>
      <c r="DB63" s="23">
        <v>1</v>
      </c>
      <c r="DC63" s="28">
        <v>1</v>
      </c>
      <c r="DD63" s="23">
        <v>1</v>
      </c>
      <c r="DE63" s="19">
        <v>1</v>
      </c>
      <c r="DF63" s="19">
        <v>1</v>
      </c>
      <c r="DG63" s="19">
        <v>1</v>
      </c>
      <c r="DH63" s="19">
        <v>1</v>
      </c>
      <c r="DI63" s="19">
        <v>1</v>
      </c>
      <c r="DJ63" s="19">
        <v>1</v>
      </c>
      <c r="DK63" s="19">
        <v>1</v>
      </c>
      <c r="DL63" s="19">
        <v>1</v>
      </c>
      <c r="DM63" s="19">
        <v>1</v>
      </c>
      <c r="DN63" s="19">
        <v>1</v>
      </c>
      <c r="DO63" s="19">
        <v>1</v>
      </c>
      <c r="DP63" s="19">
        <v>1</v>
      </c>
      <c r="DQ63" s="19">
        <v>1</v>
      </c>
      <c r="DR63" s="19">
        <v>1</v>
      </c>
      <c r="DS63" s="19">
        <v>1</v>
      </c>
      <c r="DT63" s="19">
        <v>1</v>
      </c>
      <c r="DU63" s="19">
        <v>1</v>
      </c>
      <c r="DV63" s="19">
        <v>1</v>
      </c>
      <c r="DW63" s="19">
        <v>1</v>
      </c>
      <c r="DX63" s="19">
        <v>1</v>
      </c>
    </row>
    <row r="64" spans="1:128" x14ac:dyDescent="0.3">
      <c r="A64">
        <v>26</v>
      </c>
      <c r="B64" s="19">
        <v>1</v>
      </c>
      <c r="C64" s="19">
        <v>1</v>
      </c>
      <c r="D64" s="19">
        <v>1</v>
      </c>
      <c r="E64" s="19">
        <v>1</v>
      </c>
      <c r="F64" s="19">
        <v>1</v>
      </c>
      <c r="G64" s="19">
        <v>1</v>
      </c>
      <c r="H64" s="19">
        <v>1</v>
      </c>
      <c r="I64" s="19">
        <v>1</v>
      </c>
      <c r="J64" s="19">
        <v>1</v>
      </c>
      <c r="K64" s="19">
        <v>1</v>
      </c>
      <c r="L64" s="19">
        <v>1</v>
      </c>
      <c r="M64" s="19">
        <v>1</v>
      </c>
      <c r="N64" s="19">
        <v>1</v>
      </c>
      <c r="O64" s="19">
        <v>1</v>
      </c>
      <c r="P64" s="19">
        <v>1</v>
      </c>
      <c r="Q64" s="19">
        <v>1</v>
      </c>
      <c r="R64" s="19">
        <v>1</v>
      </c>
      <c r="S64" s="19">
        <v>1</v>
      </c>
      <c r="T64" s="19">
        <v>1</v>
      </c>
      <c r="U64" s="19">
        <v>1</v>
      </c>
      <c r="V64" s="19">
        <v>1</v>
      </c>
      <c r="W64" s="19">
        <v>1</v>
      </c>
      <c r="X64" s="19">
        <v>1</v>
      </c>
      <c r="Y64" s="19">
        <v>1</v>
      </c>
      <c r="Z64" s="19">
        <v>1</v>
      </c>
      <c r="AA64" s="20">
        <v>1</v>
      </c>
      <c r="AB64" s="20">
        <v>1</v>
      </c>
      <c r="AC64" s="20">
        <v>1</v>
      </c>
      <c r="AD64" s="20">
        <v>1</v>
      </c>
      <c r="AE64" s="25">
        <v>1</v>
      </c>
      <c r="AF64" s="21">
        <v>1</v>
      </c>
      <c r="AG64" s="21">
        <v>1</v>
      </c>
      <c r="AH64" s="21">
        <v>1</v>
      </c>
      <c r="AI64" s="21">
        <v>1</v>
      </c>
      <c r="AJ64" s="21">
        <v>1</v>
      </c>
      <c r="AK64" s="22">
        <v>1</v>
      </c>
      <c r="AL64" s="22">
        <v>1</v>
      </c>
      <c r="AM64" s="22">
        <v>1</v>
      </c>
      <c r="AN64" s="22">
        <v>1</v>
      </c>
      <c r="AO64" s="22">
        <v>1</v>
      </c>
      <c r="AP64" s="23">
        <v>1</v>
      </c>
      <c r="AQ64" s="23">
        <v>1</v>
      </c>
      <c r="AR64" s="23">
        <v>1</v>
      </c>
      <c r="AS64" s="23">
        <v>1</v>
      </c>
      <c r="AT64" s="23">
        <v>1</v>
      </c>
      <c r="AU64" s="19">
        <v>1</v>
      </c>
      <c r="AV64" s="19">
        <v>1</v>
      </c>
      <c r="AW64" s="19">
        <v>1</v>
      </c>
      <c r="AX64" s="19">
        <v>1</v>
      </c>
      <c r="AY64" s="19">
        <v>1</v>
      </c>
      <c r="AZ64" s="19">
        <v>1</v>
      </c>
      <c r="BA64" s="19">
        <v>1</v>
      </c>
      <c r="BB64" s="19">
        <v>1</v>
      </c>
      <c r="BC64" s="19">
        <v>1</v>
      </c>
      <c r="BD64" s="19">
        <v>1</v>
      </c>
      <c r="BE64" s="19">
        <v>1</v>
      </c>
      <c r="BF64" s="19">
        <v>1</v>
      </c>
      <c r="BG64" s="19">
        <v>1</v>
      </c>
      <c r="BH64" s="19">
        <v>1</v>
      </c>
      <c r="BI64" s="19">
        <v>1</v>
      </c>
      <c r="BJ64" s="19">
        <v>1</v>
      </c>
      <c r="BL64" s="18">
        <v>90</v>
      </c>
      <c r="BM64" s="22">
        <v>0.75</v>
      </c>
      <c r="BN64" s="22">
        <v>0.8</v>
      </c>
      <c r="BO64" s="22">
        <v>0.85000000000000009</v>
      </c>
      <c r="BP64" s="22">
        <v>0.90000000000000013</v>
      </c>
      <c r="BQ64" s="22">
        <v>0.95000000000000018</v>
      </c>
      <c r="BR64" s="23">
        <v>1</v>
      </c>
      <c r="BS64" s="23">
        <v>1</v>
      </c>
      <c r="BT64" s="23">
        <v>1</v>
      </c>
      <c r="BU64" s="23">
        <v>1</v>
      </c>
      <c r="BV64" s="28">
        <v>1</v>
      </c>
      <c r="BW64" s="19">
        <v>1</v>
      </c>
      <c r="BX64" s="19">
        <v>1</v>
      </c>
      <c r="BY64" s="19">
        <v>1</v>
      </c>
      <c r="BZ64" s="19">
        <v>1</v>
      </c>
      <c r="CA64" s="19">
        <v>1</v>
      </c>
      <c r="CB64" s="19">
        <v>1</v>
      </c>
      <c r="CC64" s="19">
        <v>1</v>
      </c>
      <c r="CD64" s="19">
        <v>1</v>
      </c>
      <c r="CE64" s="19">
        <v>1</v>
      </c>
      <c r="CF64" s="19">
        <v>1</v>
      </c>
      <c r="CG64" s="19">
        <v>1</v>
      </c>
      <c r="CH64" s="19">
        <v>1</v>
      </c>
      <c r="CI64" s="19">
        <v>1</v>
      </c>
      <c r="CJ64" s="19">
        <v>1</v>
      </c>
      <c r="CK64" s="19">
        <v>1</v>
      </c>
      <c r="CL64" s="19">
        <v>1</v>
      </c>
      <c r="CM64" s="19">
        <v>1</v>
      </c>
      <c r="CN64" s="19">
        <v>1</v>
      </c>
      <c r="CO64" s="19">
        <v>1</v>
      </c>
      <c r="CP64" s="19">
        <v>1</v>
      </c>
      <c r="CQ64" s="19">
        <v>1</v>
      </c>
      <c r="CS64" s="18">
        <v>90</v>
      </c>
      <c r="CT64" s="22">
        <v>1.1000000000000001</v>
      </c>
      <c r="CU64" s="22">
        <v>1.08</v>
      </c>
      <c r="CV64" s="22">
        <v>1.06</v>
      </c>
      <c r="CW64" s="22">
        <v>1.04</v>
      </c>
      <c r="CX64" s="22">
        <v>1.02</v>
      </c>
      <c r="CY64" s="23">
        <v>1</v>
      </c>
      <c r="CZ64" s="23">
        <v>1</v>
      </c>
      <c r="DA64" s="23">
        <v>1</v>
      </c>
      <c r="DB64" s="23">
        <v>1</v>
      </c>
      <c r="DC64" s="28">
        <v>1</v>
      </c>
      <c r="DD64" s="19">
        <v>1</v>
      </c>
      <c r="DE64" s="19">
        <v>1</v>
      </c>
      <c r="DF64" s="19">
        <v>1</v>
      </c>
      <c r="DG64" s="19">
        <v>1</v>
      </c>
      <c r="DH64" s="19">
        <v>1</v>
      </c>
      <c r="DI64" s="19">
        <v>1</v>
      </c>
      <c r="DJ64" s="19">
        <v>1</v>
      </c>
      <c r="DK64" s="19">
        <v>1</v>
      </c>
      <c r="DL64" s="19">
        <v>1</v>
      </c>
      <c r="DM64" s="19">
        <v>1</v>
      </c>
      <c r="DN64" s="19">
        <v>1</v>
      </c>
      <c r="DO64" s="19">
        <v>1</v>
      </c>
      <c r="DP64" s="19">
        <v>1</v>
      </c>
      <c r="DQ64" s="19">
        <v>1</v>
      </c>
      <c r="DR64" s="19">
        <v>1</v>
      </c>
      <c r="DS64" s="19">
        <v>1</v>
      </c>
      <c r="DT64" s="19">
        <v>1</v>
      </c>
      <c r="DU64" s="19">
        <v>1</v>
      </c>
      <c r="DV64" s="19">
        <v>1</v>
      </c>
      <c r="DW64" s="19">
        <v>1</v>
      </c>
      <c r="DX64" s="19">
        <v>1</v>
      </c>
    </row>
    <row r="65" spans="1:62" x14ac:dyDescent="0.3">
      <c r="A65">
        <v>27</v>
      </c>
      <c r="B65" s="19">
        <v>1</v>
      </c>
      <c r="C65" s="19">
        <v>1</v>
      </c>
      <c r="D65" s="19">
        <v>1</v>
      </c>
      <c r="E65" s="19">
        <v>1</v>
      </c>
      <c r="F65" s="19">
        <v>1</v>
      </c>
      <c r="G65" s="19">
        <v>1</v>
      </c>
      <c r="H65" s="19">
        <v>1</v>
      </c>
      <c r="I65" s="19">
        <v>1</v>
      </c>
      <c r="J65" s="19">
        <v>1</v>
      </c>
      <c r="K65" s="19">
        <v>1</v>
      </c>
      <c r="L65" s="19">
        <v>1</v>
      </c>
      <c r="M65" s="19">
        <v>1</v>
      </c>
      <c r="N65" s="19">
        <v>1</v>
      </c>
      <c r="O65" s="19">
        <v>1</v>
      </c>
      <c r="P65" s="19">
        <v>1</v>
      </c>
      <c r="Q65" s="19">
        <v>1</v>
      </c>
      <c r="R65" s="19">
        <v>1</v>
      </c>
      <c r="S65" s="19">
        <v>1</v>
      </c>
      <c r="T65" s="19">
        <v>1</v>
      </c>
      <c r="U65" s="19">
        <v>1</v>
      </c>
      <c r="V65" s="19">
        <v>1</v>
      </c>
      <c r="W65" s="19">
        <v>1</v>
      </c>
      <c r="X65" s="19">
        <v>1</v>
      </c>
      <c r="Y65" s="19">
        <v>1</v>
      </c>
      <c r="Z65" s="20">
        <v>1</v>
      </c>
      <c r="AA65" s="20">
        <v>1</v>
      </c>
      <c r="AB65" s="20">
        <v>1</v>
      </c>
      <c r="AC65" s="20">
        <v>1</v>
      </c>
      <c r="AD65" s="25">
        <v>1</v>
      </c>
      <c r="AE65" s="21">
        <v>1</v>
      </c>
      <c r="AF65" s="21">
        <v>1</v>
      </c>
      <c r="AG65" s="21">
        <v>1</v>
      </c>
      <c r="AH65" s="21">
        <v>1</v>
      </c>
      <c r="AI65" s="21">
        <v>1</v>
      </c>
      <c r="AJ65" s="22">
        <v>1</v>
      </c>
      <c r="AK65" s="22">
        <v>1</v>
      </c>
      <c r="AL65" s="22">
        <v>1</v>
      </c>
      <c r="AM65" s="22">
        <v>1</v>
      </c>
      <c r="AN65" s="22">
        <v>1</v>
      </c>
      <c r="AO65" s="23">
        <v>1</v>
      </c>
      <c r="AP65" s="23">
        <v>1</v>
      </c>
      <c r="AQ65" s="23">
        <v>1</v>
      </c>
      <c r="AR65" s="23">
        <v>1</v>
      </c>
      <c r="AS65" s="23">
        <v>1</v>
      </c>
      <c r="AT65" s="19">
        <v>1</v>
      </c>
      <c r="AU65" s="19">
        <v>1</v>
      </c>
      <c r="AV65" s="19">
        <v>1</v>
      </c>
      <c r="AW65" s="19">
        <v>1</v>
      </c>
      <c r="AX65" s="19">
        <v>1</v>
      </c>
      <c r="AY65" s="19">
        <v>1</v>
      </c>
      <c r="AZ65" s="19">
        <v>1</v>
      </c>
      <c r="BA65" s="19">
        <v>1</v>
      </c>
      <c r="BB65" s="19">
        <v>1</v>
      </c>
      <c r="BC65" s="19">
        <v>1</v>
      </c>
      <c r="BD65" s="19">
        <v>1</v>
      </c>
      <c r="BE65" s="19">
        <v>1</v>
      </c>
      <c r="BF65" s="19">
        <v>1</v>
      </c>
      <c r="BG65" s="19">
        <v>1</v>
      </c>
      <c r="BH65" s="19">
        <v>1</v>
      </c>
      <c r="BI65" s="19">
        <v>1</v>
      </c>
      <c r="BJ65" s="19">
        <v>1</v>
      </c>
    </row>
    <row r="66" spans="1:62" x14ac:dyDescent="0.3">
      <c r="A66">
        <v>28</v>
      </c>
      <c r="B66" s="19">
        <v>1</v>
      </c>
      <c r="C66" s="19">
        <v>1</v>
      </c>
      <c r="D66" s="19">
        <v>1</v>
      </c>
      <c r="E66" s="19">
        <v>1</v>
      </c>
      <c r="F66" s="19">
        <v>1</v>
      </c>
      <c r="G66" s="19">
        <v>1</v>
      </c>
      <c r="H66" s="19">
        <v>1</v>
      </c>
      <c r="I66" s="19">
        <v>1</v>
      </c>
      <c r="J66" s="19">
        <v>1</v>
      </c>
      <c r="K66" s="19">
        <v>1</v>
      </c>
      <c r="L66" s="19">
        <v>1</v>
      </c>
      <c r="M66" s="19">
        <v>1</v>
      </c>
      <c r="N66" s="19">
        <v>1</v>
      </c>
      <c r="O66" s="19">
        <v>1</v>
      </c>
      <c r="P66" s="19">
        <v>1</v>
      </c>
      <c r="Q66" s="19">
        <v>1</v>
      </c>
      <c r="R66" s="19">
        <v>1</v>
      </c>
      <c r="S66" s="19">
        <v>1</v>
      </c>
      <c r="T66" s="19">
        <v>1</v>
      </c>
      <c r="U66" s="19">
        <v>1</v>
      </c>
      <c r="V66" s="19">
        <v>1</v>
      </c>
      <c r="W66" s="19">
        <v>1</v>
      </c>
      <c r="X66" s="19">
        <v>1</v>
      </c>
      <c r="Y66" s="20">
        <v>1</v>
      </c>
      <c r="Z66" s="20">
        <v>1</v>
      </c>
      <c r="AA66" s="20">
        <v>1</v>
      </c>
      <c r="AB66" s="20">
        <v>1</v>
      </c>
      <c r="AC66" s="25">
        <v>1</v>
      </c>
      <c r="AD66" s="21">
        <v>1</v>
      </c>
      <c r="AE66" s="21">
        <v>1</v>
      </c>
      <c r="AF66" s="21">
        <v>1</v>
      </c>
      <c r="AG66" s="21">
        <v>1</v>
      </c>
      <c r="AH66" s="21">
        <v>1</v>
      </c>
      <c r="AI66" s="22">
        <v>1</v>
      </c>
      <c r="AJ66" s="22">
        <v>1</v>
      </c>
      <c r="AK66" s="22">
        <v>1</v>
      </c>
      <c r="AL66" s="22">
        <v>1</v>
      </c>
      <c r="AM66" s="22">
        <v>1</v>
      </c>
      <c r="AN66" s="23">
        <v>1</v>
      </c>
      <c r="AO66" s="23">
        <v>1</v>
      </c>
      <c r="AP66" s="23">
        <v>1</v>
      </c>
      <c r="AQ66" s="23">
        <v>1</v>
      </c>
      <c r="AR66" s="23">
        <v>1</v>
      </c>
      <c r="AS66" s="19">
        <v>1</v>
      </c>
      <c r="AT66" s="19">
        <v>1</v>
      </c>
      <c r="AU66" s="19">
        <v>1</v>
      </c>
      <c r="AV66" s="19">
        <v>1</v>
      </c>
      <c r="AW66" s="19">
        <v>1</v>
      </c>
      <c r="AX66" s="19">
        <v>1</v>
      </c>
      <c r="AY66" s="19">
        <v>1</v>
      </c>
      <c r="AZ66" s="19">
        <v>1</v>
      </c>
      <c r="BA66" s="19">
        <v>1</v>
      </c>
      <c r="BB66" s="19">
        <v>1</v>
      </c>
      <c r="BC66" s="19">
        <v>1</v>
      </c>
      <c r="BD66" s="19">
        <v>1</v>
      </c>
      <c r="BE66" s="19">
        <v>1</v>
      </c>
      <c r="BF66" s="19">
        <v>1</v>
      </c>
      <c r="BG66" s="19">
        <v>1</v>
      </c>
      <c r="BH66" s="19">
        <v>1</v>
      </c>
      <c r="BI66" s="19">
        <v>1</v>
      </c>
      <c r="BJ66" s="19">
        <v>1</v>
      </c>
    </row>
    <row r="67" spans="1:62" x14ac:dyDescent="0.3">
      <c r="A67">
        <v>29</v>
      </c>
      <c r="B67" s="19">
        <v>1</v>
      </c>
      <c r="C67" s="19">
        <v>1</v>
      </c>
      <c r="D67" s="19">
        <v>1</v>
      </c>
      <c r="E67" s="19">
        <v>1</v>
      </c>
      <c r="F67" s="19">
        <v>1</v>
      </c>
      <c r="G67" s="19">
        <v>1</v>
      </c>
      <c r="H67" s="19">
        <v>1</v>
      </c>
      <c r="I67" s="19">
        <v>1</v>
      </c>
      <c r="J67" s="19">
        <v>1</v>
      </c>
      <c r="K67" s="19">
        <v>1</v>
      </c>
      <c r="L67" s="19">
        <v>1</v>
      </c>
      <c r="M67" s="19">
        <v>1</v>
      </c>
      <c r="N67" s="19">
        <v>1</v>
      </c>
      <c r="O67" s="19">
        <v>1</v>
      </c>
      <c r="P67" s="19">
        <v>1</v>
      </c>
      <c r="Q67" s="19">
        <v>1</v>
      </c>
      <c r="R67" s="19">
        <v>1</v>
      </c>
      <c r="S67" s="19">
        <v>1</v>
      </c>
      <c r="T67" s="19">
        <v>1</v>
      </c>
      <c r="U67" s="19">
        <v>1</v>
      </c>
      <c r="V67" s="19">
        <v>1</v>
      </c>
      <c r="W67" s="19">
        <v>1</v>
      </c>
      <c r="X67" s="20">
        <v>1</v>
      </c>
      <c r="Y67" s="20">
        <v>1</v>
      </c>
      <c r="Z67" s="20">
        <v>1</v>
      </c>
      <c r="AA67" s="20">
        <v>1</v>
      </c>
      <c r="AB67" s="25">
        <v>1</v>
      </c>
      <c r="AC67" s="21">
        <v>1</v>
      </c>
      <c r="AD67" s="21">
        <v>1</v>
      </c>
      <c r="AE67" s="21">
        <v>1</v>
      </c>
      <c r="AF67" s="21">
        <v>1</v>
      </c>
      <c r="AG67" s="21">
        <v>1</v>
      </c>
      <c r="AH67" s="22">
        <v>1</v>
      </c>
      <c r="AI67" s="22">
        <v>1</v>
      </c>
      <c r="AJ67" s="22">
        <v>1</v>
      </c>
      <c r="AK67" s="22">
        <v>1</v>
      </c>
      <c r="AL67" s="22">
        <v>1</v>
      </c>
      <c r="AM67" s="23">
        <v>1</v>
      </c>
      <c r="AN67" s="23">
        <v>1</v>
      </c>
      <c r="AO67" s="23">
        <v>1</v>
      </c>
      <c r="AP67" s="23">
        <v>1</v>
      </c>
      <c r="AQ67" s="23">
        <v>1</v>
      </c>
      <c r="AR67" s="19">
        <v>1</v>
      </c>
      <c r="AS67" s="19">
        <v>1</v>
      </c>
      <c r="AT67" s="19">
        <v>1</v>
      </c>
      <c r="AU67" s="19">
        <v>1</v>
      </c>
      <c r="AV67" s="19">
        <v>1</v>
      </c>
      <c r="AW67" s="19">
        <v>1</v>
      </c>
      <c r="AX67" s="19">
        <v>1</v>
      </c>
      <c r="AY67" s="19">
        <v>1</v>
      </c>
      <c r="AZ67" s="19">
        <v>1</v>
      </c>
      <c r="BA67" s="19">
        <v>1</v>
      </c>
      <c r="BB67" s="19">
        <v>1</v>
      </c>
      <c r="BC67" s="19">
        <v>1</v>
      </c>
      <c r="BD67" s="19">
        <v>1</v>
      </c>
      <c r="BE67" s="19">
        <v>1</v>
      </c>
      <c r="BF67" s="19">
        <v>1</v>
      </c>
      <c r="BG67" s="19">
        <v>1</v>
      </c>
      <c r="BH67" s="19">
        <v>1</v>
      </c>
      <c r="BI67" s="19">
        <v>1</v>
      </c>
      <c r="BJ67" s="19">
        <v>1</v>
      </c>
    </row>
    <row r="68" spans="1:62" x14ac:dyDescent="0.3">
      <c r="A68">
        <v>30</v>
      </c>
      <c r="B68" s="24">
        <v>1</v>
      </c>
      <c r="C68" s="24">
        <v>1</v>
      </c>
      <c r="D68" s="24">
        <v>1</v>
      </c>
      <c r="E68" s="24">
        <v>1</v>
      </c>
      <c r="F68" s="24">
        <v>1</v>
      </c>
      <c r="G68" s="24">
        <v>1</v>
      </c>
      <c r="H68" s="24">
        <v>1</v>
      </c>
      <c r="I68" s="24">
        <v>1</v>
      </c>
      <c r="J68" s="24">
        <v>1</v>
      </c>
      <c r="K68" s="24">
        <v>1</v>
      </c>
      <c r="L68" s="24">
        <v>1</v>
      </c>
      <c r="M68" s="24">
        <v>1</v>
      </c>
      <c r="N68" s="24">
        <v>1</v>
      </c>
      <c r="O68" s="24">
        <v>1</v>
      </c>
      <c r="P68" s="24">
        <v>1</v>
      </c>
      <c r="Q68" s="24">
        <v>1</v>
      </c>
      <c r="R68" s="24">
        <v>1</v>
      </c>
      <c r="S68" s="24">
        <v>1</v>
      </c>
      <c r="T68" s="24">
        <v>1</v>
      </c>
      <c r="U68" s="24">
        <v>1</v>
      </c>
      <c r="V68" s="24">
        <v>1</v>
      </c>
      <c r="W68" s="25">
        <v>1</v>
      </c>
      <c r="X68" s="25">
        <v>1</v>
      </c>
      <c r="Y68" s="25">
        <v>1</v>
      </c>
      <c r="Z68" s="25">
        <v>1</v>
      </c>
      <c r="AA68" s="25">
        <v>1</v>
      </c>
      <c r="AB68" s="21">
        <v>1</v>
      </c>
      <c r="AC68" s="21">
        <v>1</v>
      </c>
      <c r="AD68" s="21">
        <v>1</v>
      </c>
      <c r="AE68" s="21">
        <v>1</v>
      </c>
      <c r="AF68" s="21">
        <v>1</v>
      </c>
      <c r="AG68" s="22">
        <v>1</v>
      </c>
      <c r="AH68" s="22">
        <v>1</v>
      </c>
      <c r="AI68" s="22">
        <v>1</v>
      </c>
      <c r="AJ68" s="22">
        <v>1</v>
      </c>
      <c r="AK68" s="22">
        <v>1</v>
      </c>
      <c r="AL68" s="23">
        <v>1</v>
      </c>
      <c r="AM68" s="23">
        <v>1</v>
      </c>
      <c r="AN68" s="23">
        <v>1</v>
      </c>
      <c r="AO68" s="23">
        <v>1</v>
      </c>
      <c r="AP68" s="23">
        <v>1</v>
      </c>
      <c r="AQ68" s="19">
        <v>1</v>
      </c>
      <c r="AR68" s="19">
        <v>1</v>
      </c>
      <c r="AS68" s="19">
        <v>1</v>
      </c>
      <c r="AT68" s="19">
        <v>1</v>
      </c>
      <c r="AU68" s="19">
        <v>1</v>
      </c>
      <c r="AV68" s="19">
        <v>1</v>
      </c>
      <c r="AW68" s="19">
        <v>1</v>
      </c>
      <c r="AX68" s="19">
        <v>1</v>
      </c>
      <c r="AY68" s="19">
        <v>1</v>
      </c>
      <c r="AZ68" s="19">
        <v>1</v>
      </c>
      <c r="BA68" s="19">
        <v>1</v>
      </c>
      <c r="BB68" s="19">
        <v>1</v>
      </c>
      <c r="BC68" s="19">
        <v>1</v>
      </c>
      <c r="BD68" s="19">
        <v>1</v>
      </c>
      <c r="BE68" s="19">
        <v>1</v>
      </c>
      <c r="BF68" s="19">
        <v>1</v>
      </c>
      <c r="BG68" s="19">
        <v>1</v>
      </c>
      <c r="BH68" s="19">
        <v>1</v>
      </c>
      <c r="BI68" s="19">
        <v>1</v>
      </c>
      <c r="BJ68" s="19">
        <v>1</v>
      </c>
    </row>
    <row r="69" spans="1:62" x14ac:dyDescent="0.3">
      <c r="A69">
        <v>31</v>
      </c>
      <c r="B69" s="19">
        <v>1</v>
      </c>
      <c r="C69" s="19">
        <v>1</v>
      </c>
      <c r="D69" s="19">
        <v>1</v>
      </c>
      <c r="E69" s="19">
        <v>1</v>
      </c>
      <c r="F69" s="19">
        <v>1</v>
      </c>
      <c r="G69" s="19">
        <v>1</v>
      </c>
      <c r="H69" s="19">
        <v>1</v>
      </c>
      <c r="I69" s="19">
        <v>1</v>
      </c>
      <c r="J69" s="19">
        <v>1</v>
      </c>
      <c r="K69" s="19">
        <v>1</v>
      </c>
      <c r="L69" s="19">
        <v>1</v>
      </c>
      <c r="M69" s="19">
        <v>1</v>
      </c>
      <c r="N69" s="19">
        <v>1</v>
      </c>
      <c r="O69" s="19">
        <v>1</v>
      </c>
      <c r="P69" s="19">
        <v>1</v>
      </c>
      <c r="Q69" s="19">
        <v>1</v>
      </c>
      <c r="R69" s="19">
        <v>1</v>
      </c>
      <c r="S69" s="19">
        <v>1</v>
      </c>
      <c r="T69" s="19">
        <v>1</v>
      </c>
      <c r="U69" s="19">
        <v>1</v>
      </c>
      <c r="V69" s="20">
        <v>1</v>
      </c>
      <c r="W69" s="20">
        <v>1</v>
      </c>
      <c r="X69" s="20">
        <v>1</v>
      </c>
      <c r="Y69" s="20">
        <v>1</v>
      </c>
      <c r="Z69" s="20">
        <v>1</v>
      </c>
      <c r="AA69" s="21">
        <v>1</v>
      </c>
      <c r="AB69" s="21">
        <v>1</v>
      </c>
      <c r="AC69" s="21">
        <v>1</v>
      </c>
      <c r="AD69" s="21">
        <v>1</v>
      </c>
      <c r="AE69" s="21">
        <v>1</v>
      </c>
      <c r="AF69" s="22">
        <v>1</v>
      </c>
      <c r="AG69" s="22">
        <v>1</v>
      </c>
      <c r="AH69" s="22">
        <v>1</v>
      </c>
      <c r="AI69" s="22">
        <v>1</v>
      </c>
      <c r="AJ69" s="22">
        <v>1</v>
      </c>
      <c r="AK69" s="23">
        <v>1</v>
      </c>
      <c r="AL69" s="23">
        <v>1</v>
      </c>
      <c r="AM69" s="23">
        <v>1</v>
      </c>
      <c r="AN69" s="23">
        <v>1</v>
      </c>
      <c r="AO69" s="23">
        <v>1</v>
      </c>
      <c r="AP69" s="19">
        <v>1</v>
      </c>
      <c r="AQ69" s="19">
        <v>1</v>
      </c>
      <c r="AR69" s="19">
        <v>1</v>
      </c>
      <c r="AS69" s="19">
        <v>1</v>
      </c>
      <c r="AT69" s="19">
        <v>1</v>
      </c>
      <c r="AU69" s="19">
        <v>1</v>
      </c>
      <c r="AV69" s="19">
        <v>1</v>
      </c>
      <c r="AW69" s="19">
        <v>1</v>
      </c>
      <c r="AX69" s="19">
        <v>1</v>
      </c>
      <c r="AY69" s="19">
        <v>1</v>
      </c>
      <c r="AZ69" s="19">
        <v>1</v>
      </c>
      <c r="BA69" s="19">
        <v>1</v>
      </c>
      <c r="BB69" s="19">
        <v>1</v>
      </c>
      <c r="BC69" s="19">
        <v>1</v>
      </c>
      <c r="BD69" s="19">
        <v>1</v>
      </c>
      <c r="BE69" s="19">
        <v>1</v>
      </c>
      <c r="BF69" s="19">
        <v>1</v>
      </c>
      <c r="BG69" s="19">
        <v>1</v>
      </c>
      <c r="BH69" s="19">
        <v>1</v>
      </c>
      <c r="BI69" s="19">
        <v>1</v>
      </c>
      <c r="BJ69" s="19">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X69"/>
  <sheetViews>
    <sheetView topLeftCell="BK1" workbookViewId="0">
      <pane xSplit="2" ySplit="3" topLeftCell="BM4" activePane="bottomRight" state="frozen"/>
      <selection activeCell="BK1" sqref="BK1"/>
      <selection pane="topRight" activeCell="BM1" sqref="BM1"/>
      <selection pane="bottomLeft" activeCell="BK4" sqref="BK4"/>
      <selection pane="bottomRight" activeCell="BK1" sqref="BK1"/>
    </sheetView>
  </sheetViews>
  <sheetFormatPr defaultRowHeight="14.4" x14ac:dyDescent="0.3"/>
  <cols>
    <col min="1" max="62" width="0" hidden="1" customWidth="1"/>
  </cols>
  <sheetData>
    <row r="1" spans="1:128" x14ac:dyDescent="0.3">
      <c r="B1" s="18" t="s">
        <v>7</v>
      </c>
      <c r="BM1" s="18" t="s">
        <v>7</v>
      </c>
      <c r="CT1" s="17" t="s">
        <v>8</v>
      </c>
    </row>
    <row r="2" spans="1:128" x14ac:dyDescent="0.3">
      <c r="B2">
        <v>30</v>
      </c>
      <c r="C2">
        <v>30</v>
      </c>
      <c r="D2">
        <v>30</v>
      </c>
      <c r="E2">
        <v>30</v>
      </c>
      <c r="F2">
        <v>30</v>
      </c>
      <c r="G2">
        <v>30</v>
      </c>
      <c r="H2">
        <v>30</v>
      </c>
      <c r="I2">
        <v>30</v>
      </c>
      <c r="J2">
        <v>30</v>
      </c>
      <c r="K2">
        <v>30</v>
      </c>
      <c r="L2">
        <v>30</v>
      </c>
      <c r="M2">
        <v>30</v>
      </c>
      <c r="N2">
        <v>30</v>
      </c>
      <c r="O2">
        <v>30</v>
      </c>
      <c r="P2">
        <v>30</v>
      </c>
      <c r="Q2">
        <v>30</v>
      </c>
      <c r="R2">
        <v>30</v>
      </c>
      <c r="S2">
        <v>30</v>
      </c>
      <c r="T2">
        <v>30</v>
      </c>
      <c r="U2">
        <v>30</v>
      </c>
      <c r="V2">
        <v>30</v>
      </c>
      <c r="W2">
        <v>30</v>
      </c>
      <c r="X2">
        <v>30</v>
      </c>
      <c r="Y2">
        <v>30</v>
      </c>
      <c r="Z2">
        <v>30</v>
      </c>
      <c r="AA2">
        <v>30</v>
      </c>
      <c r="AB2">
        <v>29</v>
      </c>
      <c r="AC2">
        <v>28</v>
      </c>
      <c r="AD2">
        <v>27</v>
      </c>
      <c r="AE2">
        <v>26</v>
      </c>
      <c r="AF2">
        <v>25</v>
      </c>
      <c r="AG2">
        <v>24</v>
      </c>
      <c r="AH2">
        <v>23</v>
      </c>
      <c r="AI2">
        <v>22</v>
      </c>
      <c r="AJ2">
        <v>21</v>
      </c>
      <c r="AK2">
        <v>20</v>
      </c>
      <c r="AL2">
        <v>20</v>
      </c>
      <c r="AM2">
        <v>20</v>
      </c>
      <c r="AN2">
        <v>20</v>
      </c>
      <c r="AO2">
        <v>20</v>
      </c>
      <c r="AP2">
        <v>20</v>
      </c>
      <c r="AQ2" s="29">
        <v>19</v>
      </c>
      <c r="AR2" s="29">
        <v>18</v>
      </c>
      <c r="AS2" s="29">
        <v>17</v>
      </c>
      <c r="AT2" s="29">
        <v>16</v>
      </c>
      <c r="AU2" s="29">
        <v>15</v>
      </c>
      <c r="AV2">
        <v>15</v>
      </c>
      <c r="AW2">
        <v>15</v>
      </c>
      <c r="AX2">
        <v>15</v>
      </c>
      <c r="AY2">
        <v>15</v>
      </c>
      <c r="AZ2">
        <v>15</v>
      </c>
      <c r="BA2" s="29">
        <v>14</v>
      </c>
      <c r="BB2" s="29">
        <v>13</v>
      </c>
      <c r="BC2" s="29">
        <v>12</v>
      </c>
      <c r="BD2" s="29">
        <v>11</v>
      </c>
      <c r="BE2" s="29">
        <v>10</v>
      </c>
      <c r="BF2">
        <v>10</v>
      </c>
      <c r="BG2">
        <v>10</v>
      </c>
      <c r="BH2">
        <v>10</v>
      </c>
      <c r="BI2">
        <v>10</v>
      </c>
      <c r="BJ2">
        <v>10</v>
      </c>
    </row>
    <row r="3" spans="1:128" x14ac:dyDescent="0.3">
      <c r="B3" s="18">
        <v>30</v>
      </c>
      <c r="C3" s="18">
        <v>31</v>
      </c>
      <c r="D3" s="18">
        <v>32</v>
      </c>
      <c r="E3" s="18">
        <v>33</v>
      </c>
      <c r="F3" s="18">
        <v>34</v>
      </c>
      <c r="G3" s="18">
        <v>35</v>
      </c>
      <c r="H3" s="18">
        <v>36</v>
      </c>
      <c r="I3" s="18">
        <v>37</v>
      </c>
      <c r="J3" s="18">
        <v>38</v>
      </c>
      <c r="K3" s="18">
        <v>39</v>
      </c>
      <c r="L3" s="18">
        <v>40</v>
      </c>
      <c r="M3" s="18">
        <v>41</v>
      </c>
      <c r="N3" s="18">
        <v>42</v>
      </c>
      <c r="O3" s="18">
        <v>43</v>
      </c>
      <c r="P3" s="18">
        <v>44</v>
      </c>
      <c r="Q3" s="18">
        <v>45</v>
      </c>
      <c r="R3" s="18">
        <v>46</v>
      </c>
      <c r="S3" s="18">
        <v>47</v>
      </c>
      <c r="T3" s="18">
        <v>48</v>
      </c>
      <c r="U3" s="18">
        <v>49</v>
      </c>
      <c r="V3" s="18">
        <v>50</v>
      </c>
      <c r="W3" s="18">
        <v>51</v>
      </c>
      <c r="X3" s="18">
        <v>52</v>
      </c>
      <c r="Y3" s="18">
        <v>53</v>
      </c>
      <c r="Z3" s="18">
        <v>54</v>
      </c>
      <c r="AA3" s="18">
        <v>55</v>
      </c>
      <c r="AB3" s="18">
        <v>56</v>
      </c>
      <c r="AC3" s="18">
        <v>57</v>
      </c>
      <c r="AD3" s="18">
        <v>58</v>
      </c>
      <c r="AE3" s="18">
        <v>59</v>
      </c>
      <c r="AF3" s="18">
        <v>60</v>
      </c>
      <c r="AG3" s="18">
        <v>61</v>
      </c>
      <c r="AH3" s="18">
        <v>62</v>
      </c>
      <c r="AI3" s="18">
        <v>63</v>
      </c>
      <c r="AJ3" s="18">
        <v>64</v>
      </c>
      <c r="AK3" s="18">
        <v>65</v>
      </c>
      <c r="AL3" s="18">
        <v>66</v>
      </c>
      <c r="AM3" s="18">
        <v>67</v>
      </c>
      <c r="AN3" s="18">
        <v>68</v>
      </c>
      <c r="AO3" s="18">
        <v>69</v>
      </c>
      <c r="AP3" s="18">
        <v>70</v>
      </c>
      <c r="AQ3" s="18">
        <v>71</v>
      </c>
      <c r="AR3" s="18">
        <v>72</v>
      </c>
      <c r="AS3" s="18">
        <v>73</v>
      </c>
      <c r="AT3" s="18">
        <v>74</v>
      </c>
      <c r="AU3" s="18">
        <v>75</v>
      </c>
      <c r="AV3" s="18">
        <v>76</v>
      </c>
      <c r="AW3" s="18">
        <v>77</v>
      </c>
      <c r="AX3" s="18">
        <v>78</v>
      </c>
      <c r="AY3" s="18">
        <v>79</v>
      </c>
      <c r="AZ3" s="18">
        <v>80</v>
      </c>
      <c r="BA3" s="18">
        <v>81</v>
      </c>
      <c r="BB3" s="18">
        <v>82</v>
      </c>
      <c r="BC3" s="18">
        <v>83</v>
      </c>
      <c r="BD3" s="18">
        <v>84</v>
      </c>
      <c r="BE3" s="18">
        <v>85</v>
      </c>
      <c r="BF3" s="18">
        <v>86</v>
      </c>
      <c r="BG3" s="18">
        <v>87</v>
      </c>
      <c r="BH3" s="18">
        <v>88</v>
      </c>
      <c r="BI3" s="18">
        <v>89</v>
      </c>
      <c r="BJ3" s="18">
        <v>90</v>
      </c>
      <c r="BM3">
        <v>1</v>
      </c>
      <c r="BN3">
        <v>2</v>
      </c>
      <c r="BO3">
        <v>3</v>
      </c>
      <c r="BP3">
        <v>4</v>
      </c>
      <c r="BQ3">
        <v>5</v>
      </c>
      <c r="BR3">
        <v>6</v>
      </c>
      <c r="BS3">
        <v>7</v>
      </c>
      <c r="BT3">
        <v>8</v>
      </c>
      <c r="BU3">
        <v>9</v>
      </c>
      <c r="BV3">
        <v>10</v>
      </c>
      <c r="BW3">
        <v>11</v>
      </c>
      <c r="BX3">
        <v>12</v>
      </c>
      <c r="BY3">
        <v>13</v>
      </c>
      <c r="BZ3">
        <v>14</v>
      </c>
      <c r="CA3">
        <v>15</v>
      </c>
      <c r="CB3">
        <v>16</v>
      </c>
      <c r="CC3">
        <v>17</v>
      </c>
      <c r="CD3">
        <v>18</v>
      </c>
      <c r="CE3">
        <v>19</v>
      </c>
      <c r="CF3">
        <v>20</v>
      </c>
      <c r="CG3">
        <v>21</v>
      </c>
      <c r="CH3">
        <v>22</v>
      </c>
      <c r="CI3">
        <v>23</v>
      </c>
      <c r="CJ3">
        <v>24</v>
      </c>
      <c r="CK3">
        <v>25</v>
      </c>
      <c r="CL3">
        <v>26</v>
      </c>
      <c r="CM3">
        <v>27</v>
      </c>
      <c r="CN3">
        <v>28</v>
      </c>
      <c r="CO3">
        <v>29</v>
      </c>
      <c r="CP3">
        <v>30</v>
      </c>
      <c r="CQ3">
        <v>31</v>
      </c>
      <c r="CT3">
        <v>1</v>
      </c>
      <c r="CU3">
        <v>2</v>
      </c>
      <c r="CV3">
        <v>3</v>
      </c>
      <c r="CW3">
        <v>4</v>
      </c>
      <c r="CX3">
        <v>5</v>
      </c>
      <c r="CY3">
        <v>6</v>
      </c>
      <c r="CZ3">
        <v>7</v>
      </c>
      <c r="DA3">
        <v>8</v>
      </c>
      <c r="DB3">
        <v>9</v>
      </c>
      <c r="DC3">
        <v>10</v>
      </c>
      <c r="DD3">
        <v>11</v>
      </c>
      <c r="DE3">
        <v>12</v>
      </c>
      <c r="DF3">
        <v>13</v>
      </c>
      <c r="DG3">
        <v>14</v>
      </c>
      <c r="DH3">
        <v>15</v>
      </c>
      <c r="DI3">
        <v>16</v>
      </c>
      <c r="DJ3">
        <v>17</v>
      </c>
      <c r="DK3">
        <v>18</v>
      </c>
      <c r="DL3">
        <v>19</v>
      </c>
      <c r="DM3">
        <v>20</v>
      </c>
      <c r="DN3">
        <v>21</v>
      </c>
      <c r="DO3">
        <v>22</v>
      </c>
      <c r="DP3">
        <v>23</v>
      </c>
      <c r="DQ3">
        <v>24</v>
      </c>
      <c r="DR3">
        <v>25</v>
      </c>
      <c r="DS3">
        <v>26</v>
      </c>
      <c r="DT3">
        <v>27</v>
      </c>
      <c r="DU3">
        <v>28</v>
      </c>
      <c r="DV3">
        <v>29</v>
      </c>
      <c r="DW3">
        <v>30</v>
      </c>
      <c r="DX3">
        <v>31</v>
      </c>
    </row>
    <row r="4" spans="1:128" x14ac:dyDescent="0.3">
      <c r="A4">
        <v>1</v>
      </c>
      <c r="B4" s="19">
        <v>0.9</v>
      </c>
      <c r="C4" s="19">
        <v>0.9</v>
      </c>
      <c r="D4" s="19">
        <v>0.9</v>
      </c>
      <c r="E4" s="19">
        <v>0.9</v>
      </c>
      <c r="F4" s="19">
        <v>0.9</v>
      </c>
      <c r="G4" s="19">
        <v>0.9</v>
      </c>
      <c r="H4" s="19">
        <v>0.9</v>
      </c>
      <c r="I4" s="19">
        <v>0.9</v>
      </c>
      <c r="J4" s="19">
        <v>0.9</v>
      </c>
      <c r="K4" s="19">
        <v>0.9</v>
      </c>
      <c r="L4" s="19">
        <v>0.9</v>
      </c>
      <c r="M4" s="19">
        <v>0.9</v>
      </c>
      <c r="N4" s="19">
        <v>0.9</v>
      </c>
      <c r="O4" s="19">
        <v>0.9</v>
      </c>
      <c r="P4" s="19">
        <v>0.9</v>
      </c>
      <c r="Q4" s="19">
        <v>0.9</v>
      </c>
      <c r="R4" s="19">
        <v>0.9</v>
      </c>
      <c r="S4" s="19">
        <v>0.9</v>
      </c>
      <c r="T4" s="19">
        <v>0.9</v>
      </c>
      <c r="U4" s="19">
        <v>0.9</v>
      </c>
      <c r="V4" s="19">
        <v>0.9</v>
      </c>
      <c r="W4" s="19">
        <v>0.9</v>
      </c>
      <c r="X4" s="19">
        <v>0.9</v>
      </c>
      <c r="Y4" s="19">
        <v>0.9</v>
      </c>
      <c r="Z4" s="19">
        <v>0.9</v>
      </c>
      <c r="AA4" s="19">
        <v>0.9</v>
      </c>
      <c r="AB4" s="19">
        <v>0.9</v>
      </c>
      <c r="AC4" s="19">
        <v>0.9</v>
      </c>
      <c r="AD4" s="19">
        <v>0.9</v>
      </c>
      <c r="AE4" s="19">
        <v>0.9</v>
      </c>
      <c r="AF4" s="19">
        <v>0.9</v>
      </c>
      <c r="AG4" s="19">
        <v>0.9</v>
      </c>
      <c r="AH4" s="19">
        <v>0.9</v>
      </c>
      <c r="AI4" s="19">
        <v>0.9</v>
      </c>
      <c r="AJ4" s="19">
        <v>0.9</v>
      </c>
      <c r="AK4" s="19">
        <v>0.9</v>
      </c>
      <c r="AL4" s="19">
        <v>0.9</v>
      </c>
      <c r="AM4" s="19">
        <v>0.9</v>
      </c>
      <c r="AN4" s="19">
        <v>0.9</v>
      </c>
      <c r="AO4" s="19">
        <v>0.9</v>
      </c>
      <c r="AP4" s="19">
        <v>0.9</v>
      </c>
      <c r="AQ4" s="19">
        <v>0.90500000000000003</v>
      </c>
      <c r="AR4" s="19">
        <v>0.91</v>
      </c>
      <c r="AS4" s="19">
        <v>0.91500000000000004</v>
      </c>
      <c r="AT4" s="19">
        <v>0.92</v>
      </c>
      <c r="AU4" s="19">
        <v>0.92500000000000004</v>
      </c>
      <c r="AV4" s="19">
        <v>0.93</v>
      </c>
      <c r="AW4" s="19">
        <v>0.93500000000000005</v>
      </c>
      <c r="AX4" s="19">
        <v>0.94000000000000006</v>
      </c>
      <c r="AY4" s="19">
        <v>0.94500000000000006</v>
      </c>
      <c r="AZ4" s="20">
        <v>0.95000000000000007</v>
      </c>
      <c r="BA4" s="20">
        <v>0.95500000000000007</v>
      </c>
      <c r="BB4" s="20">
        <v>0.96000000000000008</v>
      </c>
      <c r="BC4" s="20">
        <v>0.96500000000000008</v>
      </c>
      <c r="BD4" s="25">
        <v>0.97000000000000008</v>
      </c>
      <c r="BE4" s="21">
        <v>0.97500000000000009</v>
      </c>
      <c r="BF4" s="21">
        <v>0.98000000000000009</v>
      </c>
      <c r="BG4" s="21">
        <v>0.9850000000000001</v>
      </c>
      <c r="BH4" s="21">
        <v>0.9900000000000001</v>
      </c>
      <c r="BI4" s="21">
        <v>0.99500000000000011</v>
      </c>
      <c r="BJ4" s="22">
        <v>1</v>
      </c>
      <c r="BL4" s="18">
        <v>30</v>
      </c>
      <c r="BM4" s="19">
        <v>0.9</v>
      </c>
      <c r="BN4" s="19">
        <v>0.9</v>
      </c>
      <c r="BO4" s="19">
        <v>0.9</v>
      </c>
      <c r="BP4" s="19">
        <v>0.9</v>
      </c>
      <c r="BQ4" s="19">
        <v>0.9</v>
      </c>
      <c r="BR4" s="19">
        <v>0.9</v>
      </c>
      <c r="BS4" s="19">
        <v>0.9</v>
      </c>
      <c r="BT4" s="19">
        <v>0.9</v>
      </c>
      <c r="BU4" s="19">
        <v>0.9</v>
      </c>
      <c r="BV4" s="19">
        <v>0.9</v>
      </c>
      <c r="BW4" s="19">
        <v>0.9</v>
      </c>
      <c r="BX4" s="19">
        <v>0.9</v>
      </c>
      <c r="BY4" s="19">
        <v>0.9</v>
      </c>
      <c r="BZ4" s="19">
        <v>0.9</v>
      </c>
      <c r="CA4" s="19">
        <v>0.9</v>
      </c>
      <c r="CB4" s="19">
        <v>0.9</v>
      </c>
      <c r="CC4" s="19">
        <v>0.9</v>
      </c>
      <c r="CD4" s="19">
        <v>0.9</v>
      </c>
      <c r="CE4" s="19">
        <v>0.9</v>
      </c>
      <c r="CF4" s="24">
        <v>0.9</v>
      </c>
      <c r="CG4" s="19">
        <v>0.9</v>
      </c>
      <c r="CH4" s="19">
        <v>0.91</v>
      </c>
      <c r="CI4" s="19">
        <v>0.92</v>
      </c>
      <c r="CJ4" s="19">
        <v>0.93</v>
      </c>
      <c r="CK4" s="19">
        <v>0.94000000000000006</v>
      </c>
      <c r="CL4" s="19">
        <v>0.95000000000000007</v>
      </c>
      <c r="CM4" s="19">
        <v>0.96000000000000008</v>
      </c>
      <c r="CN4" s="19">
        <v>0.97000000000000008</v>
      </c>
      <c r="CO4" s="19">
        <v>0.98000000000000009</v>
      </c>
      <c r="CP4" s="24">
        <v>0.9900000000000001</v>
      </c>
      <c r="CQ4" s="19">
        <v>1</v>
      </c>
      <c r="CS4" s="18">
        <v>30</v>
      </c>
      <c r="CT4" s="19">
        <v>1.2749999999999999</v>
      </c>
      <c r="CU4" s="19">
        <v>1.2749999999999999</v>
      </c>
      <c r="CV4" s="19">
        <v>1.2749999999999999</v>
      </c>
      <c r="CW4" s="19">
        <v>1.2749999999999999</v>
      </c>
      <c r="CX4" s="19">
        <v>1.2749999999999999</v>
      </c>
      <c r="CY4" s="19">
        <v>1.2749999999999999</v>
      </c>
      <c r="CZ4" s="19">
        <v>1.2749999999999999</v>
      </c>
      <c r="DA4" s="19">
        <v>1.2749999999999999</v>
      </c>
      <c r="DB4" s="19">
        <v>1.2749999999999999</v>
      </c>
      <c r="DC4" s="19">
        <v>1.2749999999999999</v>
      </c>
      <c r="DD4" s="19">
        <v>1.2749999999999999</v>
      </c>
      <c r="DE4" s="19">
        <v>1.2749999999999999</v>
      </c>
      <c r="DF4" s="19">
        <v>1.2749999999999999</v>
      </c>
      <c r="DG4" s="19">
        <v>1.2749999999999999</v>
      </c>
      <c r="DH4" s="19">
        <v>1.2749999999999999</v>
      </c>
      <c r="DI4" s="19">
        <v>1.2749999999999999</v>
      </c>
      <c r="DJ4" s="19">
        <v>1.2749999999999999</v>
      </c>
      <c r="DK4" s="19">
        <v>1.2749999999999999</v>
      </c>
      <c r="DL4" s="19">
        <v>1.2749999999999999</v>
      </c>
      <c r="DM4" s="24">
        <v>1.2749999999999999</v>
      </c>
      <c r="DN4" s="19">
        <v>1.2749999999999999</v>
      </c>
      <c r="DO4" s="19">
        <v>1.2474999999999998</v>
      </c>
      <c r="DP4" s="19">
        <v>1.2199999999999998</v>
      </c>
      <c r="DQ4" s="19">
        <v>1.1924999999999997</v>
      </c>
      <c r="DR4" s="19">
        <v>1.1649999999999996</v>
      </c>
      <c r="DS4" s="19">
        <v>1.1374999999999995</v>
      </c>
      <c r="DT4" s="19">
        <v>1.1099999999999994</v>
      </c>
      <c r="DU4" s="19">
        <v>1.0824999999999994</v>
      </c>
      <c r="DV4" s="19">
        <v>1.0549999999999993</v>
      </c>
      <c r="DW4" s="24">
        <v>1.0274999999999992</v>
      </c>
      <c r="DX4" s="19">
        <v>1</v>
      </c>
    </row>
    <row r="5" spans="1:128" x14ac:dyDescent="0.3">
      <c r="A5">
        <v>2</v>
      </c>
      <c r="B5" s="19">
        <v>0.9</v>
      </c>
      <c r="C5" s="19">
        <v>0.9</v>
      </c>
      <c r="D5" s="19">
        <v>0.9</v>
      </c>
      <c r="E5" s="19">
        <v>0.9</v>
      </c>
      <c r="F5" s="19">
        <v>0.9</v>
      </c>
      <c r="G5" s="19">
        <v>0.9</v>
      </c>
      <c r="H5" s="19">
        <v>0.9</v>
      </c>
      <c r="I5" s="19">
        <v>0.9</v>
      </c>
      <c r="J5" s="19">
        <v>0.9</v>
      </c>
      <c r="K5" s="19">
        <v>0.9</v>
      </c>
      <c r="L5" s="19">
        <v>0.9</v>
      </c>
      <c r="M5" s="19">
        <v>0.9</v>
      </c>
      <c r="N5" s="19">
        <v>0.9</v>
      </c>
      <c r="O5" s="19">
        <v>0.9</v>
      </c>
      <c r="P5" s="19">
        <v>0.9</v>
      </c>
      <c r="Q5" s="19">
        <v>0.9</v>
      </c>
      <c r="R5" s="19">
        <v>0.9</v>
      </c>
      <c r="S5" s="19">
        <v>0.9</v>
      </c>
      <c r="T5" s="19">
        <v>0.9</v>
      </c>
      <c r="U5" s="19">
        <v>0.9</v>
      </c>
      <c r="V5" s="19">
        <v>0.9</v>
      </c>
      <c r="W5" s="19">
        <v>0.9</v>
      </c>
      <c r="X5" s="19">
        <v>0.9</v>
      </c>
      <c r="Y5" s="19">
        <v>0.9</v>
      </c>
      <c r="Z5" s="19">
        <v>0.9</v>
      </c>
      <c r="AA5" s="19">
        <v>0.9</v>
      </c>
      <c r="AB5" s="19">
        <v>0.9</v>
      </c>
      <c r="AC5" s="19">
        <v>0.9</v>
      </c>
      <c r="AD5" s="19">
        <v>0.9</v>
      </c>
      <c r="AE5" s="19">
        <v>0.9</v>
      </c>
      <c r="AF5" s="19">
        <v>0.9</v>
      </c>
      <c r="AG5" s="19">
        <v>0.9</v>
      </c>
      <c r="AH5" s="19">
        <v>0.9</v>
      </c>
      <c r="AI5" s="19">
        <v>0.9</v>
      </c>
      <c r="AJ5" s="19">
        <v>0.9</v>
      </c>
      <c r="AK5" s="19">
        <v>0.9</v>
      </c>
      <c r="AL5" s="19">
        <v>0.9</v>
      </c>
      <c r="AM5" s="19">
        <v>0.9</v>
      </c>
      <c r="AN5" s="19">
        <v>0.9</v>
      </c>
      <c r="AO5" s="19">
        <v>0.9</v>
      </c>
      <c r="AP5" s="19">
        <v>0.9</v>
      </c>
      <c r="AQ5" s="19">
        <v>0.90500000000000003</v>
      </c>
      <c r="AR5" s="19">
        <v>0.91</v>
      </c>
      <c r="AS5" s="19">
        <v>0.91500000000000004</v>
      </c>
      <c r="AT5" s="19">
        <v>0.92</v>
      </c>
      <c r="AU5" s="19">
        <v>0.92500000000000004</v>
      </c>
      <c r="AV5" s="19">
        <v>0.93</v>
      </c>
      <c r="AW5" s="19">
        <v>0.93500000000000005</v>
      </c>
      <c r="AX5" s="19">
        <v>0.94000000000000006</v>
      </c>
      <c r="AY5" s="20">
        <v>0.94500000000000006</v>
      </c>
      <c r="AZ5" s="20">
        <v>0.95000000000000007</v>
      </c>
      <c r="BA5" s="20">
        <v>0.95500000000000007</v>
      </c>
      <c r="BB5" s="20">
        <v>0.96000000000000008</v>
      </c>
      <c r="BC5" s="25">
        <v>0.96500000000000008</v>
      </c>
      <c r="BD5" s="21">
        <v>0.97000000000000008</v>
      </c>
      <c r="BE5" s="21">
        <v>0.97750000000000004</v>
      </c>
      <c r="BF5" s="21">
        <v>0.9820000000000001</v>
      </c>
      <c r="BG5" s="21">
        <v>0.98650000000000004</v>
      </c>
      <c r="BH5" s="21">
        <v>0.9910000000000001</v>
      </c>
      <c r="BI5" s="22">
        <v>0.99550000000000005</v>
      </c>
      <c r="BJ5" s="22">
        <v>1</v>
      </c>
      <c r="BL5" s="18">
        <v>31</v>
      </c>
      <c r="BM5" s="19">
        <v>0.9</v>
      </c>
      <c r="BN5" s="19">
        <v>0.9</v>
      </c>
      <c r="BO5" s="19">
        <v>0.9</v>
      </c>
      <c r="BP5" s="19">
        <v>0.9</v>
      </c>
      <c r="BQ5" s="19">
        <v>0.9</v>
      </c>
      <c r="BR5" s="19">
        <v>0.9</v>
      </c>
      <c r="BS5" s="19">
        <v>0.9</v>
      </c>
      <c r="BT5" s="19">
        <v>0.9</v>
      </c>
      <c r="BU5" s="19">
        <v>0.9</v>
      </c>
      <c r="BV5" s="19">
        <v>0.9</v>
      </c>
      <c r="BW5" s="19">
        <v>0.9</v>
      </c>
      <c r="BX5" s="19">
        <v>0.9</v>
      </c>
      <c r="BY5" s="19">
        <v>0.9</v>
      </c>
      <c r="BZ5" s="19">
        <v>0.9</v>
      </c>
      <c r="CA5" s="19">
        <v>0.9</v>
      </c>
      <c r="CB5" s="19">
        <v>0.9</v>
      </c>
      <c r="CC5" s="19">
        <v>0.9</v>
      </c>
      <c r="CD5" s="19">
        <v>0.9</v>
      </c>
      <c r="CE5" s="19">
        <v>0.9</v>
      </c>
      <c r="CF5" s="24">
        <v>0.9</v>
      </c>
      <c r="CG5" s="19">
        <v>0.9</v>
      </c>
      <c r="CH5" s="19">
        <v>0.91</v>
      </c>
      <c r="CI5" s="19">
        <v>0.92</v>
      </c>
      <c r="CJ5" s="19">
        <v>0.93</v>
      </c>
      <c r="CK5" s="19">
        <v>0.94000000000000006</v>
      </c>
      <c r="CL5" s="19">
        <v>0.95000000000000007</v>
      </c>
      <c r="CM5" s="19">
        <v>0.96000000000000008</v>
      </c>
      <c r="CN5" s="19">
        <v>0.97000000000000008</v>
      </c>
      <c r="CO5" s="19">
        <v>0.98000000000000009</v>
      </c>
      <c r="CP5" s="24">
        <v>0.9900000000000001</v>
      </c>
      <c r="CQ5" s="19">
        <v>1</v>
      </c>
      <c r="CS5" s="18">
        <v>31</v>
      </c>
      <c r="CT5" s="19">
        <v>1.2749999999999999</v>
      </c>
      <c r="CU5" s="19">
        <v>1.2749999999999999</v>
      </c>
      <c r="CV5" s="19">
        <v>1.2749999999999999</v>
      </c>
      <c r="CW5" s="19">
        <v>1.2749999999999999</v>
      </c>
      <c r="CX5" s="19">
        <v>1.2749999999999999</v>
      </c>
      <c r="CY5" s="19">
        <v>1.2749999999999999</v>
      </c>
      <c r="CZ5" s="19">
        <v>1.2749999999999999</v>
      </c>
      <c r="DA5" s="19">
        <v>1.2749999999999999</v>
      </c>
      <c r="DB5" s="19">
        <v>1.2749999999999999</v>
      </c>
      <c r="DC5" s="19">
        <v>1.2749999999999999</v>
      </c>
      <c r="DD5" s="19">
        <v>1.2749999999999999</v>
      </c>
      <c r="DE5" s="19">
        <v>1.2749999999999999</v>
      </c>
      <c r="DF5" s="19">
        <v>1.2749999999999999</v>
      </c>
      <c r="DG5" s="19">
        <v>1.2749999999999999</v>
      </c>
      <c r="DH5" s="19">
        <v>1.2749999999999999</v>
      </c>
      <c r="DI5" s="19">
        <v>1.2749999999999999</v>
      </c>
      <c r="DJ5" s="19">
        <v>1.2749999999999999</v>
      </c>
      <c r="DK5" s="19">
        <v>1.2749999999999999</v>
      </c>
      <c r="DL5" s="19">
        <v>1.2749999999999999</v>
      </c>
      <c r="DM5" s="24">
        <v>1.2749999999999999</v>
      </c>
      <c r="DN5" s="19">
        <v>1.2749999999999999</v>
      </c>
      <c r="DO5" s="19">
        <v>1.2474999999999998</v>
      </c>
      <c r="DP5" s="19">
        <v>1.2199999999999998</v>
      </c>
      <c r="DQ5" s="19">
        <v>1.1924999999999997</v>
      </c>
      <c r="DR5" s="19">
        <v>1.1649999999999996</v>
      </c>
      <c r="DS5" s="19">
        <v>1.1374999999999995</v>
      </c>
      <c r="DT5" s="19">
        <v>1.1099999999999994</v>
      </c>
      <c r="DU5" s="19">
        <v>1.0824999999999994</v>
      </c>
      <c r="DV5" s="19">
        <v>1.0549999999999993</v>
      </c>
      <c r="DW5" s="24">
        <v>1.0274999999999992</v>
      </c>
      <c r="DX5" s="19">
        <v>1</v>
      </c>
    </row>
    <row r="6" spans="1:128" x14ac:dyDescent="0.3">
      <c r="A6">
        <v>3</v>
      </c>
      <c r="B6" s="19">
        <v>0.9</v>
      </c>
      <c r="C6" s="19">
        <v>0.9</v>
      </c>
      <c r="D6" s="19">
        <v>0.9</v>
      </c>
      <c r="E6" s="19">
        <v>0.9</v>
      </c>
      <c r="F6" s="19">
        <v>0.9</v>
      </c>
      <c r="G6" s="19">
        <v>0.9</v>
      </c>
      <c r="H6" s="19">
        <v>0.9</v>
      </c>
      <c r="I6" s="19">
        <v>0.9</v>
      </c>
      <c r="J6" s="19">
        <v>0.9</v>
      </c>
      <c r="K6" s="19">
        <v>0.9</v>
      </c>
      <c r="L6" s="19">
        <v>0.9</v>
      </c>
      <c r="M6" s="19">
        <v>0.9</v>
      </c>
      <c r="N6" s="19">
        <v>0.9</v>
      </c>
      <c r="O6" s="19">
        <v>0.9</v>
      </c>
      <c r="P6" s="19">
        <v>0.9</v>
      </c>
      <c r="Q6" s="19">
        <v>0.9</v>
      </c>
      <c r="R6" s="19">
        <v>0.9</v>
      </c>
      <c r="S6" s="19">
        <v>0.9</v>
      </c>
      <c r="T6" s="19">
        <v>0.9</v>
      </c>
      <c r="U6" s="19">
        <v>0.9</v>
      </c>
      <c r="V6" s="19">
        <v>0.9</v>
      </c>
      <c r="W6" s="19">
        <v>0.9</v>
      </c>
      <c r="X6" s="19">
        <v>0.9</v>
      </c>
      <c r="Y6" s="19">
        <v>0.9</v>
      </c>
      <c r="Z6" s="19">
        <v>0.9</v>
      </c>
      <c r="AA6" s="19">
        <v>0.9</v>
      </c>
      <c r="AB6" s="19">
        <v>0.9</v>
      </c>
      <c r="AC6" s="19">
        <v>0.9</v>
      </c>
      <c r="AD6" s="19">
        <v>0.9</v>
      </c>
      <c r="AE6" s="19">
        <v>0.9</v>
      </c>
      <c r="AF6" s="19">
        <v>0.9</v>
      </c>
      <c r="AG6" s="19">
        <v>0.9</v>
      </c>
      <c r="AH6" s="19">
        <v>0.9</v>
      </c>
      <c r="AI6" s="19">
        <v>0.9</v>
      </c>
      <c r="AJ6" s="19">
        <v>0.9</v>
      </c>
      <c r="AK6" s="19">
        <v>0.9</v>
      </c>
      <c r="AL6" s="19">
        <v>0.9</v>
      </c>
      <c r="AM6" s="19">
        <v>0.9</v>
      </c>
      <c r="AN6" s="19">
        <v>0.9</v>
      </c>
      <c r="AO6" s="19">
        <v>0.9</v>
      </c>
      <c r="AP6" s="19">
        <v>0.9</v>
      </c>
      <c r="AQ6" s="19">
        <v>0.90500000000000003</v>
      </c>
      <c r="AR6" s="19">
        <v>0.91</v>
      </c>
      <c r="AS6" s="19">
        <v>0.91500000000000004</v>
      </c>
      <c r="AT6" s="19">
        <v>0.92</v>
      </c>
      <c r="AU6" s="19">
        <v>0.92500000000000004</v>
      </c>
      <c r="AV6" s="19">
        <v>0.93</v>
      </c>
      <c r="AW6" s="19">
        <v>0.93500000000000005</v>
      </c>
      <c r="AX6" s="20">
        <v>0.94000000000000006</v>
      </c>
      <c r="AY6" s="20">
        <v>0.94500000000000006</v>
      </c>
      <c r="AZ6" s="20">
        <v>0.95000000000000007</v>
      </c>
      <c r="BA6" s="20">
        <v>0.95500000000000007</v>
      </c>
      <c r="BB6" s="25">
        <v>0.96000000000000008</v>
      </c>
      <c r="BC6" s="21">
        <v>0.96500000000000008</v>
      </c>
      <c r="BD6" s="21">
        <v>0.97300000000000009</v>
      </c>
      <c r="BE6" s="21">
        <v>0.98</v>
      </c>
      <c r="BF6" s="21">
        <v>0.9840000000000001</v>
      </c>
      <c r="BG6" s="21">
        <v>0.98799999999999999</v>
      </c>
      <c r="BH6" s="22">
        <v>0.9920000000000001</v>
      </c>
      <c r="BI6" s="22">
        <v>0.996</v>
      </c>
      <c r="BJ6" s="22">
        <v>1</v>
      </c>
      <c r="BL6" s="18">
        <v>32</v>
      </c>
      <c r="BM6" s="19">
        <v>0.9</v>
      </c>
      <c r="BN6" s="19">
        <v>0.9</v>
      </c>
      <c r="BO6" s="19">
        <v>0.9</v>
      </c>
      <c r="BP6" s="19">
        <v>0.9</v>
      </c>
      <c r="BQ6" s="19">
        <v>0.9</v>
      </c>
      <c r="BR6" s="19">
        <v>0.9</v>
      </c>
      <c r="BS6" s="19">
        <v>0.9</v>
      </c>
      <c r="BT6" s="19">
        <v>0.9</v>
      </c>
      <c r="BU6" s="19">
        <v>0.9</v>
      </c>
      <c r="BV6" s="19">
        <v>0.9</v>
      </c>
      <c r="BW6" s="19">
        <v>0.9</v>
      </c>
      <c r="BX6" s="19">
        <v>0.9</v>
      </c>
      <c r="BY6" s="19">
        <v>0.9</v>
      </c>
      <c r="BZ6" s="19">
        <v>0.9</v>
      </c>
      <c r="CA6" s="19">
        <v>0.9</v>
      </c>
      <c r="CB6" s="19">
        <v>0.9</v>
      </c>
      <c r="CC6" s="19">
        <v>0.9</v>
      </c>
      <c r="CD6" s="19">
        <v>0.9</v>
      </c>
      <c r="CE6" s="19">
        <v>0.9</v>
      </c>
      <c r="CF6" s="24">
        <v>0.9</v>
      </c>
      <c r="CG6" s="19">
        <v>0.9</v>
      </c>
      <c r="CH6" s="19">
        <v>0.91</v>
      </c>
      <c r="CI6" s="19">
        <v>0.92</v>
      </c>
      <c r="CJ6" s="19">
        <v>0.93</v>
      </c>
      <c r="CK6" s="19">
        <v>0.94000000000000006</v>
      </c>
      <c r="CL6" s="19">
        <v>0.95000000000000007</v>
      </c>
      <c r="CM6" s="19">
        <v>0.96000000000000008</v>
      </c>
      <c r="CN6" s="19">
        <v>0.97000000000000008</v>
      </c>
      <c r="CO6" s="19">
        <v>0.98000000000000009</v>
      </c>
      <c r="CP6" s="24">
        <v>0.9900000000000001</v>
      </c>
      <c r="CQ6" s="19">
        <v>1</v>
      </c>
      <c r="CS6" s="18">
        <v>32</v>
      </c>
      <c r="CT6" s="19">
        <v>1.2749999999999999</v>
      </c>
      <c r="CU6" s="19">
        <v>1.2749999999999999</v>
      </c>
      <c r="CV6" s="19">
        <v>1.2749999999999999</v>
      </c>
      <c r="CW6" s="19">
        <v>1.2749999999999999</v>
      </c>
      <c r="CX6" s="19">
        <v>1.2749999999999999</v>
      </c>
      <c r="CY6" s="19">
        <v>1.2749999999999999</v>
      </c>
      <c r="CZ6" s="19">
        <v>1.2749999999999999</v>
      </c>
      <c r="DA6" s="19">
        <v>1.2749999999999999</v>
      </c>
      <c r="DB6" s="19">
        <v>1.2749999999999999</v>
      </c>
      <c r="DC6" s="19">
        <v>1.2749999999999999</v>
      </c>
      <c r="DD6" s="19">
        <v>1.2749999999999999</v>
      </c>
      <c r="DE6" s="19">
        <v>1.2749999999999999</v>
      </c>
      <c r="DF6" s="19">
        <v>1.2749999999999999</v>
      </c>
      <c r="DG6" s="19">
        <v>1.2749999999999999</v>
      </c>
      <c r="DH6" s="19">
        <v>1.2749999999999999</v>
      </c>
      <c r="DI6" s="19">
        <v>1.2749999999999999</v>
      </c>
      <c r="DJ6" s="19">
        <v>1.2749999999999999</v>
      </c>
      <c r="DK6" s="19">
        <v>1.2749999999999999</v>
      </c>
      <c r="DL6" s="19">
        <v>1.2749999999999999</v>
      </c>
      <c r="DM6" s="24">
        <v>1.2749999999999999</v>
      </c>
      <c r="DN6" s="19">
        <v>1.2749999999999999</v>
      </c>
      <c r="DO6" s="19">
        <v>1.2474999999999998</v>
      </c>
      <c r="DP6" s="19">
        <v>1.2199999999999998</v>
      </c>
      <c r="DQ6" s="19">
        <v>1.1924999999999997</v>
      </c>
      <c r="DR6" s="19">
        <v>1.1649999999999996</v>
      </c>
      <c r="DS6" s="19">
        <v>1.1374999999999995</v>
      </c>
      <c r="DT6" s="19">
        <v>1.1099999999999994</v>
      </c>
      <c r="DU6" s="19">
        <v>1.0824999999999994</v>
      </c>
      <c r="DV6" s="19">
        <v>1.0549999999999993</v>
      </c>
      <c r="DW6" s="24">
        <v>1.0274999999999992</v>
      </c>
      <c r="DX6" s="19">
        <v>1</v>
      </c>
    </row>
    <row r="7" spans="1:128" x14ac:dyDescent="0.3">
      <c r="A7">
        <v>4</v>
      </c>
      <c r="B7" s="19">
        <v>0.9</v>
      </c>
      <c r="C7" s="19">
        <v>0.9</v>
      </c>
      <c r="D7" s="19">
        <v>0.9</v>
      </c>
      <c r="E7" s="19">
        <v>0.9</v>
      </c>
      <c r="F7" s="19">
        <v>0.9</v>
      </c>
      <c r="G7" s="19">
        <v>0.9</v>
      </c>
      <c r="H7" s="19">
        <v>0.9</v>
      </c>
      <c r="I7" s="19">
        <v>0.9</v>
      </c>
      <c r="J7" s="19">
        <v>0.9</v>
      </c>
      <c r="K7" s="19">
        <v>0.9</v>
      </c>
      <c r="L7" s="19">
        <v>0.9</v>
      </c>
      <c r="M7" s="19">
        <v>0.9</v>
      </c>
      <c r="N7" s="19">
        <v>0.9</v>
      </c>
      <c r="O7" s="19">
        <v>0.9</v>
      </c>
      <c r="P7" s="19">
        <v>0.9</v>
      </c>
      <c r="Q7" s="19">
        <v>0.9</v>
      </c>
      <c r="R7" s="19">
        <v>0.9</v>
      </c>
      <c r="S7" s="19">
        <v>0.9</v>
      </c>
      <c r="T7" s="19">
        <v>0.9</v>
      </c>
      <c r="U7" s="19">
        <v>0.9</v>
      </c>
      <c r="V7" s="19">
        <v>0.9</v>
      </c>
      <c r="W7" s="19">
        <v>0.9</v>
      </c>
      <c r="X7" s="19">
        <v>0.9</v>
      </c>
      <c r="Y7" s="19">
        <v>0.9</v>
      </c>
      <c r="Z7" s="19">
        <v>0.9</v>
      </c>
      <c r="AA7" s="19">
        <v>0.9</v>
      </c>
      <c r="AB7" s="19">
        <v>0.9</v>
      </c>
      <c r="AC7" s="19">
        <v>0.9</v>
      </c>
      <c r="AD7" s="19">
        <v>0.9</v>
      </c>
      <c r="AE7" s="19">
        <v>0.9</v>
      </c>
      <c r="AF7" s="19">
        <v>0.9</v>
      </c>
      <c r="AG7" s="19">
        <v>0.9</v>
      </c>
      <c r="AH7" s="19">
        <v>0.9</v>
      </c>
      <c r="AI7" s="19">
        <v>0.9</v>
      </c>
      <c r="AJ7" s="19">
        <v>0.9</v>
      </c>
      <c r="AK7" s="19">
        <v>0.9</v>
      </c>
      <c r="AL7" s="19">
        <v>0.9</v>
      </c>
      <c r="AM7" s="19">
        <v>0.9</v>
      </c>
      <c r="AN7" s="19">
        <v>0.9</v>
      </c>
      <c r="AO7" s="19">
        <v>0.9</v>
      </c>
      <c r="AP7" s="19">
        <v>0.9</v>
      </c>
      <c r="AQ7" s="19">
        <v>0.90500000000000003</v>
      </c>
      <c r="AR7" s="19">
        <v>0.91</v>
      </c>
      <c r="AS7" s="19">
        <v>0.91500000000000004</v>
      </c>
      <c r="AT7" s="19">
        <v>0.92</v>
      </c>
      <c r="AU7" s="19">
        <v>0.92500000000000004</v>
      </c>
      <c r="AV7" s="19">
        <v>0.93</v>
      </c>
      <c r="AW7" s="20">
        <v>0.93500000000000005</v>
      </c>
      <c r="AX7" s="20">
        <v>0.94000000000000006</v>
      </c>
      <c r="AY7" s="20">
        <v>0.94500000000000006</v>
      </c>
      <c r="AZ7" s="20">
        <v>0.95000000000000007</v>
      </c>
      <c r="BA7" s="25">
        <v>0.95500000000000007</v>
      </c>
      <c r="BB7" s="21">
        <v>0.96000000000000008</v>
      </c>
      <c r="BC7" s="21">
        <v>0.96850000000000003</v>
      </c>
      <c r="BD7" s="21">
        <v>0.97600000000000009</v>
      </c>
      <c r="BE7" s="21">
        <v>0.98249999999999993</v>
      </c>
      <c r="BF7" s="21">
        <v>0.9860000000000001</v>
      </c>
      <c r="BG7" s="22">
        <v>0.98949999999999994</v>
      </c>
      <c r="BH7" s="22">
        <v>0.9930000000000001</v>
      </c>
      <c r="BI7" s="22">
        <v>0.99649999999999994</v>
      </c>
      <c r="BJ7" s="22">
        <v>1</v>
      </c>
      <c r="BL7" s="18">
        <v>33</v>
      </c>
      <c r="BM7" s="19">
        <v>0.9</v>
      </c>
      <c r="BN7" s="19">
        <v>0.9</v>
      </c>
      <c r="BO7" s="19">
        <v>0.9</v>
      </c>
      <c r="BP7" s="19">
        <v>0.9</v>
      </c>
      <c r="BQ7" s="19">
        <v>0.9</v>
      </c>
      <c r="BR7" s="19">
        <v>0.9</v>
      </c>
      <c r="BS7" s="19">
        <v>0.9</v>
      </c>
      <c r="BT7" s="19">
        <v>0.9</v>
      </c>
      <c r="BU7" s="19">
        <v>0.9</v>
      </c>
      <c r="BV7" s="19">
        <v>0.9</v>
      </c>
      <c r="BW7" s="19">
        <v>0.9</v>
      </c>
      <c r="BX7" s="19">
        <v>0.9</v>
      </c>
      <c r="BY7" s="19">
        <v>0.9</v>
      </c>
      <c r="BZ7" s="19">
        <v>0.9</v>
      </c>
      <c r="CA7" s="19">
        <v>0.9</v>
      </c>
      <c r="CB7" s="19">
        <v>0.9</v>
      </c>
      <c r="CC7" s="19">
        <v>0.9</v>
      </c>
      <c r="CD7" s="19">
        <v>0.9</v>
      </c>
      <c r="CE7" s="19">
        <v>0.9</v>
      </c>
      <c r="CF7" s="24">
        <v>0.9</v>
      </c>
      <c r="CG7" s="19">
        <v>0.9</v>
      </c>
      <c r="CH7" s="19">
        <v>0.91</v>
      </c>
      <c r="CI7" s="19">
        <v>0.92</v>
      </c>
      <c r="CJ7" s="19">
        <v>0.93</v>
      </c>
      <c r="CK7" s="19">
        <v>0.94000000000000006</v>
      </c>
      <c r="CL7" s="19">
        <v>0.95000000000000007</v>
      </c>
      <c r="CM7" s="19">
        <v>0.96000000000000008</v>
      </c>
      <c r="CN7" s="19">
        <v>0.97000000000000008</v>
      </c>
      <c r="CO7" s="19">
        <v>0.98000000000000009</v>
      </c>
      <c r="CP7" s="24">
        <v>0.9900000000000001</v>
      </c>
      <c r="CQ7" s="19">
        <v>1</v>
      </c>
      <c r="CS7" s="18">
        <v>33</v>
      </c>
      <c r="CT7" s="19">
        <v>1.2749999999999999</v>
      </c>
      <c r="CU7" s="19">
        <v>1.2749999999999999</v>
      </c>
      <c r="CV7" s="19">
        <v>1.2749999999999999</v>
      </c>
      <c r="CW7" s="19">
        <v>1.2749999999999999</v>
      </c>
      <c r="CX7" s="19">
        <v>1.2749999999999999</v>
      </c>
      <c r="CY7" s="19">
        <v>1.2749999999999999</v>
      </c>
      <c r="CZ7" s="19">
        <v>1.2749999999999999</v>
      </c>
      <c r="DA7" s="19">
        <v>1.2749999999999999</v>
      </c>
      <c r="DB7" s="19">
        <v>1.2749999999999999</v>
      </c>
      <c r="DC7" s="19">
        <v>1.2749999999999999</v>
      </c>
      <c r="DD7" s="19">
        <v>1.2749999999999999</v>
      </c>
      <c r="DE7" s="19">
        <v>1.2749999999999999</v>
      </c>
      <c r="DF7" s="19">
        <v>1.2749999999999999</v>
      </c>
      <c r="DG7" s="19">
        <v>1.2749999999999999</v>
      </c>
      <c r="DH7" s="19">
        <v>1.2749999999999999</v>
      </c>
      <c r="DI7" s="19">
        <v>1.2749999999999999</v>
      </c>
      <c r="DJ7" s="19">
        <v>1.2749999999999999</v>
      </c>
      <c r="DK7" s="19">
        <v>1.2749999999999999</v>
      </c>
      <c r="DL7" s="19">
        <v>1.2749999999999999</v>
      </c>
      <c r="DM7" s="24">
        <v>1.2749999999999999</v>
      </c>
      <c r="DN7" s="19">
        <v>1.2749999999999999</v>
      </c>
      <c r="DO7" s="19">
        <v>1.2474999999999998</v>
      </c>
      <c r="DP7" s="19">
        <v>1.2199999999999998</v>
      </c>
      <c r="DQ7" s="19">
        <v>1.1924999999999997</v>
      </c>
      <c r="DR7" s="19">
        <v>1.1649999999999996</v>
      </c>
      <c r="DS7" s="19">
        <v>1.1374999999999995</v>
      </c>
      <c r="DT7" s="19">
        <v>1.1099999999999994</v>
      </c>
      <c r="DU7" s="19">
        <v>1.0824999999999994</v>
      </c>
      <c r="DV7" s="19">
        <v>1.0549999999999993</v>
      </c>
      <c r="DW7" s="24">
        <v>1.0274999999999992</v>
      </c>
      <c r="DX7" s="19">
        <v>1</v>
      </c>
    </row>
    <row r="8" spans="1:128" x14ac:dyDescent="0.3">
      <c r="A8">
        <v>5</v>
      </c>
      <c r="B8" s="19">
        <v>0.9</v>
      </c>
      <c r="C8" s="19">
        <v>0.9</v>
      </c>
      <c r="D8" s="19">
        <v>0.9</v>
      </c>
      <c r="E8" s="19">
        <v>0.9</v>
      </c>
      <c r="F8" s="19">
        <v>0.9</v>
      </c>
      <c r="G8" s="19">
        <v>0.9</v>
      </c>
      <c r="H8" s="19">
        <v>0.9</v>
      </c>
      <c r="I8" s="19">
        <v>0.9</v>
      </c>
      <c r="J8" s="19">
        <v>0.9</v>
      </c>
      <c r="K8" s="19">
        <v>0.9</v>
      </c>
      <c r="L8" s="19">
        <v>0.9</v>
      </c>
      <c r="M8" s="19">
        <v>0.9</v>
      </c>
      <c r="N8" s="19">
        <v>0.9</v>
      </c>
      <c r="O8" s="19">
        <v>0.9</v>
      </c>
      <c r="P8" s="19">
        <v>0.9</v>
      </c>
      <c r="Q8" s="19">
        <v>0.9</v>
      </c>
      <c r="R8" s="19">
        <v>0.9</v>
      </c>
      <c r="S8" s="19">
        <v>0.9</v>
      </c>
      <c r="T8" s="19">
        <v>0.9</v>
      </c>
      <c r="U8" s="19">
        <v>0.9</v>
      </c>
      <c r="V8" s="19">
        <v>0.9</v>
      </c>
      <c r="W8" s="19">
        <v>0.9</v>
      </c>
      <c r="X8" s="19">
        <v>0.9</v>
      </c>
      <c r="Y8" s="19">
        <v>0.9</v>
      </c>
      <c r="Z8" s="19">
        <v>0.9</v>
      </c>
      <c r="AA8" s="19">
        <v>0.9</v>
      </c>
      <c r="AB8" s="19">
        <v>0.9</v>
      </c>
      <c r="AC8" s="19">
        <v>0.9</v>
      </c>
      <c r="AD8" s="19">
        <v>0.9</v>
      </c>
      <c r="AE8" s="19">
        <v>0.9</v>
      </c>
      <c r="AF8" s="19">
        <v>0.9</v>
      </c>
      <c r="AG8" s="19">
        <v>0.9</v>
      </c>
      <c r="AH8" s="19">
        <v>0.9</v>
      </c>
      <c r="AI8" s="19">
        <v>0.9</v>
      </c>
      <c r="AJ8" s="19">
        <v>0.9</v>
      </c>
      <c r="AK8" s="19">
        <v>0.9</v>
      </c>
      <c r="AL8" s="19">
        <v>0.9</v>
      </c>
      <c r="AM8" s="19">
        <v>0.9</v>
      </c>
      <c r="AN8" s="19">
        <v>0.9</v>
      </c>
      <c r="AO8" s="19">
        <v>0.9</v>
      </c>
      <c r="AP8" s="19">
        <v>0.9</v>
      </c>
      <c r="AQ8" s="19">
        <v>0.90500000000000003</v>
      </c>
      <c r="AR8" s="19">
        <v>0.91</v>
      </c>
      <c r="AS8" s="19">
        <v>0.91500000000000004</v>
      </c>
      <c r="AT8" s="19">
        <v>0.92</v>
      </c>
      <c r="AU8" s="24">
        <v>0.92500000000000004</v>
      </c>
      <c r="AV8" s="25">
        <v>0.93</v>
      </c>
      <c r="AW8" s="25">
        <v>0.93500000000000005</v>
      </c>
      <c r="AX8" s="25">
        <v>0.94000000000000006</v>
      </c>
      <c r="AY8" s="25">
        <v>0.94500000000000006</v>
      </c>
      <c r="AZ8" s="25">
        <v>0.95000000000000007</v>
      </c>
      <c r="BA8" s="21">
        <v>0.95500000000000007</v>
      </c>
      <c r="BB8" s="21">
        <v>0.96400000000000008</v>
      </c>
      <c r="BC8" s="21">
        <v>0.97199999999999998</v>
      </c>
      <c r="BD8" s="21">
        <v>0.97900000000000009</v>
      </c>
      <c r="BE8" s="21">
        <v>0.98499999999999988</v>
      </c>
      <c r="BF8" s="22">
        <v>0.9880000000000001</v>
      </c>
      <c r="BG8" s="22">
        <v>0.99099999999999988</v>
      </c>
      <c r="BH8" s="22">
        <v>0.99400000000000011</v>
      </c>
      <c r="BI8" s="22">
        <v>0.99699999999999989</v>
      </c>
      <c r="BJ8" s="22">
        <v>1</v>
      </c>
      <c r="BL8" s="18">
        <v>34</v>
      </c>
      <c r="BM8" s="19">
        <v>0.9</v>
      </c>
      <c r="BN8" s="19">
        <v>0.9</v>
      </c>
      <c r="BO8" s="19">
        <v>0.9</v>
      </c>
      <c r="BP8" s="19">
        <v>0.9</v>
      </c>
      <c r="BQ8" s="19">
        <v>0.9</v>
      </c>
      <c r="BR8" s="19">
        <v>0.9</v>
      </c>
      <c r="BS8" s="19">
        <v>0.9</v>
      </c>
      <c r="BT8" s="19">
        <v>0.9</v>
      </c>
      <c r="BU8" s="19">
        <v>0.9</v>
      </c>
      <c r="BV8" s="19">
        <v>0.9</v>
      </c>
      <c r="BW8" s="19">
        <v>0.9</v>
      </c>
      <c r="BX8" s="19">
        <v>0.9</v>
      </c>
      <c r="BY8" s="19">
        <v>0.9</v>
      </c>
      <c r="BZ8" s="19">
        <v>0.9</v>
      </c>
      <c r="CA8" s="19">
        <v>0.9</v>
      </c>
      <c r="CB8" s="19">
        <v>0.9</v>
      </c>
      <c r="CC8" s="19">
        <v>0.9</v>
      </c>
      <c r="CD8" s="19">
        <v>0.9</v>
      </c>
      <c r="CE8" s="19">
        <v>0.9</v>
      </c>
      <c r="CF8" s="24">
        <v>0.9</v>
      </c>
      <c r="CG8" s="19">
        <v>0.9</v>
      </c>
      <c r="CH8" s="19">
        <v>0.91</v>
      </c>
      <c r="CI8" s="19">
        <v>0.92</v>
      </c>
      <c r="CJ8" s="19">
        <v>0.93</v>
      </c>
      <c r="CK8" s="19">
        <v>0.94000000000000006</v>
      </c>
      <c r="CL8" s="19">
        <v>0.95000000000000007</v>
      </c>
      <c r="CM8" s="19">
        <v>0.96000000000000008</v>
      </c>
      <c r="CN8" s="19">
        <v>0.97000000000000008</v>
      </c>
      <c r="CO8" s="19">
        <v>0.98000000000000009</v>
      </c>
      <c r="CP8" s="24">
        <v>0.9900000000000001</v>
      </c>
      <c r="CQ8" s="19">
        <v>1</v>
      </c>
      <c r="CS8" s="18">
        <v>34</v>
      </c>
      <c r="CT8" s="19">
        <v>1.2749999999999999</v>
      </c>
      <c r="CU8" s="19">
        <v>1.2749999999999999</v>
      </c>
      <c r="CV8" s="19">
        <v>1.2749999999999999</v>
      </c>
      <c r="CW8" s="19">
        <v>1.2749999999999999</v>
      </c>
      <c r="CX8" s="19">
        <v>1.2749999999999999</v>
      </c>
      <c r="CY8" s="19">
        <v>1.2749999999999999</v>
      </c>
      <c r="CZ8" s="19">
        <v>1.2749999999999999</v>
      </c>
      <c r="DA8" s="19">
        <v>1.2749999999999999</v>
      </c>
      <c r="DB8" s="19">
        <v>1.2749999999999999</v>
      </c>
      <c r="DC8" s="19">
        <v>1.2749999999999999</v>
      </c>
      <c r="DD8" s="19">
        <v>1.2749999999999999</v>
      </c>
      <c r="DE8" s="19">
        <v>1.2749999999999999</v>
      </c>
      <c r="DF8" s="19">
        <v>1.2749999999999999</v>
      </c>
      <c r="DG8" s="19">
        <v>1.2749999999999999</v>
      </c>
      <c r="DH8" s="19">
        <v>1.2749999999999999</v>
      </c>
      <c r="DI8" s="19">
        <v>1.2749999999999999</v>
      </c>
      <c r="DJ8" s="19">
        <v>1.2749999999999999</v>
      </c>
      <c r="DK8" s="19">
        <v>1.2749999999999999</v>
      </c>
      <c r="DL8" s="19">
        <v>1.2749999999999999</v>
      </c>
      <c r="DM8" s="24">
        <v>1.2749999999999999</v>
      </c>
      <c r="DN8" s="19">
        <v>1.2749999999999999</v>
      </c>
      <c r="DO8" s="19">
        <v>1.2474999999999998</v>
      </c>
      <c r="DP8" s="19">
        <v>1.2199999999999998</v>
      </c>
      <c r="DQ8" s="19">
        <v>1.1924999999999997</v>
      </c>
      <c r="DR8" s="19">
        <v>1.1649999999999996</v>
      </c>
      <c r="DS8" s="19">
        <v>1.1374999999999995</v>
      </c>
      <c r="DT8" s="19">
        <v>1.1099999999999994</v>
      </c>
      <c r="DU8" s="19">
        <v>1.0824999999999994</v>
      </c>
      <c r="DV8" s="19">
        <v>1.0549999999999993</v>
      </c>
      <c r="DW8" s="24">
        <v>1.0274999999999992</v>
      </c>
      <c r="DX8" s="19">
        <v>1</v>
      </c>
    </row>
    <row r="9" spans="1:128" x14ac:dyDescent="0.3">
      <c r="A9">
        <v>6</v>
      </c>
      <c r="B9" s="19">
        <v>0.9</v>
      </c>
      <c r="C9" s="19">
        <v>0.9</v>
      </c>
      <c r="D9" s="19">
        <v>0.9</v>
      </c>
      <c r="E9" s="19">
        <v>0.9</v>
      </c>
      <c r="F9" s="19">
        <v>0.9</v>
      </c>
      <c r="G9" s="19">
        <v>0.9</v>
      </c>
      <c r="H9" s="19">
        <v>0.9</v>
      </c>
      <c r="I9" s="19">
        <v>0.9</v>
      </c>
      <c r="J9" s="19">
        <v>0.9</v>
      </c>
      <c r="K9" s="19">
        <v>0.9</v>
      </c>
      <c r="L9" s="19">
        <v>0.9</v>
      </c>
      <c r="M9" s="19">
        <v>0.9</v>
      </c>
      <c r="N9" s="19">
        <v>0.9</v>
      </c>
      <c r="O9" s="19">
        <v>0.9</v>
      </c>
      <c r="P9" s="19">
        <v>0.9</v>
      </c>
      <c r="Q9" s="19">
        <v>0.9</v>
      </c>
      <c r="R9" s="19">
        <v>0.9</v>
      </c>
      <c r="S9" s="19">
        <v>0.9</v>
      </c>
      <c r="T9" s="19">
        <v>0.9</v>
      </c>
      <c r="U9" s="19">
        <v>0.9</v>
      </c>
      <c r="V9" s="19">
        <v>0.9</v>
      </c>
      <c r="W9" s="19">
        <v>0.9</v>
      </c>
      <c r="X9" s="19">
        <v>0.9</v>
      </c>
      <c r="Y9" s="19">
        <v>0.9</v>
      </c>
      <c r="Z9" s="19">
        <v>0.9</v>
      </c>
      <c r="AA9" s="19">
        <v>0.9</v>
      </c>
      <c r="AB9" s="19">
        <v>0.9</v>
      </c>
      <c r="AC9" s="19">
        <v>0.9</v>
      </c>
      <c r="AD9" s="19">
        <v>0.9</v>
      </c>
      <c r="AE9" s="19">
        <v>0.9</v>
      </c>
      <c r="AF9" s="19">
        <v>0.9</v>
      </c>
      <c r="AG9" s="19">
        <v>0.9</v>
      </c>
      <c r="AH9" s="19">
        <v>0.9</v>
      </c>
      <c r="AI9" s="19">
        <v>0.9</v>
      </c>
      <c r="AJ9" s="19">
        <v>0.9</v>
      </c>
      <c r="AK9" s="19">
        <v>0.9</v>
      </c>
      <c r="AL9" s="19">
        <v>0.9</v>
      </c>
      <c r="AM9" s="19">
        <v>0.9</v>
      </c>
      <c r="AN9" s="19">
        <v>0.9</v>
      </c>
      <c r="AO9" s="19">
        <v>0.9</v>
      </c>
      <c r="AP9" s="19">
        <v>0.9</v>
      </c>
      <c r="AQ9" s="19">
        <v>0.90500000000000003</v>
      </c>
      <c r="AR9" s="19">
        <v>0.91</v>
      </c>
      <c r="AS9" s="19">
        <v>0.91500000000000004</v>
      </c>
      <c r="AT9" s="24">
        <v>0.92</v>
      </c>
      <c r="AU9" s="20">
        <v>0.92500000000000004</v>
      </c>
      <c r="AV9" s="20">
        <v>0.93</v>
      </c>
      <c r="AW9" s="20">
        <v>0.93500000000000005</v>
      </c>
      <c r="AX9" s="20">
        <v>0.94000000000000006</v>
      </c>
      <c r="AY9" s="20">
        <v>0.94500000000000006</v>
      </c>
      <c r="AZ9" s="21">
        <v>0.95000000000000007</v>
      </c>
      <c r="BA9" s="21">
        <v>0.95950000000000002</v>
      </c>
      <c r="BB9" s="21">
        <v>0.96800000000000008</v>
      </c>
      <c r="BC9" s="21">
        <v>0.97549999999999992</v>
      </c>
      <c r="BD9" s="21">
        <v>0.9820000000000001</v>
      </c>
      <c r="BE9" s="22">
        <v>0.98749999999999982</v>
      </c>
      <c r="BF9" s="22">
        <v>0.9900000000000001</v>
      </c>
      <c r="BG9" s="22">
        <v>0.99249999999999983</v>
      </c>
      <c r="BH9" s="22">
        <v>0.99500000000000011</v>
      </c>
      <c r="BI9" s="22">
        <v>0.99749999999999983</v>
      </c>
      <c r="BJ9" s="23">
        <v>1</v>
      </c>
      <c r="BL9" s="18">
        <v>35</v>
      </c>
      <c r="BM9" s="19">
        <v>0.9</v>
      </c>
      <c r="BN9" s="19">
        <v>0.9</v>
      </c>
      <c r="BO9" s="19">
        <v>0.9</v>
      </c>
      <c r="BP9" s="19">
        <v>0.9</v>
      </c>
      <c r="BQ9" s="19">
        <v>0.9</v>
      </c>
      <c r="BR9" s="19">
        <v>0.9</v>
      </c>
      <c r="BS9" s="19">
        <v>0.9</v>
      </c>
      <c r="BT9" s="19">
        <v>0.9</v>
      </c>
      <c r="BU9" s="19">
        <v>0.9</v>
      </c>
      <c r="BV9" s="19">
        <v>0.9</v>
      </c>
      <c r="BW9" s="19">
        <v>0.9</v>
      </c>
      <c r="BX9" s="19">
        <v>0.9</v>
      </c>
      <c r="BY9" s="19">
        <v>0.9</v>
      </c>
      <c r="BZ9" s="19">
        <v>0.9</v>
      </c>
      <c r="CA9" s="19">
        <v>0.9</v>
      </c>
      <c r="CB9" s="19">
        <v>0.9</v>
      </c>
      <c r="CC9" s="19">
        <v>0.9</v>
      </c>
      <c r="CD9" s="19">
        <v>0.9</v>
      </c>
      <c r="CE9" s="19">
        <v>0.9</v>
      </c>
      <c r="CF9" s="24">
        <v>0.9</v>
      </c>
      <c r="CG9" s="19">
        <v>0.9</v>
      </c>
      <c r="CH9" s="19">
        <v>0.91</v>
      </c>
      <c r="CI9" s="19">
        <v>0.92</v>
      </c>
      <c r="CJ9" s="19">
        <v>0.93</v>
      </c>
      <c r="CK9" s="19">
        <v>0.94000000000000006</v>
      </c>
      <c r="CL9" s="19">
        <v>0.95000000000000007</v>
      </c>
      <c r="CM9" s="19">
        <v>0.96000000000000008</v>
      </c>
      <c r="CN9" s="19">
        <v>0.97000000000000008</v>
      </c>
      <c r="CO9" s="19">
        <v>0.98000000000000009</v>
      </c>
      <c r="CP9" s="24">
        <v>0.9900000000000001</v>
      </c>
      <c r="CQ9" s="19">
        <v>1</v>
      </c>
      <c r="CS9" s="18">
        <v>35</v>
      </c>
      <c r="CT9" s="19">
        <v>1.2749999999999999</v>
      </c>
      <c r="CU9" s="19">
        <v>1.2749999999999999</v>
      </c>
      <c r="CV9" s="19">
        <v>1.2749999999999999</v>
      </c>
      <c r="CW9" s="19">
        <v>1.2749999999999999</v>
      </c>
      <c r="CX9" s="19">
        <v>1.2749999999999999</v>
      </c>
      <c r="CY9" s="19">
        <v>1.2749999999999999</v>
      </c>
      <c r="CZ9" s="19">
        <v>1.2749999999999999</v>
      </c>
      <c r="DA9" s="19">
        <v>1.2749999999999999</v>
      </c>
      <c r="DB9" s="19">
        <v>1.2749999999999999</v>
      </c>
      <c r="DC9" s="19">
        <v>1.2749999999999999</v>
      </c>
      <c r="DD9" s="19">
        <v>1.2749999999999999</v>
      </c>
      <c r="DE9" s="19">
        <v>1.2749999999999999</v>
      </c>
      <c r="DF9" s="19">
        <v>1.2749999999999999</v>
      </c>
      <c r="DG9" s="19">
        <v>1.2749999999999999</v>
      </c>
      <c r="DH9" s="19">
        <v>1.2749999999999999</v>
      </c>
      <c r="DI9" s="19">
        <v>1.2749999999999999</v>
      </c>
      <c r="DJ9" s="19">
        <v>1.2749999999999999</v>
      </c>
      <c r="DK9" s="19">
        <v>1.2749999999999999</v>
      </c>
      <c r="DL9" s="19">
        <v>1.2749999999999999</v>
      </c>
      <c r="DM9" s="24">
        <v>1.2749999999999999</v>
      </c>
      <c r="DN9" s="19">
        <v>1.2749999999999999</v>
      </c>
      <c r="DO9" s="19">
        <v>1.2474999999999998</v>
      </c>
      <c r="DP9" s="19">
        <v>1.2199999999999998</v>
      </c>
      <c r="DQ9" s="19">
        <v>1.1924999999999997</v>
      </c>
      <c r="DR9" s="19">
        <v>1.1649999999999996</v>
      </c>
      <c r="DS9" s="19">
        <v>1.1374999999999995</v>
      </c>
      <c r="DT9" s="19">
        <v>1.1099999999999994</v>
      </c>
      <c r="DU9" s="19">
        <v>1.0824999999999994</v>
      </c>
      <c r="DV9" s="19">
        <v>1.0549999999999993</v>
      </c>
      <c r="DW9" s="24">
        <v>1.0274999999999992</v>
      </c>
      <c r="DX9" s="19">
        <v>1</v>
      </c>
    </row>
    <row r="10" spans="1:128" x14ac:dyDescent="0.3">
      <c r="A10">
        <v>7</v>
      </c>
      <c r="B10" s="19">
        <v>0.9</v>
      </c>
      <c r="C10" s="19">
        <v>0.9</v>
      </c>
      <c r="D10" s="19">
        <v>0.9</v>
      </c>
      <c r="E10" s="19">
        <v>0.9</v>
      </c>
      <c r="F10" s="19">
        <v>0.9</v>
      </c>
      <c r="G10" s="19">
        <v>0.9</v>
      </c>
      <c r="H10" s="19">
        <v>0.9</v>
      </c>
      <c r="I10" s="19">
        <v>0.9</v>
      </c>
      <c r="J10" s="19">
        <v>0.9</v>
      </c>
      <c r="K10" s="19">
        <v>0.9</v>
      </c>
      <c r="L10" s="19">
        <v>0.9</v>
      </c>
      <c r="M10" s="19">
        <v>0.9</v>
      </c>
      <c r="N10" s="19">
        <v>0.9</v>
      </c>
      <c r="O10" s="19">
        <v>0.9</v>
      </c>
      <c r="P10" s="19">
        <v>0.9</v>
      </c>
      <c r="Q10" s="19">
        <v>0.9</v>
      </c>
      <c r="R10" s="19">
        <v>0.9</v>
      </c>
      <c r="S10" s="19">
        <v>0.9</v>
      </c>
      <c r="T10" s="19">
        <v>0.9</v>
      </c>
      <c r="U10" s="19">
        <v>0.9</v>
      </c>
      <c r="V10" s="19">
        <v>0.9</v>
      </c>
      <c r="W10" s="19">
        <v>0.9</v>
      </c>
      <c r="X10" s="19">
        <v>0.9</v>
      </c>
      <c r="Y10" s="19">
        <v>0.9</v>
      </c>
      <c r="Z10" s="19">
        <v>0.9</v>
      </c>
      <c r="AA10" s="19">
        <v>0.9</v>
      </c>
      <c r="AB10" s="19">
        <v>0.9</v>
      </c>
      <c r="AC10" s="19">
        <v>0.9</v>
      </c>
      <c r="AD10" s="19">
        <v>0.9</v>
      </c>
      <c r="AE10" s="19">
        <v>0.9</v>
      </c>
      <c r="AF10" s="19">
        <v>0.9</v>
      </c>
      <c r="AG10" s="19">
        <v>0.9</v>
      </c>
      <c r="AH10" s="19">
        <v>0.9</v>
      </c>
      <c r="AI10" s="19">
        <v>0.9</v>
      </c>
      <c r="AJ10" s="19">
        <v>0.9</v>
      </c>
      <c r="AK10" s="19">
        <v>0.9</v>
      </c>
      <c r="AL10" s="19">
        <v>0.9</v>
      </c>
      <c r="AM10" s="19">
        <v>0.9</v>
      </c>
      <c r="AN10" s="19">
        <v>0.9</v>
      </c>
      <c r="AO10" s="19">
        <v>0.9</v>
      </c>
      <c r="AP10" s="19">
        <v>0.9</v>
      </c>
      <c r="AQ10" s="19">
        <v>0.90500000000000003</v>
      </c>
      <c r="AR10" s="19">
        <v>0.91</v>
      </c>
      <c r="AS10" s="24">
        <v>0.91500000000000004</v>
      </c>
      <c r="AT10" s="20">
        <v>0.92</v>
      </c>
      <c r="AU10" s="20">
        <v>0.9325</v>
      </c>
      <c r="AV10" s="20">
        <v>0.93700000000000006</v>
      </c>
      <c r="AW10" s="20">
        <v>0.9415</v>
      </c>
      <c r="AX10" s="20">
        <v>0.94600000000000006</v>
      </c>
      <c r="AY10" s="21">
        <v>0.95050000000000001</v>
      </c>
      <c r="AZ10" s="21">
        <v>0.95500000000000007</v>
      </c>
      <c r="BA10" s="21">
        <v>0.96399999999999997</v>
      </c>
      <c r="BB10" s="21">
        <v>0.97200000000000009</v>
      </c>
      <c r="BC10" s="21">
        <v>0.97899999999999987</v>
      </c>
      <c r="BD10" s="22">
        <v>0.9850000000000001</v>
      </c>
      <c r="BE10" s="22">
        <v>0.98999999999999977</v>
      </c>
      <c r="BF10" s="22">
        <v>0.9920000000000001</v>
      </c>
      <c r="BG10" s="22">
        <v>0.99399999999999977</v>
      </c>
      <c r="BH10" s="22">
        <v>0.99600000000000011</v>
      </c>
      <c r="BI10" s="23">
        <v>0.99799999999999978</v>
      </c>
      <c r="BJ10" s="23">
        <v>1</v>
      </c>
      <c r="BL10" s="18">
        <v>36</v>
      </c>
      <c r="BM10" s="19">
        <v>0.9</v>
      </c>
      <c r="BN10" s="19">
        <v>0.9</v>
      </c>
      <c r="BO10" s="19">
        <v>0.9</v>
      </c>
      <c r="BP10" s="19">
        <v>0.9</v>
      </c>
      <c r="BQ10" s="19">
        <v>0.9</v>
      </c>
      <c r="BR10" s="19">
        <v>0.9</v>
      </c>
      <c r="BS10" s="19">
        <v>0.9</v>
      </c>
      <c r="BT10" s="19">
        <v>0.9</v>
      </c>
      <c r="BU10" s="19">
        <v>0.9</v>
      </c>
      <c r="BV10" s="19">
        <v>0.9</v>
      </c>
      <c r="BW10" s="19">
        <v>0.9</v>
      </c>
      <c r="BX10" s="19">
        <v>0.9</v>
      </c>
      <c r="BY10" s="19">
        <v>0.9</v>
      </c>
      <c r="BZ10" s="19">
        <v>0.9</v>
      </c>
      <c r="CA10" s="19">
        <v>0.9</v>
      </c>
      <c r="CB10" s="19">
        <v>0.9</v>
      </c>
      <c r="CC10" s="19">
        <v>0.9</v>
      </c>
      <c r="CD10" s="19">
        <v>0.9</v>
      </c>
      <c r="CE10" s="19">
        <v>0.9</v>
      </c>
      <c r="CF10" s="24">
        <v>0.9</v>
      </c>
      <c r="CG10" s="19">
        <v>0.9</v>
      </c>
      <c r="CH10" s="19">
        <v>0.91</v>
      </c>
      <c r="CI10" s="19">
        <v>0.92</v>
      </c>
      <c r="CJ10" s="19">
        <v>0.93</v>
      </c>
      <c r="CK10" s="19">
        <v>0.94000000000000006</v>
      </c>
      <c r="CL10" s="19">
        <v>0.95000000000000007</v>
      </c>
      <c r="CM10" s="19">
        <v>0.96000000000000008</v>
      </c>
      <c r="CN10" s="19">
        <v>0.97000000000000008</v>
      </c>
      <c r="CO10" s="19">
        <v>0.98000000000000009</v>
      </c>
      <c r="CP10" s="24">
        <v>0.9900000000000001</v>
      </c>
      <c r="CQ10" s="19">
        <v>1</v>
      </c>
      <c r="CS10" s="18">
        <v>36</v>
      </c>
      <c r="CT10" s="19">
        <v>1.2749999999999999</v>
      </c>
      <c r="CU10" s="19">
        <v>1.2749999999999999</v>
      </c>
      <c r="CV10" s="19">
        <v>1.2749999999999999</v>
      </c>
      <c r="CW10" s="19">
        <v>1.2749999999999999</v>
      </c>
      <c r="CX10" s="19">
        <v>1.2749999999999999</v>
      </c>
      <c r="CY10" s="19">
        <v>1.2749999999999999</v>
      </c>
      <c r="CZ10" s="19">
        <v>1.2749999999999999</v>
      </c>
      <c r="DA10" s="19">
        <v>1.2749999999999999</v>
      </c>
      <c r="DB10" s="19">
        <v>1.2749999999999999</v>
      </c>
      <c r="DC10" s="19">
        <v>1.2749999999999999</v>
      </c>
      <c r="DD10" s="19">
        <v>1.2749999999999999</v>
      </c>
      <c r="DE10" s="19">
        <v>1.2749999999999999</v>
      </c>
      <c r="DF10" s="19">
        <v>1.2749999999999999</v>
      </c>
      <c r="DG10" s="19">
        <v>1.2749999999999999</v>
      </c>
      <c r="DH10" s="19">
        <v>1.2749999999999999</v>
      </c>
      <c r="DI10" s="19">
        <v>1.2749999999999999</v>
      </c>
      <c r="DJ10" s="19">
        <v>1.2749999999999999</v>
      </c>
      <c r="DK10" s="19">
        <v>1.2749999999999999</v>
      </c>
      <c r="DL10" s="19">
        <v>1.2749999999999999</v>
      </c>
      <c r="DM10" s="24">
        <v>1.2749999999999999</v>
      </c>
      <c r="DN10" s="19">
        <v>1.2749999999999999</v>
      </c>
      <c r="DO10" s="19">
        <v>1.2474999999999998</v>
      </c>
      <c r="DP10" s="19">
        <v>1.2199999999999998</v>
      </c>
      <c r="DQ10" s="19">
        <v>1.1924999999999997</v>
      </c>
      <c r="DR10" s="19">
        <v>1.1649999999999996</v>
      </c>
      <c r="DS10" s="19">
        <v>1.1374999999999995</v>
      </c>
      <c r="DT10" s="19">
        <v>1.1099999999999994</v>
      </c>
      <c r="DU10" s="19">
        <v>1.0824999999999994</v>
      </c>
      <c r="DV10" s="19">
        <v>1.0549999999999993</v>
      </c>
      <c r="DW10" s="24">
        <v>1.0274999999999992</v>
      </c>
      <c r="DX10" s="19">
        <v>1</v>
      </c>
    </row>
    <row r="11" spans="1:128" x14ac:dyDescent="0.3">
      <c r="A11">
        <v>8</v>
      </c>
      <c r="B11" s="19">
        <v>0.9</v>
      </c>
      <c r="C11" s="19">
        <v>0.9</v>
      </c>
      <c r="D11" s="19">
        <v>0.9</v>
      </c>
      <c r="E11" s="19">
        <v>0.9</v>
      </c>
      <c r="F11" s="19">
        <v>0.9</v>
      </c>
      <c r="G11" s="19">
        <v>0.9</v>
      </c>
      <c r="H11" s="19">
        <v>0.9</v>
      </c>
      <c r="I11" s="19">
        <v>0.9</v>
      </c>
      <c r="J11" s="19">
        <v>0.9</v>
      </c>
      <c r="K11" s="19">
        <v>0.9</v>
      </c>
      <c r="L11" s="19">
        <v>0.9</v>
      </c>
      <c r="M11" s="19">
        <v>0.9</v>
      </c>
      <c r="N11" s="19">
        <v>0.9</v>
      </c>
      <c r="O11" s="19">
        <v>0.9</v>
      </c>
      <c r="P11" s="19">
        <v>0.9</v>
      </c>
      <c r="Q11" s="19">
        <v>0.9</v>
      </c>
      <c r="R11" s="19">
        <v>0.9</v>
      </c>
      <c r="S11" s="19">
        <v>0.9</v>
      </c>
      <c r="T11" s="19">
        <v>0.9</v>
      </c>
      <c r="U11" s="19">
        <v>0.9</v>
      </c>
      <c r="V11" s="19">
        <v>0.9</v>
      </c>
      <c r="W11" s="19">
        <v>0.9</v>
      </c>
      <c r="X11" s="19">
        <v>0.9</v>
      </c>
      <c r="Y11" s="19">
        <v>0.9</v>
      </c>
      <c r="Z11" s="19">
        <v>0.9</v>
      </c>
      <c r="AA11" s="19">
        <v>0.9</v>
      </c>
      <c r="AB11" s="19">
        <v>0.9</v>
      </c>
      <c r="AC11" s="19">
        <v>0.9</v>
      </c>
      <c r="AD11" s="19">
        <v>0.9</v>
      </c>
      <c r="AE11" s="19">
        <v>0.9</v>
      </c>
      <c r="AF11" s="19">
        <v>0.9</v>
      </c>
      <c r="AG11" s="19">
        <v>0.9</v>
      </c>
      <c r="AH11" s="19">
        <v>0.9</v>
      </c>
      <c r="AI11" s="19">
        <v>0.9</v>
      </c>
      <c r="AJ11" s="19">
        <v>0.9</v>
      </c>
      <c r="AK11" s="19">
        <v>0.9</v>
      </c>
      <c r="AL11" s="19">
        <v>0.9</v>
      </c>
      <c r="AM11" s="19">
        <v>0.9</v>
      </c>
      <c r="AN11" s="19">
        <v>0.9</v>
      </c>
      <c r="AO11" s="19">
        <v>0.9</v>
      </c>
      <c r="AP11" s="19">
        <v>0.9</v>
      </c>
      <c r="AQ11" s="19">
        <v>0.90500000000000003</v>
      </c>
      <c r="AR11" s="24">
        <v>0.91</v>
      </c>
      <c r="AS11" s="20">
        <v>0.91500000000000004</v>
      </c>
      <c r="AT11" s="20">
        <v>0.92800000000000005</v>
      </c>
      <c r="AU11" s="20">
        <v>0.94</v>
      </c>
      <c r="AV11" s="20">
        <v>0.94400000000000006</v>
      </c>
      <c r="AW11" s="20">
        <v>0.94799999999999995</v>
      </c>
      <c r="AX11" s="21">
        <v>0.95200000000000007</v>
      </c>
      <c r="AY11" s="21">
        <v>0.95599999999999996</v>
      </c>
      <c r="AZ11" s="21">
        <v>0.96000000000000008</v>
      </c>
      <c r="BA11" s="21">
        <v>0.96849999999999992</v>
      </c>
      <c r="BB11" s="21">
        <v>0.97600000000000009</v>
      </c>
      <c r="BC11" s="22">
        <v>0.98249999999999982</v>
      </c>
      <c r="BD11" s="22">
        <v>0.9880000000000001</v>
      </c>
      <c r="BE11" s="22">
        <v>0.99249999999999972</v>
      </c>
      <c r="BF11" s="22">
        <v>0.99400000000000011</v>
      </c>
      <c r="BG11" s="22">
        <v>0.99549999999999972</v>
      </c>
      <c r="BH11" s="23">
        <v>0.99700000000000011</v>
      </c>
      <c r="BI11" s="23">
        <v>0.99849999999999972</v>
      </c>
      <c r="BJ11" s="23">
        <v>1</v>
      </c>
      <c r="BL11" s="18">
        <v>37</v>
      </c>
      <c r="BM11" s="19">
        <v>0.9</v>
      </c>
      <c r="BN11" s="19">
        <v>0.9</v>
      </c>
      <c r="BO11" s="19">
        <v>0.9</v>
      </c>
      <c r="BP11" s="19">
        <v>0.9</v>
      </c>
      <c r="BQ11" s="19">
        <v>0.9</v>
      </c>
      <c r="BR11" s="19">
        <v>0.9</v>
      </c>
      <c r="BS11" s="19">
        <v>0.9</v>
      </c>
      <c r="BT11" s="19">
        <v>0.9</v>
      </c>
      <c r="BU11" s="19">
        <v>0.9</v>
      </c>
      <c r="BV11" s="19">
        <v>0.9</v>
      </c>
      <c r="BW11" s="19">
        <v>0.9</v>
      </c>
      <c r="BX11" s="19">
        <v>0.9</v>
      </c>
      <c r="BY11" s="19">
        <v>0.9</v>
      </c>
      <c r="BZ11" s="19">
        <v>0.9</v>
      </c>
      <c r="CA11" s="19">
        <v>0.9</v>
      </c>
      <c r="CB11" s="19">
        <v>0.9</v>
      </c>
      <c r="CC11" s="19">
        <v>0.9</v>
      </c>
      <c r="CD11" s="19">
        <v>0.9</v>
      </c>
      <c r="CE11" s="19">
        <v>0.9</v>
      </c>
      <c r="CF11" s="24">
        <v>0.9</v>
      </c>
      <c r="CG11" s="19">
        <v>0.9</v>
      </c>
      <c r="CH11" s="19">
        <v>0.91</v>
      </c>
      <c r="CI11" s="19">
        <v>0.92</v>
      </c>
      <c r="CJ11" s="19">
        <v>0.93</v>
      </c>
      <c r="CK11" s="19">
        <v>0.94000000000000006</v>
      </c>
      <c r="CL11" s="19">
        <v>0.95000000000000007</v>
      </c>
      <c r="CM11" s="19">
        <v>0.96000000000000008</v>
      </c>
      <c r="CN11" s="19">
        <v>0.97000000000000008</v>
      </c>
      <c r="CO11" s="19">
        <v>0.98000000000000009</v>
      </c>
      <c r="CP11" s="24">
        <v>0.9900000000000001</v>
      </c>
      <c r="CQ11" s="19">
        <v>1</v>
      </c>
      <c r="CS11" s="18">
        <v>37</v>
      </c>
      <c r="CT11" s="19">
        <v>1.2749999999999999</v>
      </c>
      <c r="CU11" s="19">
        <v>1.2749999999999999</v>
      </c>
      <c r="CV11" s="19">
        <v>1.2749999999999999</v>
      </c>
      <c r="CW11" s="19">
        <v>1.2749999999999999</v>
      </c>
      <c r="CX11" s="19">
        <v>1.2749999999999999</v>
      </c>
      <c r="CY11" s="19">
        <v>1.2749999999999999</v>
      </c>
      <c r="CZ11" s="19">
        <v>1.2749999999999999</v>
      </c>
      <c r="DA11" s="19">
        <v>1.2749999999999999</v>
      </c>
      <c r="DB11" s="19">
        <v>1.2749999999999999</v>
      </c>
      <c r="DC11" s="19">
        <v>1.2749999999999999</v>
      </c>
      <c r="DD11" s="19">
        <v>1.2749999999999999</v>
      </c>
      <c r="DE11" s="19">
        <v>1.2749999999999999</v>
      </c>
      <c r="DF11" s="19">
        <v>1.2749999999999999</v>
      </c>
      <c r="DG11" s="19">
        <v>1.2749999999999999</v>
      </c>
      <c r="DH11" s="19">
        <v>1.2749999999999999</v>
      </c>
      <c r="DI11" s="19">
        <v>1.2749999999999999</v>
      </c>
      <c r="DJ11" s="19">
        <v>1.2749999999999999</v>
      </c>
      <c r="DK11" s="19">
        <v>1.2749999999999999</v>
      </c>
      <c r="DL11" s="19">
        <v>1.2749999999999999</v>
      </c>
      <c r="DM11" s="24">
        <v>1.2749999999999999</v>
      </c>
      <c r="DN11" s="19">
        <v>1.2749999999999999</v>
      </c>
      <c r="DO11" s="19">
        <v>1.2474999999999998</v>
      </c>
      <c r="DP11" s="19">
        <v>1.2199999999999998</v>
      </c>
      <c r="DQ11" s="19">
        <v>1.1924999999999997</v>
      </c>
      <c r="DR11" s="19">
        <v>1.1649999999999996</v>
      </c>
      <c r="DS11" s="19">
        <v>1.1374999999999995</v>
      </c>
      <c r="DT11" s="19">
        <v>1.1099999999999994</v>
      </c>
      <c r="DU11" s="19">
        <v>1.0824999999999994</v>
      </c>
      <c r="DV11" s="19">
        <v>1.0549999999999993</v>
      </c>
      <c r="DW11" s="24">
        <v>1.0274999999999992</v>
      </c>
      <c r="DX11" s="19">
        <v>1</v>
      </c>
    </row>
    <row r="12" spans="1:128" x14ac:dyDescent="0.3">
      <c r="A12">
        <v>9</v>
      </c>
      <c r="B12" s="19">
        <v>0.9</v>
      </c>
      <c r="C12" s="19">
        <v>0.9</v>
      </c>
      <c r="D12" s="19">
        <v>0.9</v>
      </c>
      <c r="E12" s="19">
        <v>0.9</v>
      </c>
      <c r="F12" s="19">
        <v>0.9</v>
      </c>
      <c r="G12" s="19">
        <v>0.9</v>
      </c>
      <c r="H12" s="19">
        <v>0.9</v>
      </c>
      <c r="I12" s="19">
        <v>0.9</v>
      </c>
      <c r="J12" s="19">
        <v>0.9</v>
      </c>
      <c r="K12" s="19">
        <v>0.9</v>
      </c>
      <c r="L12" s="19">
        <v>0.9</v>
      </c>
      <c r="M12" s="19">
        <v>0.9</v>
      </c>
      <c r="N12" s="19">
        <v>0.9</v>
      </c>
      <c r="O12" s="19">
        <v>0.9</v>
      </c>
      <c r="P12" s="19">
        <v>0.9</v>
      </c>
      <c r="Q12" s="19">
        <v>0.9</v>
      </c>
      <c r="R12" s="19">
        <v>0.9</v>
      </c>
      <c r="S12" s="19">
        <v>0.9</v>
      </c>
      <c r="T12" s="19">
        <v>0.9</v>
      </c>
      <c r="U12" s="19">
        <v>0.9</v>
      </c>
      <c r="V12" s="19">
        <v>0.9</v>
      </c>
      <c r="W12" s="19">
        <v>0.9</v>
      </c>
      <c r="X12" s="19">
        <v>0.9</v>
      </c>
      <c r="Y12" s="19">
        <v>0.9</v>
      </c>
      <c r="Z12" s="19">
        <v>0.9</v>
      </c>
      <c r="AA12" s="19">
        <v>0.9</v>
      </c>
      <c r="AB12" s="19">
        <v>0.9</v>
      </c>
      <c r="AC12" s="19">
        <v>0.9</v>
      </c>
      <c r="AD12" s="19">
        <v>0.9</v>
      </c>
      <c r="AE12" s="19">
        <v>0.9</v>
      </c>
      <c r="AF12" s="19">
        <v>0.9</v>
      </c>
      <c r="AG12" s="19">
        <v>0.9</v>
      </c>
      <c r="AH12" s="19">
        <v>0.9</v>
      </c>
      <c r="AI12" s="19">
        <v>0.9</v>
      </c>
      <c r="AJ12" s="19">
        <v>0.9</v>
      </c>
      <c r="AK12" s="19">
        <v>0.9</v>
      </c>
      <c r="AL12" s="19">
        <v>0.9</v>
      </c>
      <c r="AM12" s="19">
        <v>0.9</v>
      </c>
      <c r="AN12" s="19">
        <v>0.9</v>
      </c>
      <c r="AO12" s="19">
        <v>0.9</v>
      </c>
      <c r="AP12" s="19">
        <v>0.9</v>
      </c>
      <c r="AQ12" s="24">
        <v>0.90500000000000003</v>
      </c>
      <c r="AR12" s="20">
        <v>0.91</v>
      </c>
      <c r="AS12" s="20">
        <v>0.92349999999999999</v>
      </c>
      <c r="AT12" s="20">
        <v>0.93600000000000005</v>
      </c>
      <c r="AU12" s="20">
        <v>0.9474999999999999</v>
      </c>
      <c r="AV12" s="20">
        <v>0.95100000000000007</v>
      </c>
      <c r="AW12" s="21">
        <v>0.9544999999999999</v>
      </c>
      <c r="AX12" s="21">
        <v>0.95800000000000007</v>
      </c>
      <c r="AY12" s="21">
        <v>0.96149999999999991</v>
      </c>
      <c r="AZ12" s="21">
        <v>0.96500000000000008</v>
      </c>
      <c r="BA12" s="21">
        <v>0.97299999999999986</v>
      </c>
      <c r="BB12" s="22">
        <v>0.98000000000000009</v>
      </c>
      <c r="BC12" s="22">
        <v>0.98599999999999977</v>
      </c>
      <c r="BD12" s="22">
        <v>0.9910000000000001</v>
      </c>
      <c r="BE12" s="22">
        <v>0.99499999999999966</v>
      </c>
      <c r="BF12" s="22">
        <v>0.99600000000000011</v>
      </c>
      <c r="BG12" s="23">
        <v>0.99699999999999966</v>
      </c>
      <c r="BH12" s="23">
        <v>0.99800000000000011</v>
      </c>
      <c r="BI12" s="23">
        <v>0.99899999999999967</v>
      </c>
      <c r="BJ12" s="23">
        <v>1</v>
      </c>
      <c r="BL12" s="18">
        <v>38</v>
      </c>
      <c r="BM12" s="19">
        <v>0.9</v>
      </c>
      <c r="BN12" s="19">
        <v>0.9</v>
      </c>
      <c r="BO12" s="19">
        <v>0.9</v>
      </c>
      <c r="BP12" s="19">
        <v>0.9</v>
      </c>
      <c r="BQ12" s="19">
        <v>0.9</v>
      </c>
      <c r="BR12" s="19">
        <v>0.9</v>
      </c>
      <c r="BS12" s="19">
        <v>0.9</v>
      </c>
      <c r="BT12" s="19">
        <v>0.9</v>
      </c>
      <c r="BU12" s="19">
        <v>0.9</v>
      </c>
      <c r="BV12" s="19">
        <v>0.9</v>
      </c>
      <c r="BW12" s="19">
        <v>0.9</v>
      </c>
      <c r="BX12" s="19">
        <v>0.9</v>
      </c>
      <c r="BY12" s="19">
        <v>0.9</v>
      </c>
      <c r="BZ12" s="19">
        <v>0.9</v>
      </c>
      <c r="CA12" s="19">
        <v>0.9</v>
      </c>
      <c r="CB12" s="19">
        <v>0.9</v>
      </c>
      <c r="CC12" s="19">
        <v>0.9</v>
      </c>
      <c r="CD12" s="19">
        <v>0.9</v>
      </c>
      <c r="CE12" s="19">
        <v>0.9</v>
      </c>
      <c r="CF12" s="24">
        <v>0.9</v>
      </c>
      <c r="CG12" s="19">
        <v>0.9</v>
      </c>
      <c r="CH12" s="19">
        <v>0.91</v>
      </c>
      <c r="CI12" s="19">
        <v>0.92</v>
      </c>
      <c r="CJ12" s="19">
        <v>0.93</v>
      </c>
      <c r="CK12" s="19">
        <v>0.94000000000000006</v>
      </c>
      <c r="CL12" s="19">
        <v>0.95000000000000007</v>
      </c>
      <c r="CM12" s="19">
        <v>0.96000000000000008</v>
      </c>
      <c r="CN12" s="19">
        <v>0.97000000000000008</v>
      </c>
      <c r="CO12" s="19">
        <v>0.98000000000000009</v>
      </c>
      <c r="CP12" s="24">
        <v>0.9900000000000001</v>
      </c>
      <c r="CQ12" s="19">
        <v>1</v>
      </c>
      <c r="CS12" s="18">
        <v>38</v>
      </c>
      <c r="CT12" s="19">
        <v>1.2749999999999999</v>
      </c>
      <c r="CU12" s="19">
        <v>1.2749999999999999</v>
      </c>
      <c r="CV12" s="19">
        <v>1.2749999999999999</v>
      </c>
      <c r="CW12" s="19">
        <v>1.2749999999999999</v>
      </c>
      <c r="CX12" s="19">
        <v>1.2749999999999999</v>
      </c>
      <c r="CY12" s="19">
        <v>1.2749999999999999</v>
      </c>
      <c r="CZ12" s="19">
        <v>1.2749999999999999</v>
      </c>
      <c r="DA12" s="19">
        <v>1.2749999999999999</v>
      </c>
      <c r="DB12" s="19">
        <v>1.2749999999999999</v>
      </c>
      <c r="DC12" s="19">
        <v>1.2749999999999999</v>
      </c>
      <c r="DD12" s="19">
        <v>1.2749999999999999</v>
      </c>
      <c r="DE12" s="19">
        <v>1.2749999999999999</v>
      </c>
      <c r="DF12" s="19">
        <v>1.2749999999999999</v>
      </c>
      <c r="DG12" s="19">
        <v>1.2749999999999999</v>
      </c>
      <c r="DH12" s="19">
        <v>1.2749999999999999</v>
      </c>
      <c r="DI12" s="19">
        <v>1.2749999999999999</v>
      </c>
      <c r="DJ12" s="19">
        <v>1.2749999999999999</v>
      </c>
      <c r="DK12" s="19">
        <v>1.2749999999999999</v>
      </c>
      <c r="DL12" s="19">
        <v>1.2749999999999999</v>
      </c>
      <c r="DM12" s="24">
        <v>1.2749999999999999</v>
      </c>
      <c r="DN12" s="19">
        <v>1.2749999999999999</v>
      </c>
      <c r="DO12" s="19">
        <v>1.2474999999999998</v>
      </c>
      <c r="DP12" s="19">
        <v>1.2199999999999998</v>
      </c>
      <c r="DQ12" s="19">
        <v>1.1924999999999997</v>
      </c>
      <c r="DR12" s="19">
        <v>1.1649999999999996</v>
      </c>
      <c r="DS12" s="19">
        <v>1.1374999999999995</v>
      </c>
      <c r="DT12" s="19">
        <v>1.1099999999999994</v>
      </c>
      <c r="DU12" s="19">
        <v>1.0824999999999994</v>
      </c>
      <c r="DV12" s="19">
        <v>1.0549999999999993</v>
      </c>
      <c r="DW12" s="24">
        <v>1.0274999999999992</v>
      </c>
      <c r="DX12" s="19">
        <v>1</v>
      </c>
    </row>
    <row r="13" spans="1:128" x14ac:dyDescent="0.3">
      <c r="A13">
        <v>10</v>
      </c>
      <c r="B13" s="19">
        <v>0.9</v>
      </c>
      <c r="C13" s="19">
        <v>0.9</v>
      </c>
      <c r="D13" s="19">
        <v>0.9</v>
      </c>
      <c r="E13" s="19">
        <v>0.9</v>
      </c>
      <c r="F13" s="19">
        <v>0.9</v>
      </c>
      <c r="G13" s="19">
        <v>0.9</v>
      </c>
      <c r="H13" s="19">
        <v>0.9</v>
      </c>
      <c r="I13" s="19">
        <v>0.9</v>
      </c>
      <c r="J13" s="19">
        <v>0.9</v>
      </c>
      <c r="K13" s="19">
        <v>0.9</v>
      </c>
      <c r="L13" s="19">
        <v>0.9</v>
      </c>
      <c r="M13" s="19">
        <v>0.9</v>
      </c>
      <c r="N13" s="19">
        <v>0.9</v>
      </c>
      <c r="O13" s="19">
        <v>0.9</v>
      </c>
      <c r="P13" s="19">
        <v>0.9</v>
      </c>
      <c r="Q13" s="19">
        <v>0.9</v>
      </c>
      <c r="R13" s="19">
        <v>0.9</v>
      </c>
      <c r="S13" s="19">
        <v>0.9</v>
      </c>
      <c r="T13" s="19">
        <v>0.9</v>
      </c>
      <c r="U13" s="19">
        <v>0.9</v>
      </c>
      <c r="V13" s="19">
        <v>0.9</v>
      </c>
      <c r="W13" s="19">
        <v>0.9</v>
      </c>
      <c r="X13" s="19">
        <v>0.9</v>
      </c>
      <c r="Y13" s="19">
        <v>0.9</v>
      </c>
      <c r="Z13" s="19">
        <v>0.9</v>
      </c>
      <c r="AA13" s="19">
        <v>0.9</v>
      </c>
      <c r="AB13" s="19">
        <v>0.9</v>
      </c>
      <c r="AC13" s="19">
        <v>0.9</v>
      </c>
      <c r="AD13" s="19">
        <v>0.9</v>
      </c>
      <c r="AE13" s="19">
        <v>0.9</v>
      </c>
      <c r="AF13" s="19">
        <v>0.9</v>
      </c>
      <c r="AG13" s="19">
        <v>0.9</v>
      </c>
      <c r="AH13" s="19">
        <v>0.9</v>
      </c>
      <c r="AI13" s="19">
        <v>0.9</v>
      </c>
      <c r="AJ13" s="19">
        <v>0.9</v>
      </c>
      <c r="AK13" s="24">
        <v>0.9</v>
      </c>
      <c r="AL13" s="24">
        <v>0.9</v>
      </c>
      <c r="AM13" s="24">
        <v>0.9</v>
      </c>
      <c r="AN13" s="24">
        <v>0.9</v>
      </c>
      <c r="AO13" s="24">
        <v>0.9</v>
      </c>
      <c r="AP13" s="24">
        <v>0.9</v>
      </c>
      <c r="AQ13" s="20">
        <v>0.90500000000000003</v>
      </c>
      <c r="AR13" s="20">
        <v>0.91900000000000004</v>
      </c>
      <c r="AS13" s="20">
        <v>0.93199999999999994</v>
      </c>
      <c r="AT13" s="20">
        <v>0.94400000000000006</v>
      </c>
      <c r="AU13" s="20">
        <v>0.95499999999999985</v>
      </c>
      <c r="AV13" s="21">
        <v>0.95800000000000007</v>
      </c>
      <c r="AW13" s="21">
        <v>0.96099999999999985</v>
      </c>
      <c r="AX13" s="21">
        <v>0.96400000000000008</v>
      </c>
      <c r="AY13" s="21">
        <v>0.96699999999999986</v>
      </c>
      <c r="AZ13" s="21">
        <v>0.97000000000000008</v>
      </c>
      <c r="BA13" s="22">
        <v>0.97749999999999981</v>
      </c>
      <c r="BB13" s="22">
        <v>0.9840000000000001</v>
      </c>
      <c r="BC13" s="22">
        <v>0.98949999999999971</v>
      </c>
      <c r="BD13" s="22">
        <v>0.99400000000000011</v>
      </c>
      <c r="BE13" s="27">
        <v>0.99749999999999961</v>
      </c>
      <c r="BF13" s="28">
        <v>0.99800000000000011</v>
      </c>
      <c r="BG13" s="28">
        <v>0.99849999999999961</v>
      </c>
      <c r="BH13" s="28">
        <v>0.99900000000000011</v>
      </c>
      <c r="BI13" s="28">
        <v>0.99949999999999961</v>
      </c>
      <c r="BJ13" s="28">
        <v>1</v>
      </c>
      <c r="BL13" s="18">
        <v>39</v>
      </c>
      <c r="BM13" s="19">
        <v>0.9</v>
      </c>
      <c r="BN13" s="19">
        <v>0.9</v>
      </c>
      <c r="BO13" s="19">
        <v>0.9</v>
      </c>
      <c r="BP13" s="19">
        <v>0.9</v>
      </c>
      <c r="BQ13" s="19">
        <v>0.9</v>
      </c>
      <c r="BR13" s="19">
        <v>0.9</v>
      </c>
      <c r="BS13" s="19">
        <v>0.9</v>
      </c>
      <c r="BT13" s="19">
        <v>0.9</v>
      </c>
      <c r="BU13" s="19">
        <v>0.9</v>
      </c>
      <c r="BV13" s="19">
        <v>0.9</v>
      </c>
      <c r="BW13" s="19">
        <v>0.9</v>
      </c>
      <c r="BX13" s="19">
        <v>0.9</v>
      </c>
      <c r="BY13" s="19">
        <v>0.9</v>
      </c>
      <c r="BZ13" s="19">
        <v>0.9</v>
      </c>
      <c r="CA13" s="19">
        <v>0.9</v>
      </c>
      <c r="CB13" s="19">
        <v>0.9</v>
      </c>
      <c r="CC13" s="19">
        <v>0.9</v>
      </c>
      <c r="CD13" s="19">
        <v>0.9</v>
      </c>
      <c r="CE13" s="19">
        <v>0.9</v>
      </c>
      <c r="CF13" s="24">
        <v>0.9</v>
      </c>
      <c r="CG13" s="19">
        <v>0.9</v>
      </c>
      <c r="CH13" s="19">
        <v>0.91</v>
      </c>
      <c r="CI13" s="19">
        <v>0.92</v>
      </c>
      <c r="CJ13" s="19">
        <v>0.93</v>
      </c>
      <c r="CK13" s="19">
        <v>0.94000000000000006</v>
      </c>
      <c r="CL13" s="19">
        <v>0.95000000000000007</v>
      </c>
      <c r="CM13" s="19">
        <v>0.96000000000000008</v>
      </c>
      <c r="CN13" s="19">
        <v>0.97000000000000008</v>
      </c>
      <c r="CO13" s="19">
        <v>0.98000000000000009</v>
      </c>
      <c r="CP13" s="24">
        <v>0.9900000000000001</v>
      </c>
      <c r="CQ13" s="19">
        <v>1</v>
      </c>
      <c r="CS13" s="18">
        <v>39</v>
      </c>
      <c r="CT13" s="19">
        <v>1.2749999999999999</v>
      </c>
      <c r="CU13" s="19">
        <v>1.2749999999999999</v>
      </c>
      <c r="CV13" s="19">
        <v>1.2749999999999999</v>
      </c>
      <c r="CW13" s="19">
        <v>1.2749999999999999</v>
      </c>
      <c r="CX13" s="19">
        <v>1.2749999999999999</v>
      </c>
      <c r="CY13" s="19">
        <v>1.2749999999999999</v>
      </c>
      <c r="CZ13" s="19">
        <v>1.2749999999999999</v>
      </c>
      <c r="DA13" s="19">
        <v>1.2749999999999999</v>
      </c>
      <c r="DB13" s="19">
        <v>1.2749999999999999</v>
      </c>
      <c r="DC13" s="19">
        <v>1.2749999999999999</v>
      </c>
      <c r="DD13" s="19">
        <v>1.2749999999999999</v>
      </c>
      <c r="DE13" s="19">
        <v>1.2749999999999999</v>
      </c>
      <c r="DF13" s="19">
        <v>1.2749999999999999</v>
      </c>
      <c r="DG13" s="19">
        <v>1.2749999999999999</v>
      </c>
      <c r="DH13" s="19">
        <v>1.2749999999999999</v>
      </c>
      <c r="DI13" s="19">
        <v>1.2749999999999999</v>
      </c>
      <c r="DJ13" s="19">
        <v>1.2749999999999999</v>
      </c>
      <c r="DK13" s="19">
        <v>1.2749999999999999</v>
      </c>
      <c r="DL13" s="19">
        <v>1.2749999999999999</v>
      </c>
      <c r="DM13" s="24">
        <v>1.2749999999999999</v>
      </c>
      <c r="DN13" s="19">
        <v>1.2749999999999999</v>
      </c>
      <c r="DO13" s="19">
        <v>1.2474999999999998</v>
      </c>
      <c r="DP13" s="19">
        <v>1.2199999999999998</v>
      </c>
      <c r="DQ13" s="19">
        <v>1.1924999999999997</v>
      </c>
      <c r="DR13" s="19">
        <v>1.1649999999999996</v>
      </c>
      <c r="DS13" s="19">
        <v>1.1374999999999995</v>
      </c>
      <c r="DT13" s="19">
        <v>1.1099999999999994</v>
      </c>
      <c r="DU13" s="19">
        <v>1.0824999999999994</v>
      </c>
      <c r="DV13" s="19">
        <v>1.0549999999999993</v>
      </c>
      <c r="DW13" s="24">
        <v>1.0274999999999992</v>
      </c>
      <c r="DX13" s="19">
        <v>1</v>
      </c>
    </row>
    <row r="14" spans="1:128" x14ac:dyDescent="0.3">
      <c r="A14">
        <v>11</v>
      </c>
      <c r="B14" s="19">
        <v>0.9</v>
      </c>
      <c r="C14" s="19">
        <v>0.9</v>
      </c>
      <c r="D14" s="19">
        <v>0.9</v>
      </c>
      <c r="E14" s="19">
        <v>0.9</v>
      </c>
      <c r="F14" s="19">
        <v>0.9</v>
      </c>
      <c r="G14" s="19">
        <v>0.9</v>
      </c>
      <c r="H14" s="19">
        <v>0.9</v>
      </c>
      <c r="I14" s="19">
        <v>0.9</v>
      </c>
      <c r="J14" s="19">
        <v>0.9</v>
      </c>
      <c r="K14" s="19">
        <v>0.9</v>
      </c>
      <c r="L14" s="19">
        <v>0.9</v>
      </c>
      <c r="M14" s="19">
        <v>0.9</v>
      </c>
      <c r="N14" s="19">
        <v>0.9</v>
      </c>
      <c r="O14" s="19">
        <v>0.9</v>
      </c>
      <c r="P14" s="19">
        <v>0.9</v>
      </c>
      <c r="Q14" s="19">
        <v>0.9</v>
      </c>
      <c r="R14" s="19">
        <v>0.9</v>
      </c>
      <c r="S14" s="19">
        <v>0.9</v>
      </c>
      <c r="T14" s="19">
        <v>0.9</v>
      </c>
      <c r="U14" s="19">
        <v>0.9</v>
      </c>
      <c r="V14" s="19">
        <v>0.9</v>
      </c>
      <c r="W14" s="19">
        <v>0.9</v>
      </c>
      <c r="X14" s="19">
        <v>0.9</v>
      </c>
      <c r="Y14" s="19">
        <v>0.9</v>
      </c>
      <c r="Z14" s="19">
        <v>0.9</v>
      </c>
      <c r="AA14" s="19">
        <v>0.9</v>
      </c>
      <c r="AB14" s="19">
        <v>0.9</v>
      </c>
      <c r="AC14" s="19">
        <v>0.9</v>
      </c>
      <c r="AD14" s="19">
        <v>0.9</v>
      </c>
      <c r="AE14" s="19">
        <v>0.9</v>
      </c>
      <c r="AF14" s="19">
        <v>0.9</v>
      </c>
      <c r="AG14" s="19">
        <v>0.9</v>
      </c>
      <c r="AH14" s="19">
        <v>0.9</v>
      </c>
      <c r="AI14" s="19">
        <v>0.9</v>
      </c>
      <c r="AJ14" s="24">
        <v>0.9</v>
      </c>
      <c r="AK14" s="19">
        <v>0.9</v>
      </c>
      <c r="AL14" s="19">
        <v>0.9</v>
      </c>
      <c r="AM14" s="19">
        <v>0.9</v>
      </c>
      <c r="AN14" s="19">
        <v>0.9</v>
      </c>
      <c r="AO14" s="19">
        <v>0.9</v>
      </c>
      <c r="AP14" s="20">
        <v>0.9</v>
      </c>
      <c r="AQ14" s="20">
        <v>0.91449999999999998</v>
      </c>
      <c r="AR14" s="20">
        <v>0.92800000000000005</v>
      </c>
      <c r="AS14" s="20">
        <v>0.94049999999999989</v>
      </c>
      <c r="AT14" s="20">
        <v>0.95200000000000007</v>
      </c>
      <c r="AU14" s="21">
        <v>0.9624999999999998</v>
      </c>
      <c r="AV14" s="21">
        <v>0.96500000000000008</v>
      </c>
      <c r="AW14" s="21">
        <v>0.9674999999999998</v>
      </c>
      <c r="AX14" s="21">
        <v>0.97000000000000008</v>
      </c>
      <c r="AY14" s="21">
        <v>0.97249999999999981</v>
      </c>
      <c r="AZ14" s="22">
        <v>0.97500000000000009</v>
      </c>
      <c r="BA14" s="22">
        <v>0.98199999999999976</v>
      </c>
      <c r="BB14" s="22">
        <v>0.9880000000000001</v>
      </c>
      <c r="BC14" s="22">
        <v>0.99299999999999966</v>
      </c>
      <c r="BD14" s="27">
        <v>0.99700000000000011</v>
      </c>
      <c r="BE14" s="23">
        <v>1</v>
      </c>
      <c r="BF14" s="23">
        <v>1</v>
      </c>
      <c r="BG14" s="23">
        <v>1</v>
      </c>
      <c r="BH14" s="23">
        <v>1</v>
      </c>
      <c r="BI14" s="23">
        <v>1</v>
      </c>
      <c r="BJ14" s="19">
        <v>1</v>
      </c>
      <c r="BL14" s="18">
        <v>40</v>
      </c>
      <c r="BM14" s="19">
        <v>0.9</v>
      </c>
      <c r="BN14" s="19">
        <v>0.9</v>
      </c>
      <c r="BO14" s="19">
        <v>0.9</v>
      </c>
      <c r="BP14" s="19">
        <v>0.9</v>
      </c>
      <c r="BQ14" s="19">
        <v>0.9</v>
      </c>
      <c r="BR14" s="19">
        <v>0.9</v>
      </c>
      <c r="BS14" s="19">
        <v>0.9</v>
      </c>
      <c r="BT14" s="19">
        <v>0.9</v>
      </c>
      <c r="BU14" s="19">
        <v>0.9</v>
      </c>
      <c r="BV14" s="19">
        <v>0.9</v>
      </c>
      <c r="BW14" s="19">
        <v>0.9</v>
      </c>
      <c r="BX14" s="19">
        <v>0.9</v>
      </c>
      <c r="BY14" s="19">
        <v>0.9</v>
      </c>
      <c r="BZ14" s="19">
        <v>0.9</v>
      </c>
      <c r="CA14" s="19">
        <v>0.9</v>
      </c>
      <c r="CB14" s="19">
        <v>0.9</v>
      </c>
      <c r="CC14" s="19">
        <v>0.9</v>
      </c>
      <c r="CD14" s="19">
        <v>0.9</v>
      </c>
      <c r="CE14" s="19">
        <v>0.9</v>
      </c>
      <c r="CF14" s="24">
        <v>0.9</v>
      </c>
      <c r="CG14" s="19">
        <v>0.9</v>
      </c>
      <c r="CH14" s="19">
        <v>0.91</v>
      </c>
      <c r="CI14" s="19">
        <v>0.92</v>
      </c>
      <c r="CJ14" s="19">
        <v>0.93</v>
      </c>
      <c r="CK14" s="19">
        <v>0.94000000000000006</v>
      </c>
      <c r="CL14" s="19">
        <v>0.95000000000000007</v>
      </c>
      <c r="CM14" s="19">
        <v>0.96000000000000008</v>
      </c>
      <c r="CN14" s="19">
        <v>0.97000000000000008</v>
      </c>
      <c r="CO14" s="19">
        <v>0.98000000000000009</v>
      </c>
      <c r="CP14" s="24">
        <v>0.9900000000000001</v>
      </c>
      <c r="CQ14" s="19">
        <v>1</v>
      </c>
      <c r="CS14" s="18">
        <v>40</v>
      </c>
      <c r="CT14" s="19">
        <v>1.2749999999999999</v>
      </c>
      <c r="CU14" s="19">
        <v>1.2749999999999999</v>
      </c>
      <c r="CV14" s="19">
        <v>1.2749999999999999</v>
      </c>
      <c r="CW14" s="19">
        <v>1.2749999999999999</v>
      </c>
      <c r="CX14" s="19">
        <v>1.2749999999999999</v>
      </c>
      <c r="CY14" s="19">
        <v>1.2749999999999999</v>
      </c>
      <c r="CZ14" s="19">
        <v>1.2749999999999999</v>
      </c>
      <c r="DA14" s="19">
        <v>1.2749999999999999</v>
      </c>
      <c r="DB14" s="19">
        <v>1.2749999999999999</v>
      </c>
      <c r="DC14" s="19">
        <v>1.2749999999999999</v>
      </c>
      <c r="DD14" s="19">
        <v>1.2749999999999999</v>
      </c>
      <c r="DE14" s="19">
        <v>1.2749999999999999</v>
      </c>
      <c r="DF14" s="19">
        <v>1.2749999999999999</v>
      </c>
      <c r="DG14" s="19">
        <v>1.2749999999999999</v>
      </c>
      <c r="DH14" s="19">
        <v>1.2749999999999999</v>
      </c>
      <c r="DI14" s="19">
        <v>1.2749999999999999</v>
      </c>
      <c r="DJ14" s="19">
        <v>1.2749999999999999</v>
      </c>
      <c r="DK14" s="19">
        <v>1.2749999999999999</v>
      </c>
      <c r="DL14" s="19">
        <v>1.2749999999999999</v>
      </c>
      <c r="DM14" s="24">
        <v>1.2749999999999999</v>
      </c>
      <c r="DN14" s="19">
        <v>1.2749999999999999</v>
      </c>
      <c r="DO14" s="19">
        <v>1.2474999999999998</v>
      </c>
      <c r="DP14" s="19">
        <v>1.2199999999999998</v>
      </c>
      <c r="DQ14" s="19">
        <v>1.1924999999999997</v>
      </c>
      <c r="DR14" s="19">
        <v>1.1649999999999996</v>
      </c>
      <c r="DS14" s="19">
        <v>1.1374999999999995</v>
      </c>
      <c r="DT14" s="19">
        <v>1.1099999999999994</v>
      </c>
      <c r="DU14" s="19">
        <v>1.0824999999999994</v>
      </c>
      <c r="DV14" s="19">
        <v>1.0549999999999993</v>
      </c>
      <c r="DW14" s="24">
        <v>1.0274999999999992</v>
      </c>
      <c r="DX14" s="19">
        <v>1</v>
      </c>
    </row>
    <row r="15" spans="1:128" x14ac:dyDescent="0.3">
      <c r="A15">
        <v>12</v>
      </c>
      <c r="B15" s="19">
        <v>0.9</v>
      </c>
      <c r="C15" s="19">
        <v>0.9</v>
      </c>
      <c r="D15" s="19">
        <v>0.9</v>
      </c>
      <c r="E15" s="19">
        <v>0.9</v>
      </c>
      <c r="F15" s="19">
        <v>0.9</v>
      </c>
      <c r="G15" s="19">
        <v>0.9</v>
      </c>
      <c r="H15" s="19">
        <v>0.9</v>
      </c>
      <c r="I15" s="19">
        <v>0.9</v>
      </c>
      <c r="J15" s="19">
        <v>0.9</v>
      </c>
      <c r="K15" s="19">
        <v>0.9</v>
      </c>
      <c r="L15" s="19">
        <v>0.9</v>
      </c>
      <c r="M15" s="19">
        <v>0.9</v>
      </c>
      <c r="N15" s="19">
        <v>0.9</v>
      </c>
      <c r="O15" s="19">
        <v>0.9</v>
      </c>
      <c r="P15" s="19">
        <v>0.9</v>
      </c>
      <c r="Q15" s="19">
        <v>0.9</v>
      </c>
      <c r="R15" s="19">
        <v>0.9</v>
      </c>
      <c r="S15" s="19">
        <v>0.9</v>
      </c>
      <c r="T15" s="19">
        <v>0.9</v>
      </c>
      <c r="U15" s="19">
        <v>0.9</v>
      </c>
      <c r="V15" s="19">
        <v>0.9</v>
      </c>
      <c r="W15" s="19">
        <v>0.9</v>
      </c>
      <c r="X15" s="19">
        <v>0.9</v>
      </c>
      <c r="Y15" s="19">
        <v>0.9</v>
      </c>
      <c r="Z15" s="19">
        <v>0.9</v>
      </c>
      <c r="AA15" s="19">
        <v>0.9</v>
      </c>
      <c r="AB15" s="19">
        <v>0.9</v>
      </c>
      <c r="AC15" s="19">
        <v>0.9</v>
      </c>
      <c r="AD15" s="19">
        <v>0.9</v>
      </c>
      <c r="AE15" s="19">
        <v>0.9</v>
      </c>
      <c r="AF15" s="19">
        <v>0.9</v>
      </c>
      <c r="AG15" s="19">
        <v>0.9</v>
      </c>
      <c r="AH15" s="19">
        <v>0.9</v>
      </c>
      <c r="AI15" s="24">
        <v>0.9</v>
      </c>
      <c r="AJ15" s="19">
        <v>0.9</v>
      </c>
      <c r="AK15" s="19">
        <v>0.91</v>
      </c>
      <c r="AL15" s="19">
        <v>0.91</v>
      </c>
      <c r="AM15" s="19">
        <v>0.91</v>
      </c>
      <c r="AN15" s="19">
        <v>0.91</v>
      </c>
      <c r="AO15" s="20">
        <v>0.91</v>
      </c>
      <c r="AP15" s="20">
        <v>0.91</v>
      </c>
      <c r="AQ15" s="20">
        <v>0.92399999999999993</v>
      </c>
      <c r="AR15" s="20">
        <v>0.93700000000000006</v>
      </c>
      <c r="AS15" s="20">
        <v>0.94899999999999984</v>
      </c>
      <c r="AT15" s="21">
        <v>0.96000000000000008</v>
      </c>
      <c r="AU15" s="21">
        <v>0.96999999999999975</v>
      </c>
      <c r="AV15" s="21">
        <v>0.97200000000000009</v>
      </c>
      <c r="AW15" s="21">
        <v>0.97399999999999975</v>
      </c>
      <c r="AX15" s="21">
        <v>0.97600000000000009</v>
      </c>
      <c r="AY15" s="22">
        <v>0.97799999999999976</v>
      </c>
      <c r="AZ15" s="22">
        <v>0.98000000000000009</v>
      </c>
      <c r="BA15" s="22">
        <v>0.98649999999999971</v>
      </c>
      <c r="BB15" s="22">
        <v>0.9920000000000001</v>
      </c>
      <c r="BC15" s="27">
        <v>0.99649999999999961</v>
      </c>
      <c r="BD15" s="23">
        <v>1</v>
      </c>
      <c r="BE15" s="23">
        <v>1</v>
      </c>
      <c r="BF15" s="23">
        <v>1</v>
      </c>
      <c r="BG15" s="23">
        <v>1</v>
      </c>
      <c r="BH15" s="23">
        <v>1</v>
      </c>
      <c r="BI15" s="19">
        <v>1</v>
      </c>
      <c r="BJ15" s="19">
        <v>1</v>
      </c>
      <c r="BL15" s="18">
        <v>41</v>
      </c>
      <c r="BM15" s="19">
        <v>0.9</v>
      </c>
      <c r="BN15" s="19">
        <v>0.9</v>
      </c>
      <c r="BO15" s="19">
        <v>0.9</v>
      </c>
      <c r="BP15" s="19">
        <v>0.9</v>
      </c>
      <c r="BQ15" s="19">
        <v>0.9</v>
      </c>
      <c r="BR15" s="19">
        <v>0.9</v>
      </c>
      <c r="BS15" s="19">
        <v>0.9</v>
      </c>
      <c r="BT15" s="19">
        <v>0.9</v>
      </c>
      <c r="BU15" s="19">
        <v>0.9</v>
      </c>
      <c r="BV15" s="19">
        <v>0.9</v>
      </c>
      <c r="BW15" s="19">
        <v>0.9</v>
      </c>
      <c r="BX15" s="19">
        <v>0.9</v>
      </c>
      <c r="BY15" s="19">
        <v>0.9</v>
      </c>
      <c r="BZ15" s="19">
        <v>0.9</v>
      </c>
      <c r="CA15" s="19">
        <v>0.9</v>
      </c>
      <c r="CB15" s="19">
        <v>0.9</v>
      </c>
      <c r="CC15" s="19">
        <v>0.9</v>
      </c>
      <c r="CD15" s="19">
        <v>0.9</v>
      </c>
      <c r="CE15" s="19">
        <v>0.9</v>
      </c>
      <c r="CF15" s="24">
        <v>0.9</v>
      </c>
      <c r="CG15" s="19">
        <v>0.9</v>
      </c>
      <c r="CH15" s="19">
        <v>0.91</v>
      </c>
      <c r="CI15" s="19">
        <v>0.92</v>
      </c>
      <c r="CJ15" s="19">
        <v>0.93</v>
      </c>
      <c r="CK15" s="19">
        <v>0.94000000000000006</v>
      </c>
      <c r="CL15" s="19">
        <v>0.95000000000000007</v>
      </c>
      <c r="CM15" s="19">
        <v>0.96000000000000008</v>
      </c>
      <c r="CN15" s="19">
        <v>0.97000000000000008</v>
      </c>
      <c r="CO15" s="19">
        <v>0.98000000000000009</v>
      </c>
      <c r="CP15" s="24">
        <v>0.9900000000000001</v>
      </c>
      <c r="CQ15" s="19">
        <v>1</v>
      </c>
      <c r="CS15" s="18">
        <v>41</v>
      </c>
      <c r="CT15" s="19">
        <v>1.2749999999999999</v>
      </c>
      <c r="CU15" s="19">
        <v>1.2749999999999999</v>
      </c>
      <c r="CV15" s="19">
        <v>1.2749999999999999</v>
      </c>
      <c r="CW15" s="19">
        <v>1.2749999999999999</v>
      </c>
      <c r="CX15" s="19">
        <v>1.2749999999999999</v>
      </c>
      <c r="CY15" s="19">
        <v>1.2749999999999999</v>
      </c>
      <c r="CZ15" s="19">
        <v>1.2749999999999999</v>
      </c>
      <c r="DA15" s="19">
        <v>1.2749999999999999</v>
      </c>
      <c r="DB15" s="19">
        <v>1.2749999999999999</v>
      </c>
      <c r="DC15" s="19">
        <v>1.2749999999999999</v>
      </c>
      <c r="DD15" s="19">
        <v>1.2749999999999999</v>
      </c>
      <c r="DE15" s="19">
        <v>1.2749999999999999</v>
      </c>
      <c r="DF15" s="19">
        <v>1.2749999999999999</v>
      </c>
      <c r="DG15" s="19">
        <v>1.2749999999999999</v>
      </c>
      <c r="DH15" s="19">
        <v>1.2749999999999999</v>
      </c>
      <c r="DI15" s="19">
        <v>1.2749999999999999</v>
      </c>
      <c r="DJ15" s="19">
        <v>1.2749999999999999</v>
      </c>
      <c r="DK15" s="19">
        <v>1.2749999999999999</v>
      </c>
      <c r="DL15" s="19">
        <v>1.2749999999999999</v>
      </c>
      <c r="DM15" s="24">
        <v>1.2749999999999999</v>
      </c>
      <c r="DN15" s="19">
        <v>1.2749999999999999</v>
      </c>
      <c r="DO15" s="19">
        <v>1.2474999999999998</v>
      </c>
      <c r="DP15" s="19">
        <v>1.2199999999999998</v>
      </c>
      <c r="DQ15" s="19">
        <v>1.1924999999999997</v>
      </c>
      <c r="DR15" s="19">
        <v>1.1649999999999996</v>
      </c>
      <c r="DS15" s="19">
        <v>1.1374999999999995</v>
      </c>
      <c r="DT15" s="19">
        <v>1.1099999999999994</v>
      </c>
      <c r="DU15" s="19">
        <v>1.0824999999999994</v>
      </c>
      <c r="DV15" s="19">
        <v>1.0549999999999993</v>
      </c>
      <c r="DW15" s="24">
        <v>1.0274999999999992</v>
      </c>
      <c r="DX15" s="19">
        <v>1</v>
      </c>
    </row>
    <row r="16" spans="1:128" x14ac:dyDescent="0.3">
      <c r="A16">
        <v>13</v>
      </c>
      <c r="B16" s="19">
        <v>0.9</v>
      </c>
      <c r="C16" s="19">
        <v>0.9</v>
      </c>
      <c r="D16" s="19">
        <v>0.9</v>
      </c>
      <c r="E16" s="19">
        <v>0.9</v>
      </c>
      <c r="F16" s="19">
        <v>0.9</v>
      </c>
      <c r="G16" s="19">
        <v>0.9</v>
      </c>
      <c r="H16" s="19">
        <v>0.9</v>
      </c>
      <c r="I16" s="19">
        <v>0.9</v>
      </c>
      <c r="J16" s="19">
        <v>0.9</v>
      </c>
      <c r="K16" s="19">
        <v>0.9</v>
      </c>
      <c r="L16" s="19">
        <v>0.9</v>
      </c>
      <c r="M16" s="19">
        <v>0.9</v>
      </c>
      <c r="N16" s="19">
        <v>0.9</v>
      </c>
      <c r="O16" s="19">
        <v>0.9</v>
      </c>
      <c r="P16" s="19">
        <v>0.9</v>
      </c>
      <c r="Q16" s="19">
        <v>0.9</v>
      </c>
      <c r="R16" s="19">
        <v>0.9</v>
      </c>
      <c r="S16" s="19">
        <v>0.9</v>
      </c>
      <c r="T16" s="19">
        <v>0.9</v>
      </c>
      <c r="U16" s="19">
        <v>0.9</v>
      </c>
      <c r="V16" s="19">
        <v>0.9</v>
      </c>
      <c r="W16" s="19">
        <v>0.9</v>
      </c>
      <c r="X16" s="19">
        <v>0.9</v>
      </c>
      <c r="Y16" s="19">
        <v>0.9</v>
      </c>
      <c r="Z16" s="19">
        <v>0.9</v>
      </c>
      <c r="AA16" s="19">
        <v>0.9</v>
      </c>
      <c r="AB16" s="19">
        <v>0.9</v>
      </c>
      <c r="AC16" s="19">
        <v>0.9</v>
      </c>
      <c r="AD16" s="19">
        <v>0.9</v>
      </c>
      <c r="AE16" s="19">
        <v>0.9</v>
      </c>
      <c r="AF16" s="19">
        <v>0.9</v>
      </c>
      <c r="AG16" s="19">
        <v>0.9</v>
      </c>
      <c r="AH16" s="24">
        <v>0.9</v>
      </c>
      <c r="AI16" s="19">
        <v>0.9</v>
      </c>
      <c r="AJ16" s="19">
        <v>0.91</v>
      </c>
      <c r="AK16" s="19">
        <v>0.92</v>
      </c>
      <c r="AL16" s="19">
        <v>0.92</v>
      </c>
      <c r="AM16" s="19">
        <v>0.92</v>
      </c>
      <c r="AN16" s="20">
        <v>0.92</v>
      </c>
      <c r="AO16" s="20">
        <v>0.92</v>
      </c>
      <c r="AP16" s="20">
        <v>0.92</v>
      </c>
      <c r="AQ16" s="20">
        <v>0.93349999999999989</v>
      </c>
      <c r="AR16" s="20">
        <v>0.94600000000000006</v>
      </c>
      <c r="AS16" s="21">
        <v>0.9574999999999998</v>
      </c>
      <c r="AT16" s="21">
        <v>0.96800000000000008</v>
      </c>
      <c r="AU16" s="21">
        <v>0.9774999999999997</v>
      </c>
      <c r="AV16" s="21">
        <v>0.97900000000000009</v>
      </c>
      <c r="AW16" s="21">
        <v>0.98049999999999971</v>
      </c>
      <c r="AX16" s="22">
        <v>0.9820000000000001</v>
      </c>
      <c r="AY16" s="22">
        <v>0.98349999999999971</v>
      </c>
      <c r="AZ16" s="22">
        <v>0.9850000000000001</v>
      </c>
      <c r="BA16" s="22">
        <v>0.99099999999999966</v>
      </c>
      <c r="BB16" s="27">
        <v>0.99600000000000011</v>
      </c>
      <c r="BC16" s="23">
        <v>1</v>
      </c>
      <c r="BD16" s="23">
        <v>1</v>
      </c>
      <c r="BE16" s="23">
        <v>1</v>
      </c>
      <c r="BF16" s="23">
        <v>1</v>
      </c>
      <c r="BG16" s="23">
        <v>1</v>
      </c>
      <c r="BH16" s="19">
        <v>1</v>
      </c>
      <c r="BI16" s="19">
        <v>1</v>
      </c>
      <c r="BJ16" s="19">
        <v>1</v>
      </c>
      <c r="BL16" s="18">
        <v>42</v>
      </c>
      <c r="BM16" s="19">
        <v>0.9</v>
      </c>
      <c r="BN16" s="19">
        <v>0.9</v>
      </c>
      <c r="BO16" s="19">
        <v>0.9</v>
      </c>
      <c r="BP16" s="19">
        <v>0.9</v>
      </c>
      <c r="BQ16" s="19">
        <v>0.9</v>
      </c>
      <c r="BR16" s="19">
        <v>0.9</v>
      </c>
      <c r="BS16" s="19">
        <v>0.9</v>
      </c>
      <c r="BT16" s="19">
        <v>0.9</v>
      </c>
      <c r="BU16" s="19">
        <v>0.9</v>
      </c>
      <c r="BV16" s="19">
        <v>0.9</v>
      </c>
      <c r="BW16" s="19">
        <v>0.9</v>
      </c>
      <c r="BX16" s="19">
        <v>0.9</v>
      </c>
      <c r="BY16" s="19">
        <v>0.9</v>
      </c>
      <c r="BZ16" s="19">
        <v>0.9</v>
      </c>
      <c r="CA16" s="19">
        <v>0.9</v>
      </c>
      <c r="CB16" s="19">
        <v>0.9</v>
      </c>
      <c r="CC16" s="19">
        <v>0.9</v>
      </c>
      <c r="CD16" s="19">
        <v>0.9</v>
      </c>
      <c r="CE16" s="19">
        <v>0.9</v>
      </c>
      <c r="CF16" s="24">
        <v>0.9</v>
      </c>
      <c r="CG16" s="19">
        <v>0.9</v>
      </c>
      <c r="CH16" s="19">
        <v>0.91</v>
      </c>
      <c r="CI16" s="19">
        <v>0.92</v>
      </c>
      <c r="CJ16" s="19">
        <v>0.93</v>
      </c>
      <c r="CK16" s="19">
        <v>0.94000000000000006</v>
      </c>
      <c r="CL16" s="19">
        <v>0.95000000000000007</v>
      </c>
      <c r="CM16" s="19">
        <v>0.96000000000000008</v>
      </c>
      <c r="CN16" s="19">
        <v>0.97000000000000008</v>
      </c>
      <c r="CO16" s="19">
        <v>0.98000000000000009</v>
      </c>
      <c r="CP16" s="24">
        <v>0.9900000000000001</v>
      </c>
      <c r="CQ16" s="19">
        <v>1</v>
      </c>
      <c r="CS16" s="18">
        <v>42</v>
      </c>
      <c r="CT16" s="19">
        <v>1.2749999999999999</v>
      </c>
      <c r="CU16" s="19">
        <v>1.2749999999999999</v>
      </c>
      <c r="CV16" s="19">
        <v>1.2749999999999999</v>
      </c>
      <c r="CW16" s="19">
        <v>1.2749999999999999</v>
      </c>
      <c r="CX16" s="19">
        <v>1.2749999999999999</v>
      </c>
      <c r="CY16" s="19">
        <v>1.2749999999999999</v>
      </c>
      <c r="CZ16" s="19">
        <v>1.2749999999999999</v>
      </c>
      <c r="DA16" s="19">
        <v>1.2749999999999999</v>
      </c>
      <c r="DB16" s="19">
        <v>1.2749999999999999</v>
      </c>
      <c r="DC16" s="19">
        <v>1.2749999999999999</v>
      </c>
      <c r="DD16" s="19">
        <v>1.2749999999999999</v>
      </c>
      <c r="DE16" s="19">
        <v>1.2749999999999999</v>
      </c>
      <c r="DF16" s="19">
        <v>1.2749999999999999</v>
      </c>
      <c r="DG16" s="19">
        <v>1.2749999999999999</v>
      </c>
      <c r="DH16" s="19">
        <v>1.2749999999999999</v>
      </c>
      <c r="DI16" s="19">
        <v>1.2749999999999999</v>
      </c>
      <c r="DJ16" s="19">
        <v>1.2749999999999999</v>
      </c>
      <c r="DK16" s="19">
        <v>1.2749999999999999</v>
      </c>
      <c r="DL16" s="19">
        <v>1.2749999999999999</v>
      </c>
      <c r="DM16" s="24">
        <v>1.2749999999999999</v>
      </c>
      <c r="DN16" s="19">
        <v>1.2749999999999999</v>
      </c>
      <c r="DO16" s="19">
        <v>1.2474999999999998</v>
      </c>
      <c r="DP16" s="19">
        <v>1.2199999999999998</v>
      </c>
      <c r="DQ16" s="19">
        <v>1.1924999999999997</v>
      </c>
      <c r="DR16" s="19">
        <v>1.1649999999999996</v>
      </c>
      <c r="DS16" s="19">
        <v>1.1374999999999995</v>
      </c>
      <c r="DT16" s="19">
        <v>1.1099999999999994</v>
      </c>
      <c r="DU16" s="19">
        <v>1.0824999999999994</v>
      </c>
      <c r="DV16" s="19">
        <v>1.0549999999999993</v>
      </c>
      <c r="DW16" s="24">
        <v>1.0274999999999992</v>
      </c>
      <c r="DX16" s="19">
        <v>1</v>
      </c>
    </row>
    <row r="17" spans="1:128" x14ac:dyDescent="0.3">
      <c r="A17">
        <v>14</v>
      </c>
      <c r="B17" s="19">
        <v>0.9</v>
      </c>
      <c r="C17" s="19">
        <v>0.9</v>
      </c>
      <c r="D17" s="19">
        <v>0.9</v>
      </c>
      <c r="E17" s="19">
        <v>0.9</v>
      </c>
      <c r="F17" s="19">
        <v>0.9</v>
      </c>
      <c r="G17" s="19">
        <v>0.9</v>
      </c>
      <c r="H17" s="19">
        <v>0.9</v>
      </c>
      <c r="I17" s="19">
        <v>0.9</v>
      </c>
      <c r="J17" s="19">
        <v>0.9</v>
      </c>
      <c r="K17" s="19">
        <v>0.9</v>
      </c>
      <c r="L17" s="19">
        <v>0.9</v>
      </c>
      <c r="M17" s="19">
        <v>0.9</v>
      </c>
      <c r="N17" s="19">
        <v>0.9</v>
      </c>
      <c r="O17" s="19">
        <v>0.9</v>
      </c>
      <c r="P17" s="19">
        <v>0.9</v>
      </c>
      <c r="Q17" s="19">
        <v>0.9</v>
      </c>
      <c r="R17" s="19">
        <v>0.9</v>
      </c>
      <c r="S17" s="19">
        <v>0.9</v>
      </c>
      <c r="T17" s="19">
        <v>0.9</v>
      </c>
      <c r="U17" s="19">
        <v>0.9</v>
      </c>
      <c r="V17" s="19">
        <v>0.9</v>
      </c>
      <c r="W17" s="19">
        <v>0.9</v>
      </c>
      <c r="X17" s="19">
        <v>0.9</v>
      </c>
      <c r="Y17" s="19">
        <v>0.9</v>
      </c>
      <c r="Z17" s="19">
        <v>0.9</v>
      </c>
      <c r="AA17" s="19">
        <v>0.9</v>
      </c>
      <c r="AB17" s="19">
        <v>0.9</v>
      </c>
      <c r="AC17" s="19">
        <v>0.9</v>
      </c>
      <c r="AD17" s="19">
        <v>0.9</v>
      </c>
      <c r="AE17" s="19">
        <v>0.9</v>
      </c>
      <c r="AF17" s="19">
        <v>0.9</v>
      </c>
      <c r="AG17" s="24">
        <v>0.9</v>
      </c>
      <c r="AH17" s="19">
        <v>0.9</v>
      </c>
      <c r="AI17" s="19">
        <v>0.91</v>
      </c>
      <c r="AJ17" s="19">
        <v>0.92</v>
      </c>
      <c r="AK17" s="19">
        <v>0.93</v>
      </c>
      <c r="AL17" s="19">
        <v>0.93</v>
      </c>
      <c r="AM17" s="20">
        <v>0.93</v>
      </c>
      <c r="AN17" s="20">
        <v>0.93</v>
      </c>
      <c r="AO17" s="20">
        <v>0.93</v>
      </c>
      <c r="AP17" s="20">
        <v>0.93</v>
      </c>
      <c r="AQ17" s="20">
        <v>0.94299999999999984</v>
      </c>
      <c r="AR17" s="21">
        <v>0.95500000000000007</v>
      </c>
      <c r="AS17" s="21">
        <v>0.96599999999999975</v>
      </c>
      <c r="AT17" s="21">
        <v>0.97600000000000009</v>
      </c>
      <c r="AU17" s="21">
        <v>0.98499999999999965</v>
      </c>
      <c r="AV17" s="21">
        <v>0.9860000000000001</v>
      </c>
      <c r="AW17" s="22">
        <v>0.98699999999999966</v>
      </c>
      <c r="AX17" s="22">
        <v>0.9880000000000001</v>
      </c>
      <c r="AY17" s="22">
        <v>0.98899999999999966</v>
      </c>
      <c r="AZ17" s="22">
        <v>0.9900000000000001</v>
      </c>
      <c r="BA17" s="27">
        <v>0.99549999999999961</v>
      </c>
      <c r="BB17" s="23">
        <v>1</v>
      </c>
      <c r="BC17" s="23">
        <v>1</v>
      </c>
      <c r="BD17" s="23">
        <v>1</v>
      </c>
      <c r="BE17" s="23">
        <v>1</v>
      </c>
      <c r="BF17" s="23">
        <v>1</v>
      </c>
      <c r="BG17" s="19">
        <v>1</v>
      </c>
      <c r="BH17" s="19">
        <v>1</v>
      </c>
      <c r="BI17" s="19">
        <v>1</v>
      </c>
      <c r="BJ17" s="19">
        <v>1</v>
      </c>
      <c r="BL17" s="18">
        <v>43</v>
      </c>
      <c r="BM17" s="19">
        <v>0.9</v>
      </c>
      <c r="BN17" s="19">
        <v>0.9</v>
      </c>
      <c r="BO17" s="19">
        <v>0.9</v>
      </c>
      <c r="BP17" s="19">
        <v>0.9</v>
      </c>
      <c r="BQ17" s="19">
        <v>0.9</v>
      </c>
      <c r="BR17" s="19">
        <v>0.9</v>
      </c>
      <c r="BS17" s="19">
        <v>0.9</v>
      </c>
      <c r="BT17" s="19">
        <v>0.9</v>
      </c>
      <c r="BU17" s="19">
        <v>0.9</v>
      </c>
      <c r="BV17" s="19">
        <v>0.9</v>
      </c>
      <c r="BW17" s="19">
        <v>0.9</v>
      </c>
      <c r="BX17" s="19">
        <v>0.9</v>
      </c>
      <c r="BY17" s="19">
        <v>0.9</v>
      </c>
      <c r="BZ17" s="19">
        <v>0.9</v>
      </c>
      <c r="CA17" s="19">
        <v>0.9</v>
      </c>
      <c r="CB17" s="19">
        <v>0.9</v>
      </c>
      <c r="CC17" s="19">
        <v>0.9</v>
      </c>
      <c r="CD17" s="19">
        <v>0.9</v>
      </c>
      <c r="CE17" s="19">
        <v>0.9</v>
      </c>
      <c r="CF17" s="24">
        <v>0.9</v>
      </c>
      <c r="CG17" s="19">
        <v>0.9</v>
      </c>
      <c r="CH17" s="19">
        <v>0.91</v>
      </c>
      <c r="CI17" s="19">
        <v>0.92</v>
      </c>
      <c r="CJ17" s="19">
        <v>0.93</v>
      </c>
      <c r="CK17" s="19">
        <v>0.94000000000000006</v>
      </c>
      <c r="CL17" s="19">
        <v>0.95000000000000007</v>
      </c>
      <c r="CM17" s="19">
        <v>0.96000000000000008</v>
      </c>
      <c r="CN17" s="19">
        <v>0.97000000000000008</v>
      </c>
      <c r="CO17" s="19">
        <v>0.98000000000000009</v>
      </c>
      <c r="CP17" s="24">
        <v>0.9900000000000001</v>
      </c>
      <c r="CQ17" s="19">
        <v>1</v>
      </c>
      <c r="CS17" s="18">
        <v>43</v>
      </c>
      <c r="CT17" s="19">
        <v>1.2749999999999999</v>
      </c>
      <c r="CU17" s="19">
        <v>1.2749999999999999</v>
      </c>
      <c r="CV17" s="19">
        <v>1.2749999999999999</v>
      </c>
      <c r="CW17" s="19">
        <v>1.2749999999999999</v>
      </c>
      <c r="CX17" s="19">
        <v>1.2749999999999999</v>
      </c>
      <c r="CY17" s="19">
        <v>1.2749999999999999</v>
      </c>
      <c r="CZ17" s="19">
        <v>1.2749999999999999</v>
      </c>
      <c r="DA17" s="19">
        <v>1.2749999999999999</v>
      </c>
      <c r="DB17" s="19">
        <v>1.2749999999999999</v>
      </c>
      <c r="DC17" s="19">
        <v>1.2749999999999999</v>
      </c>
      <c r="DD17" s="19">
        <v>1.2749999999999999</v>
      </c>
      <c r="DE17" s="19">
        <v>1.2749999999999999</v>
      </c>
      <c r="DF17" s="19">
        <v>1.2749999999999999</v>
      </c>
      <c r="DG17" s="19">
        <v>1.2749999999999999</v>
      </c>
      <c r="DH17" s="19">
        <v>1.2749999999999999</v>
      </c>
      <c r="DI17" s="19">
        <v>1.2749999999999999</v>
      </c>
      <c r="DJ17" s="19">
        <v>1.2749999999999999</v>
      </c>
      <c r="DK17" s="19">
        <v>1.2749999999999999</v>
      </c>
      <c r="DL17" s="19">
        <v>1.2749999999999999</v>
      </c>
      <c r="DM17" s="24">
        <v>1.2749999999999999</v>
      </c>
      <c r="DN17" s="19">
        <v>1.2749999999999999</v>
      </c>
      <c r="DO17" s="19">
        <v>1.2474999999999998</v>
      </c>
      <c r="DP17" s="19">
        <v>1.2199999999999998</v>
      </c>
      <c r="DQ17" s="19">
        <v>1.1924999999999997</v>
      </c>
      <c r="DR17" s="19">
        <v>1.1649999999999996</v>
      </c>
      <c r="DS17" s="19">
        <v>1.1374999999999995</v>
      </c>
      <c r="DT17" s="19">
        <v>1.1099999999999994</v>
      </c>
      <c r="DU17" s="19">
        <v>1.0824999999999994</v>
      </c>
      <c r="DV17" s="19">
        <v>1.0549999999999993</v>
      </c>
      <c r="DW17" s="24">
        <v>1.0274999999999992</v>
      </c>
      <c r="DX17" s="19">
        <v>1</v>
      </c>
    </row>
    <row r="18" spans="1:128" x14ac:dyDescent="0.3">
      <c r="A18">
        <v>15</v>
      </c>
      <c r="B18" s="19">
        <v>0.9</v>
      </c>
      <c r="C18" s="19">
        <v>0.9</v>
      </c>
      <c r="D18" s="19">
        <v>0.9</v>
      </c>
      <c r="E18" s="19">
        <v>0.9</v>
      </c>
      <c r="F18" s="19">
        <v>0.9</v>
      </c>
      <c r="G18" s="19">
        <v>0.9</v>
      </c>
      <c r="H18" s="19">
        <v>0.9</v>
      </c>
      <c r="I18" s="19">
        <v>0.9</v>
      </c>
      <c r="J18" s="19">
        <v>0.9</v>
      </c>
      <c r="K18" s="19">
        <v>0.9</v>
      </c>
      <c r="L18" s="19">
        <v>0.9</v>
      </c>
      <c r="M18" s="19">
        <v>0.9</v>
      </c>
      <c r="N18" s="19">
        <v>0.9</v>
      </c>
      <c r="O18" s="19">
        <v>0.9</v>
      </c>
      <c r="P18" s="19">
        <v>0.9</v>
      </c>
      <c r="Q18" s="19">
        <v>0.9</v>
      </c>
      <c r="R18" s="19">
        <v>0.9</v>
      </c>
      <c r="S18" s="19">
        <v>0.9</v>
      </c>
      <c r="T18" s="19">
        <v>0.9</v>
      </c>
      <c r="U18" s="19">
        <v>0.9</v>
      </c>
      <c r="V18" s="19">
        <v>0.9</v>
      </c>
      <c r="W18" s="19">
        <v>0.9</v>
      </c>
      <c r="X18" s="19">
        <v>0.9</v>
      </c>
      <c r="Y18" s="19">
        <v>0.9</v>
      </c>
      <c r="Z18" s="19">
        <v>0.9</v>
      </c>
      <c r="AA18" s="19">
        <v>0.9</v>
      </c>
      <c r="AB18" s="19">
        <v>0.9</v>
      </c>
      <c r="AC18" s="19">
        <v>0.9</v>
      </c>
      <c r="AD18" s="19">
        <v>0.9</v>
      </c>
      <c r="AE18" s="19">
        <v>0.9</v>
      </c>
      <c r="AF18" s="24">
        <v>0.9</v>
      </c>
      <c r="AG18" s="19">
        <v>0.9</v>
      </c>
      <c r="AH18" s="19">
        <v>0.91</v>
      </c>
      <c r="AI18" s="19">
        <v>0.92</v>
      </c>
      <c r="AJ18" s="19">
        <v>0.93</v>
      </c>
      <c r="AK18" s="19">
        <v>0.94000000000000006</v>
      </c>
      <c r="AL18" s="20">
        <v>0.94000000000000006</v>
      </c>
      <c r="AM18" s="20">
        <v>0.94000000000000006</v>
      </c>
      <c r="AN18" s="20">
        <v>0.94000000000000006</v>
      </c>
      <c r="AO18" s="20">
        <v>0.94000000000000006</v>
      </c>
      <c r="AP18" s="20">
        <v>0.94000000000000006</v>
      </c>
      <c r="AQ18" s="21">
        <v>0.95249999999999979</v>
      </c>
      <c r="AR18" s="21">
        <v>0.96400000000000008</v>
      </c>
      <c r="AS18" s="21">
        <v>0.9744999999999997</v>
      </c>
      <c r="AT18" s="21">
        <v>0.9840000000000001</v>
      </c>
      <c r="AU18" s="26">
        <v>0.9924999999999996</v>
      </c>
      <c r="AV18" s="27">
        <v>0.9930000000000001</v>
      </c>
      <c r="AW18" s="27">
        <v>0.99349999999999961</v>
      </c>
      <c r="AX18" s="27">
        <v>0.99400000000000011</v>
      </c>
      <c r="AY18" s="27">
        <v>0.99449999999999961</v>
      </c>
      <c r="AZ18" s="27">
        <v>0.99500000000000011</v>
      </c>
      <c r="BA18" s="23">
        <v>1</v>
      </c>
      <c r="BB18" s="23">
        <v>1</v>
      </c>
      <c r="BC18" s="23">
        <v>1</v>
      </c>
      <c r="BD18" s="23">
        <v>1</v>
      </c>
      <c r="BE18" s="23">
        <v>1</v>
      </c>
      <c r="BF18" s="19">
        <v>1</v>
      </c>
      <c r="BG18" s="19">
        <v>1</v>
      </c>
      <c r="BH18" s="19">
        <v>1</v>
      </c>
      <c r="BI18" s="19">
        <v>1</v>
      </c>
      <c r="BJ18" s="19">
        <v>1</v>
      </c>
      <c r="BL18" s="18">
        <v>44</v>
      </c>
      <c r="BM18" s="19">
        <v>0.9</v>
      </c>
      <c r="BN18" s="19">
        <v>0.9</v>
      </c>
      <c r="BO18" s="19">
        <v>0.9</v>
      </c>
      <c r="BP18" s="19">
        <v>0.9</v>
      </c>
      <c r="BQ18" s="19">
        <v>0.9</v>
      </c>
      <c r="BR18" s="19">
        <v>0.9</v>
      </c>
      <c r="BS18" s="19">
        <v>0.9</v>
      </c>
      <c r="BT18" s="19">
        <v>0.9</v>
      </c>
      <c r="BU18" s="19">
        <v>0.9</v>
      </c>
      <c r="BV18" s="19">
        <v>0.9</v>
      </c>
      <c r="BW18" s="19">
        <v>0.9</v>
      </c>
      <c r="BX18" s="19">
        <v>0.9</v>
      </c>
      <c r="BY18" s="19">
        <v>0.9</v>
      </c>
      <c r="BZ18" s="19">
        <v>0.9</v>
      </c>
      <c r="CA18" s="19">
        <v>0.9</v>
      </c>
      <c r="CB18" s="19">
        <v>0.9</v>
      </c>
      <c r="CC18" s="19">
        <v>0.9</v>
      </c>
      <c r="CD18" s="19">
        <v>0.9</v>
      </c>
      <c r="CE18" s="19">
        <v>0.9</v>
      </c>
      <c r="CF18" s="24">
        <v>0.9</v>
      </c>
      <c r="CG18" s="19">
        <v>0.9</v>
      </c>
      <c r="CH18" s="19">
        <v>0.91</v>
      </c>
      <c r="CI18" s="19">
        <v>0.92</v>
      </c>
      <c r="CJ18" s="19">
        <v>0.93</v>
      </c>
      <c r="CK18" s="19">
        <v>0.94000000000000006</v>
      </c>
      <c r="CL18" s="19">
        <v>0.95000000000000007</v>
      </c>
      <c r="CM18" s="19">
        <v>0.96000000000000008</v>
      </c>
      <c r="CN18" s="19">
        <v>0.97000000000000008</v>
      </c>
      <c r="CO18" s="19">
        <v>0.98000000000000009</v>
      </c>
      <c r="CP18" s="24">
        <v>0.9900000000000001</v>
      </c>
      <c r="CQ18" s="19">
        <v>1</v>
      </c>
      <c r="CS18" s="18">
        <v>44</v>
      </c>
      <c r="CT18" s="19">
        <v>1.2749999999999999</v>
      </c>
      <c r="CU18" s="19">
        <v>1.2749999999999999</v>
      </c>
      <c r="CV18" s="19">
        <v>1.2749999999999999</v>
      </c>
      <c r="CW18" s="19">
        <v>1.2749999999999999</v>
      </c>
      <c r="CX18" s="19">
        <v>1.2749999999999999</v>
      </c>
      <c r="CY18" s="19">
        <v>1.2749999999999999</v>
      </c>
      <c r="CZ18" s="19">
        <v>1.2749999999999999</v>
      </c>
      <c r="DA18" s="19">
        <v>1.2749999999999999</v>
      </c>
      <c r="DB18" s="19">
        <v>1.2749999999999999</v>
      </c>
      <c r="DC18" s="19">
        <v>1.2749999999999999</v>
      </c>
      <c r="DD18" s="19">
        <v>1.2749999999999999</v>
      </c>
      <c r="DE18" s="19">
        <v>1.2749999999999999</v>
      </c>
      <c r="DF18" s="19">
        <v>1.2749999999999999</v>
      </c>
      <c r="DG18" s="19">
        <v>1.2749999999999999</v>
      </c>
      <c r="DH18" s="19">
        <v>1.2749999999999999</v>
      </c>
      <c r="DI18" s="19">
        <v>1.2749999999999999</v>
      </c>
      <c r="DJ18" s="19">
        <v>1.2749999999999999</v>
      </c>
      <c r="DK18" s="19">
        <v>1.2749999999999999</v>
      </c>
      <c r="DL18" s="19">
        <v>1.2749999999999999</v>
      </c>
      <c r="DM18" s="24">
        <v>1.2749999999999999</v>
      </c>
      <c r="DN18" s="19">
        <v>1.2749999999999999</v>
      </c>
      <c r="DO18" s="19">
        <v>1.2474999999999998</v>
      </c>
      <c r="DP18" s="19">
        <v>1.2199999999999998</v>
      </c>
      <c r="DQ18" s="19">
        <v>1.1924999999999997</v>
      </c>
      <c r="DR18" s="19">
        <v>1.1649999999999996</v>
      </c>
      <c r="DS18" s="19">
        <v>1.1374999999999995</v>
      </c>
      <c r="DT18" s="19">
        <v>1.1099999999999994</v>
      </c>
      <c r="DU18" s="19">
        <v>1.0824999999999994</v>
      </c>
      <c r="DV18" s="19">
        <v>1.0549999999999993</v>
      </c>
      <c r="DW18" s="24">
        <v>1.0274999999999992</v>
      </c>
      <c r="DX18" s="19">
        <v>1</v>
      </c>
    </row>
    <row r="19" spans="1:128" x14ac:dyDescent="0.3">
      <c r="A19">
        <v>16</v>
      </c>
      <c r="B19" s="19">
        <v>0.9</v>
      </c>
      <c r="C19" s="19">
        <v>0.9</v>
      </c>
      <c r="D19" s="19">
        <v>0.9</v>
      </c>
      <c r="E19" s="19">
        <v>0.9</v>
      </c>
      <c r="F19" s="19">
        <v>0.9</v>
      </c>
      <c r="G19" s="19">
        <v>0.9</v>
      </c>
      <c r="H19" s="19">
        <v>0.9</v>
      </c>
      <c r="I19" s="19">
        <v>0.9</v>
      </c>
      <c r="J19" s="19">
        <v>0.9</v>
      </c>
      <c r="K19" s="19">
        <v>0.9</v>
      </c>
      <c r="L19" s="19">
        <v>0.9</v>
      </c>
      <c r="M19" s="19">
        <v>0.9</v>
      </c>
      <c r="N19" s="19">
        <v>0.9</v>
      </c>
      <c r="O19" s="19">
        <v>0.9</v>
      </c>
      <c r="P19" s="19">
        <v>0.9</v>
      </c>
      <c r="Q19" s="19">
        <v>0.9</v>
      </c>
      <c r="R19" s="19">
        <v>0.9</v>
      </c>
      <c r="S19" s="19">
        <v>0.9</v>
      </c>
      <c r="T19" s="19">
        <v>0.9</v>
      </c>
      <c r="U19" s="19">
        <v>0.9</v>
      </c>
      <c r="V19" s="19">
        <v>0.9</v>
      </c>
      <c r="W19" s="19">
        <v>0.9</v>
      </c>
      <c r="X19" s="19">
        <v>0.9</v>
      </c>
      <c r="Y19" s="19">
        <v>0.9</v>
      </c>
      <c r="Z19" s="19">
        <v>0.9</v>
      </c>
      <c r="AA19" s="19">
        <v>0.9</v>
      </c>
      <c r="AB19" s="19">
        <v>0.9</v>
      </c>
      <c r="AC19" s="19">
        <v>0.9</v>
      </c>
      <c r="AD19" s="19">
        <v>0.9</v>
      </c>
      <c r="AE19" s="24">
        <v>0.9</v>
      </c>
      <c r="AF19" s="19">
        <v>0.9</v>
      </c>
      <c r="AG19" s="19">
        <v>0.91</v>
      </c>
      <c r="AH19" s="19">
        <v>0.92</v>
      </c>
      <c r="AI19" s="19">
        <v>0.93</v>
      </c>
      <c r="AJ19" s="19">
        <v>0.94000000000000006</v>
      </c>
      <c r="AK19" s="20">
        <v>0.95000000000000007</v>
      </c>
      <c r="AL19" s="20">
        <v>0.95000000000000007</v>
      </c>
      <c r="AM19" s="20">
        <v>0.95000000000000007</v>
      </c>
      <c r="AN19" s="20">
        <v>0.95000000000000007</v>
      </c>
      <c r="AO19" s="20">
        <v>0.95000000000000007</v>
      </c>
      <c r="AP19" s="21">
        <v>0.95000000000000007</v>
      </c>
      <c r="AQ19" s="21">
        <v>0.96199999999999974</v>
      </c>
      <c r="AR19" s="21">
        <v>0.97300000000000009</v>
      </c>
      <c r="AS19" s="21">
        <v>0.98299999999999965</v>
      </c>
      <c r="AT19" s="26">
        <v>0.9920000000000001</v>
      </c>
      <c r="AU19" s="22">
        <v>1</v>
      </c>
      <c r="AV19" s="22">
        <v>1</v>
      </c>
      <c r="AW19" s="22">
        <v>1</v>
      </c>
      <c r="AX19" s="22">
        <v>1</v>
      </c>
      <c r="AY19" s="22">
        <v>1</v>
      </c>
      <c r="AZ19" s="23">
        <v>1</v>
      </c>
      <c r="BA19" s="23">
        <v>1</v>
      </c>
      <c r="BB19" s="23">
        <v>1</v>
      </c>
      <c r="BC19" s="23">
        <v>1</v>
      </c>
      <c r="BD19" s="23">
        <v>1</v>
      </c>
      <c r="BE19" s="19">
        <v>1</v>
      </c>
      <c r="BF19" s="19">
        <v>1</v>
      </c>
      <c r="BG19" s="19">
        <v>1</v>
      </c>
      <c r="BH19" s="19">
        <v>1</v>
      </c>
      <c r="BI19" s="19">
        <v>1</v>
      </c>
      <c r="BJ19" s="19">
        <v>1</v>
      </c>
      <c r="BL19" s="18">
        <v>45</v>
      </c>
      <c r="BM19" s="19">
        <v>0.9</v>
      </c>
      <c r="BN19" s="19">
        <v>0.9</v>
      </c>
      <c r="BO19" s="19">
        <v>0.9</v>
      </c>
      <c r="BP19" s="19">
        <v>0.9</v>
      </c>
      <c r="BQ19" s="19">
        <v>0.9</v>
      </c>
      <c r="BR19" s="19">
        <v>0.9</v>
      </c>
      <c r="BS19" s="19">
        <v>0.9</v>
      </c>
      <c r="BT19" s="19">
        <v>0.9</v>
      </c>
      <c r="BU19" s="19">
        <v>0.9</v>
      </c>
      <c r="BV19" s="19">
        <v>0.9</v>
      </c>
      <c r="BW19" s="19">
        <v>0.9</v>
      </c>
      <c r="BX19" s="19">
        <v>0.9</v>
      </c>
      <c r="BY19" s="19">
        <v>0.9</v>
      </c>
      <c r="BZ19" s="19">
        <v>0.9</v>
      </c>
      <c r="CA19" s="19">
        <v>0.9</v>
      </c>
      <c r="CB19" s="19">
        <v>0.9</v>
      </c>
      <c r="CC19" s="19">
        <v>0.9</v>
      </c>
      <c r="CD19" s="19">
        <v>0.9</v>
      </c>
      <c r="CE19" s="19">
        <v>0.9</v>
      </c>
      <c r="CF19" s="24">
        <v>0.9</v>
      </c>
      <c r="CG19" s="19">
        <v>0.9</v>
      </c>
      <c r="CH19" s="19">
        <v>0.91</v>
      </c>
      <c r="CI19" s="19">
        <v>0.92</v>
      </c>
      <c r="CJ19" s="19">
        <v>0.93</v>
      </c>
      <c r="CK19" s="19">
        <v>0.94000000000000006</v>
      </c>
      <c r="CL19" s="19">
        <v>0.95000000000000007</v>
      </c>
      <c r="CM19" s="19">
        <v>0.96000000000000008</v>
      </c>
      <c r="CN19" s="19">
        <v>0.97000000000000008</v>
      </c>
      <c r="CO19" s="19">
        <v>0.98000000000000009</v>
      </c>
      <c r="CP19" s="24">
        <v>0.9900000000000001</v>
      </c>
      <c r="CQ19" s="19">
        <v>1</v>
      </c>
      <c r="CS19" s="18">
        <v>45</v>
      </c>
      <c r="CT19" s="19">
        <v>1.2749999999999999</v>
      </c>
      <c r="CU19" s="19">
        <v>1.2749999999999999</v>
      </c>
      <c r="CV19" s="19">
        <v>1.2749999999999999</v>
      </c>
      <c r="CW19" s="19">
        <v>1.2749999999999999</v>
      </c>
      <c r="CX19" s="19">
        <v>1.2749999999999999</v>
      </c>
      <c r="CY19" s="19">
        <v>1.2749999999999999</v>
      </c>
      <c r="CZ19" s="19">
        <v>1.2749999999999999</v>
      </c>
      <c r="DA19" s="19">
        <v>1.2749999999999999</v>
      </c>
      <c r="DB19" s="19">
        <v>1.2749999999999999</v>
      </c>
      <c r="DC19" s="19">
        <v>1.2749999999999999</v>
      </c>
      <c r="DD19" s="19">
        <v>1.2749999999999999</v>
      </c>
      <c r="DE19" s="19">
        <v>1.2749999999999999</v>
      </c>
      <c r="DF19" s="19">
        <v>1.2749999999999999</v>
      </c>
      <c r="DG19" s="19">
        <v>1.2749999999999999</v>
      </c>
      <c r="DH19" s="19">
        <v>1.2749999999999999</v>
      </c>
      <c r="DI19" s="19">
        <v>1.2749999999999999</v>
      </c>
      <c r="DJ19" s="19">
        <v>1.2749999999999999</v>
      </c>
      <c r="DK19" s="19">
        <v>1.2749999999999999</v>
      </c>
      <c r="DL19" s="19">
        <v>1.2749999999999999</v>
      </c>
      <c r="DM19" s="24">
        <v>1.2749999999999999</v>
      </c>
      <c r="DN19" s="19">
        <v>1.2749999999999999</v>
      </c>
      <c r="DO19" s="19">
        <v>1.2474999999999998</v>
      </c>
      <c r="DP19" s="19">
        <v>1.2199999999999998</v>
      </c>
      <c r="DQ19" s="19">
        <v>1.1924999999999997</v>
      </c>
      <c r="DR19" s="19">
        <v>1.1649999999999996</v>
      </c>
      <c r="DS19" s="19">
        <v>1.1374999999999995</v>
      </c>
      <c r="DT19" s="19">
        <v>1.1099999999999994</v>
      </c>
      <c r="DU19" s="19">
        <v>1.0824999999999994</v>
      </c>
      <c r="DV19" s="19">
        <v>1.0549999999999993</v>
      </c>
      <c r="DW19" s="24">
        <v>1.0274999999999992</v>
      </c>
      <c r="DX19" s="19">
        <v>1</v>
      </c>
    </row>
    <row r="20" spans="1:128" x14ac:dyDescent="0.3">
      <c r="A20">
        <v>17</v>
      </c>
      <c r="B20" s="19">
        <v>0.9</v>
      </c>
      <c r="C20" s="19">
        <v>0.9</v>
      </c>
      <c r="D20" s="19">
        <v>0.9</v>
      </c>
      <c r="E20" s="19">
        <v>0.9</v>
      </c>
      <c r="F20" s="19">
        <v>0.9</v>
      </c>
      <c r="G20" s="19">
        <v>0.9</v>
      </c>
      <c r="H20" s="19">
        <v>0.9</v>
      </c>
      <c r="I20" s="19">
        <v>0.9</v>
      </c>
      <c r="J20" s="19">
        <v>0.9</v>
      </c>
      <c r="K20" s="19">
        <v>0.9</v>
      </c>
      <c r="L20" s="19">
        <v>0.9</v>
      </c>
      <c r="M20" s="19">
        <v>0.9</v>
      </c>
      <c r="N20" s="19">
        <v>0.9</v>
      </c>
      <c r="O20" s="19">
        <v>0.9</v>
      </c>
      <c r="P20" s="19">
        <v>0.9</v>
      </c>
      <c r="Q20" s="19">
        <v>0.9</v>
      </c>
      <c r="R20" s="19">
        <v>0.9</v>
      </c>
      <c r="S20" s="19">
        <v>0.9</v>
      </c>
      <c r="T20" s="19">
        <v>0.9</v>
      </c>
      <c r="U20" s="19">
        <v>0.9</v>
      </c>
      <c r="V20" s="19">
        <v>0.9</v>
      </c>
      <c r="W20" s="19">
        <v>0.9</v>
      </c>
      <c r="X20" s="19">
        <v>0.9</v>
      </c>
      <c r="Y20" s="19">
        <v>0.9</v>
      </c>
      <c r="Z20" s="19">
        <v>0.9</v>
      </c>
      <c r="AA20" s="19">
        <v>0.9</v>
      </c>
      <c r="AB20" s="19">
        <v>0.9</v>
      </c>
      <c r="AC20" s="19">
        <v>0.9</v>
      </c>
      <c r="AD20" s="24">
        <v>0.9</v>
      </c>
      <c r="AE20" s="19">
        <v>0.9</v>
      </c>
      <c r="AF20" s="19">
        <v>0.91</v>
      </c>
      <c r="AG20" s="19">
        <v>0.92</v>
      </c>
      <c r="AH20" s="19">
        <v>0.93</v>
      </c>
      <c r="AI20" s="19">
        <v>0.94000000000000006</v>
      </c>
      <c r="AJ20" s="20">
        <v>0.95000000000000007</v>
      </c>
      <c r="AK20" s="20">
        <v>0.96000000000000008</v>
      </c>
      <c r="AL20" s="20">
        <v>0.96000000000000008</v>
      </c>
      <c r="AM20" s="20">
        <v>0.96000000000000008</v>
      </c>
      <c r="AN20" s="20">
        <v>0.96000000000000008</v>
      </c>
      <c r="AO20" s="21">
        <v>0.96000000000000008</v>
      </c>
      <c r="AP20" s="21">
        <v>0.96000000000000008</v>
      </c>
      <c r="AQ20" s="21">
        <v>0.9714999999999997</v>
      </c>
      <c r="AR20" s="21">
        <v>0.9820000000000001</v>
      </c>
      <c r="AS20" s="26">
        <v>0.9914999999999996</v>
      </c>
      <c r="AT20" s="22">
        <v>1</v>
      </c>
      <c r="AU20" s="22">
        <v>1</v>
      </c>
      <c r="AV20" s="22">
        <v>1</v>
      </c>
      <c r="AW20" s="22">
        <v>1</v>
      </c>
      <c r="AX20" s="22">
        <v>1</v>
      </c>
      <c r="AY20" s="23">
        <v>1</v>
      </c>
      <c r="AZ20" s="23">
        <v>1</v>
      </c>
      <c r="BA20" s="23">
        <v>1</v>
      </c>
      <c r="BB20" s="23">
        <v>1</v>
      </c>
      <c r="BC20" s="23">
        <v>1</v>
      </c>
      <c r="BD20" s="19">
        <v>1</v>
      </c>
      <c r="BE20" s="19">
        <v>1</v>
      </c>
      <c r="BF20" s="19">
        <v>1</v>
      </c>
      <c r="BG20" s="19">
        <v>1</v>
      </c>
      <c r="BH20" s="19">
        <v>1</v>
      </c>
      <c r="BI20" s="19">
        <v>1</v>
      </c>
      <c r="BJ20" s="19">
        <v>1</v>
      </c>
      <c r="BL20" s="18">
        <v>46</v>
      </c>
      <c r="BM20" s="19">
        <v>0.9</v>
      </c>
      <c r="BN20" s="19">
        <v>0.9</v>
      </c>
      <c r="BO20" s="19">
        <v>0.9</v>
      </c>
      <c r="BP20" s="19">
        <v>0.9</v>
      </c>
      <c r="BQ20" s="19">
        <v>0.9</v>
      </c>
      <c r="BR20" s="19">
        <v>0.9</v>
      </c>
      <c r="BS20" s="19">
        <v>0.9</v>
      </c>
      <c r="BT20" s="19">
        <v>0.9</v>
      </c>
      <c r="BU20" s="19">
        <v>0.9</v>
      </c>
      <c r="BV20" s="19">
        <v>0.9</v>
      </c>
      <c r="BW20" s="19">
        <v>0.9</v>
      </c>
      <c r="BX20" s="19">
        <v>0.9</v>
      </c>
      <c r="BY20" s="19">
        <v>0.9</v>
      </c>
      <c r="BZ20" s="19">
        <v>0.9</v>
      </c>
      <c r="CA20" s="19">
        <v>0.9</v>
      </c>
      <c r="CB20" s="19">
        <v>0.9</v>
      </c>
      <c r="CC20" s="19">
        <v>0.9</v>
      </c>
      <c r="CD20" s="19">
        <v>0.9</v>
      </c>
      <c r="CE20" s="19">
        <v>0.9</v>
      </c>
      <c r="CF20" s="24">
        <v>0.9</v>
      </c>
      <c r="CG20" s="19">
        <v>0.9</v>
      </c>
      <c r="CH20" s="19">
        <v>0.91</v>
      </c>
      <c r="CI20" s="19">
        <v>0.92</v>
      </c>
      <c r="CJ20" s="19">
        <v>0.93</v>
      </c>
      <c r="CK20" s="19">
        <v>0.94000000000000006</v>
      </c>
      <c r="CL20" s="19">
        <v>0.95000000000000007</v>
      </c>
      <c r="CM20" s="19">
        <v>0.96000000000000008</v>
      </c>
      <c r="CN20" s="19">
        <v>0.97000000000000008</v>
      </c>
      <c r="CO20" s="19">
        <v>0.98000000000000009</v>
      </c>
      <c r="CP20" s="24">
        <v>0.9900000000000001</v>
      </c>
      <c r="CQ20" s="19">
        <v>1</v>
      </c>
      <c r="CS20" s="18">
        <v>46</v>
      </c>
      <c r="CT20" s="19">
        <v>1.2749999999999999</v>
      </c>
      <c r="CU20" s="19">
        <v>1.2749999999999999</v>
      </c>
      <c r="CV20" s="19">
        <v>1.2749999999999999</v>
      </c>
      <c r="CW20" s="19">
        <v>1.2749999999999999</v>
      </c>
      <c r="CX20" s="19">
        <v>1.2749999999999999</v>
      </c>
      <c r="CY20" s="19">
        <v>1.2749999999999999</v>
      </c>
      <c r="CZ20" s="19">
        <v>1.2749999999999999</v>
      </c>
      <c r="DA20" s="19">
        <v>1.2749999999999999</v>
      </c>
      <c r="DB20" s="19">
        <v>1.2749999999999999</v>
      </c>
      <c r="DC20" s="19">
        <v>1.2749999999999999</v>
      </c>
      <c r="DD20" s="19">
        <v>1.2749999999999999</v>
      </c>
      <c r="DE20" s="19">
        <v>1.2749999999999999</v>
      </c>
      <c r="DF20" s="19">
        <v>1.2749999999999999</v>
      </c>
      <c r="DG20" s="19">
        <v>1.2749999999999999</v>
      </c>
      <c r="DH20" s="19">
        <v>1.2749999999999999</v>
      </c>
      <c r="DI20" s="19">
        <v>1.2749999999999999</v>
      </c>
      <c r="DJ20" s="19">
        <v>1.2749999999999999</v>
      </c>
      <c r="DK20" s="19">
        <v>1.2749999999999999</v>
      </c>
      <c r="DL20" s="19">
        <v>1.2749999999999999</v>
      </c>
      <c r="DM20" s="24">
        <v>1.2749999999999999</v>
      </c>
      <c r="DN20" s="19">
        <v>1.2749999999999999</v>
      </c>
      <c r="DO20" s="19">
        <v>1.2474999999999998</v>
      </c>
      <c r="DP20" s="19">
        <v>1.2199999999999998</v>
      </c>
      <c r="DQ20" s="19">
        <v>1.1924999999999997</v>
      </c>
      <c r="DR20" s="19">
        <v>1.1649999999999996</v>
      </c>
      <c r="DS20" s="19">
        <v>1.1374999999999995</v>
      </c>
      <c r="DT20" s="19">
        <v>1.1099999999999994</v>
      </c>
      <c r="DU20" s="19">
        <v>1.0824999999999994</v>
      </c>
      <c r="DV20" s="19">
        <v>1.0549999999999993</v>
      </c>
      <c r="DW20" s="24">
        <v>1.0274999999999992</v>
      </c>
      <c r="DX20" s="19">
        <v>1</v>
      </c>
    </row>
    <row r="21" spans="1:128" x14ac:dyDescent="0.3">
      <c r="A21">
        <v>18</v>
      </c>
      <c r="B21" s="19">
        <v>0.9</v>
      </c>
      <c r="C21" s="19">
        <v>0.9</v>
      </c>
      <c r="D21" s="19">
        <v>0.9</v>
      </c>
      <c r="E21" s="19">
        <v>0.9</v>
      </c>
      <c r="F21" s="19">
        <v>0.9</v>
      </c>
      <c r="G21" s="19">
        <v>0.9</v>
      </c>
      <c r="H21" s="19">
        <v>0.9</v>
      </c>
      <c r="I21" s="19">
        <v>0.9</v>
      </c>
      <c r="J21" s="19">
        <v>0.9</v>
      </c>
      <c r="K21" s="19">
        <v>0.9</v>
      </c>
      <c r="L21" s="19">
        <v>0.9</v>
      </c>
      <c r="M21" s="19">
        <v>0.9</v>
      </c>
      <c r="N21" s="19">
        <v>0.9</v>
      </c>
      <c r="O21" s="19">
        <v>0.9</v>
      </c>
      <c r="P21" s="19">
        <v>0.9</v>
      </c>
      <c r="Q21" s="19">
        <v>0.9</v>
      </c>
      <c r="R21" s="19">
        <v>0.9</v>
      </c>
      <c r="S21" s="19">
        <v>0.9</v>
      </c>
      <c r="T21" s="19">
        <v>0.9</v>
      </c>
      <c r="U21" s="19">
        <v>0.9</v>
      </c>
      <c r="V21" s="19">
        <v>0.9</v>
      </c>
      <c r="W21" s="19">
        <v>0.9</v>
      </c>
      <c r="X21" s="19">
        <v>0.9</v>
      </c>
      <c r="Y21" s="19">
        <v>0.9</v>
      </c>
      <c r="Z21" s="19">
        <v>0.9</v>
      </c>
      <c r="AA21" s="19">
        <v>0.9</v>
      </c>
      <c r="AB21" s="19">
        <v>0.9</v>
      </c>
      <c r="AC21" s="24">
        <v>0.9</v>
      </c>
      <c r="AD21" s="19">
        <v>0.9</v>
      </c>
      <c r="AE21" s="19">
        <v>0.91</v>
      </c>
      <c r="AF21" s="19">
        <v>0.92</v>
      </c>
      <c r="AG21" s="19">
        <v>0.93</v>
      </c>
      <c r="AH21" s="19">
        <v>0.94000000000000006</v>
      </c>
      <c r="AI21" s="20">
        <v>0.95000000000000007</v>
      </c>
      <c r="AJ21" s="20">
        <v>0.96000000000000008</v>
      </c>
      <c r="AK21" s="20">
        <v>0.97000000000000008</v>
      </c>
      <c r="AL21" s="20">
        <v>0.97000000000000008</v>
      </c>
      <c r="AM21" s="20">
        <v>0.97000000000000008</v>
      </c>
      <c r="AN21" s="21">
        <v>0.97000000000000008</v>
      </c>
      <c r="AO21" s="21">
        <v>0.97000000000000008</v>
      </c>
      <c r="AP21" s="21">
        <v>0.97000000000000008</v>
      </c>
      <c r="AQ21" s="21">
        <v>0.98099999999999965</v>
      </c>
      <c r="AR21" s="26">
        <v>0.9910000000000001</v>
      </c>
      <c r="AS21" s="22">
        <v>1</v>
      </c>
      <c r="AT21" s="22">
        <v>1</v>
      </c>
      <c r="AU21" s="22">
        <v>1</v>
      </c>
      <c r="AV21" s="22">
        <v>1</v>
      </c>
      <c r="AW21" s="22">
        <v>1</v>
      </c>
      <c r="AX21" s="23">
        <v>1</v>
      </c>
      <c r="AY21" s="23">
        <v>1</v>
      </c>
      <c r="AZ21" s="23">
        <v>1</v>
      </c>
      <c r="BA21" s="23">
        <v>1</v>
      </c>
      <c r="BB21" s="23">
        <v>1</v>
      </c>
      <c r="BC21" s="19">
        <v>1</v>
      </c>
      <c r="BD21" s="19">
        <v>1</v>
      </c>
      <c r="BE21" s="19">
        <v>1</v>
      </c>
      <c r="BF21" s="19">
        <v>1</v>
      </c>
      <c r="BG21" s="19">
        <v>1</v>
      </c>
      <c r="BH21" s="19">
        <v>1</v>
      </c>
      <c r="BI21" s="19">
        <v>1</v>
      </c>
      <c r="BJ21" s="19">
        <v>1</v>
      </c>
      <c r="BL21" s="18">
        <v>47</v>
      </c>
      <c r="BM21" s="19">
        <v>0.9</v>
      </c>
      <c r="BN21" s="19">
        <v>0.9</v>
      </c>
      <c r="BO21" s="19">
        <v>0.9</v>
      </c>
      <c r="BP21" s="19">
        <v>0.9</v>
      </c>
      <c r="BQ21" s="19">
        <v>0.9</v>
      </c>
      <c r="BR21" s="19">
        <v>0.9</v>
      </c>
      <c r="BS21" s="19">
        <v>0.9</v>
      </c>
      <c r="BT21" s="19">
        <v>0.9</v>
      </c>
      <c r="BU21" s="19">
        <v>0.9</v>
      </c>
      <c r="BV21" s="19">
        <v>0.9</v>
      </c>
      <c r="BW21" s="19">
        <v>0.9</v>
      </c>
      <c r="BX21" s="19">
        <v>0.9</v>
      </c>
      <c r="BY21" s="19">
        <v>0.9</v>
      </c>
      <c r="BZ21" s="19">
        <v>0.9</v>
      </c>
      <c r="CA21" s="19">
        <v>0.9</v>
      </c>
      <c r="CB21" s="19">
        <v>0.9</v>
      </c>
      <c r="CC21" s="19">
        <v>0.9</v>
      </c>
      <c r="CD21" s="19">
        <v>0.9</v>
      </c>
      <c r="CE21" s="19">
        <v>0.9</v>
      </c>
      <c r="CF21" s="24">
        <v>0.9</v>
      </c>
      <c r="CG21" s="19">
        <v>0.9</v>
      </c>
      <c r="CH21" s="19">
        <v>0.91</v>
      </c>
      <c r="CI21" s="19">
        <v>0.92</v>
      </c>
      <c r="CJ21" s="19">
        <v>0.93</v>
      </c>
      <c r="CK21" s="19">
        <v>0.94000000000000006</v>
      </c>
      <c r="CL21" s="19">
        <v>0.95000000000000007</v>
      </c>
      <c r="CM21" s="19">
        <v>0.96000000000000008</v>
      </c>
      <c r="CN21" s="19">
        <v>0.97000000000000008</v>
      </c>
      <c r="CO21" s="19">
        <v>0.98000000000000009</v>
      </c>
      <c r="CP21" s="24">
        <v>0.9900000000000001</v>
      </c>
      <c r="CQ21" s="19">
        <v>1</v>
      </c>
      <c r="CS21" s="18">
        <v>47</v>
      </c>
      <c r="CT21" s="19">
        <v>1.2749999999999999</v>
      </c>
      <c r="CU21" s="19">
        <v>1.2749999999999999</v>
      </c>
      <c r="CV21" s="19">
        <v>1.2749999999999999</v>
      </c>
      <c r="CW21" s="19">
        <v>1.2749999999999999</v>
      </c>
      <c r="CX21" s="19">
        <v>1.2749999999999999</v>
      </c>
      <c r="CY21" s="19">
        <v>1.2749999999999999</v>
      </c>
      <c r="CZ21" s="19">
        <v>1.2749999999999999</v>
      </c>
      <c r="DA21" s="19">
        <v>1.2749999999999999</v>
      </c>
      <c r="DB21" s="19">
        <v>1.2749999999999999</v>
      </c>
      <c r="DC21" s="19">
        <v>1.2749999999999999</v>
      </c>
      <c r="DD21" s="19">
        <v>1.2749999999999999</v>
      </c>
      <c r="DE21" s="19">
        <v>1.2749999999999999</v>
      </c>
      <c r="DF21" s="19">
        <v>1.2749999999999999</v>
      </c>
      <c r="DG21" s="19">
        <v>1.2749999999999999</v>
      </c>
      <c r="DH21" s="19">
        <v>1.2749999999999999</v>
      </c>
      <c r="DI21" s="19">
        <v>1.2749999999999999</v>
      </c>
      <c r="DJ21" s="19">
        <v>1.2749999999999999</v>
      </c>
      <c r="DK21" s="19">
        <v>1.2749999999999999</v>
      </c>
      <c r="DL21" s="19">
        <v>1.2749999999999999</v>
      </c>
      <c r="DM21" s="24">
        <v>1.2749999999999999</v>
      </c>
      <c r="DN21" s="19">
        <v>1.2749999999999999</v>
      </c>
      <c r="DO21" s="19">
        <v>1.2474999999999998</v>
      </c>
      <c r="DP21" s="19">
        <v>1.2199999999999998</v>
      </c>
      <c r="DQ21" s="19">
        <v>1.1924999999999997</v>
      </c>
      <c r="DR21" s="19">
        <v>1.1649999999999996</v>
      </c>
      <c r="DS21" s="19">
        <v>1.1374999999999995</v>
      </c>
      <c r="DT21" s="19">
        <v>1.1099999999999994</v>
      </c>
      <c r="DU21" s="19">
        <v>1.0824999999999994</v>
      </c>
      <c r="DV21" s="19">
        <v>1.0549999999999993</v>
      </c>
      <c r="DW21" s="24">
        <v>1.0274999999999992</v>
      </c>
      <c r="DX21" s="19">
        <v>1</v>
      </c>
    </row>
    <row r="22" spans="1:128" x14ac:dyDescent="0.3">
      <c r="A22">
        <v>19</v>
      </c>
      <c r="B22" s="19">
        <v>0.9</v>
      </c>
      <c r="C22" s="19">
        <v>0.9</v>
      </c>
      <c r="D22" s="19">
        <v>0.9</v>
      </c>
      <c r="E22" s="19">
        <v>0.9</v>
      </c>
      <c r="F22" s="19">
        <v>0.9</v>
      </c>
      <c r="G22" s="19">
        <v>0.9</v>
      </c>
      <c r="H22" s="19">
        <v>0.9</v>
      </c>
      <c r="I22" s="19">
        <v>0.9</v>
      </c>
      <c r="J22" s="19">
        <v>0.9</v>
      </c>
      <c r="K22" s="19">
        <v>0.9</v>
      </c>
      <c r="L22" s="19">
        <v>0.9</v>
      </c>
      <c r="M22" s="19">
        <v>0.9</v>
      </c>
      <c r="N22" s="19">
        <v>0.9</v>
      </c>
      <c r="O22" s="19">
        <v>0.9</v>
      </c>
      <c r="P22" s="19">
        <v>0.9</v>
      </c>
      <c r="Q22" s="19">
        <v>0.9</v>
      </c>
      <c r="R22" s="19">
        <v>0.9</v>
      </c>
      <c r="S22" s="19">
        <v>0.9</v>
      </c>
      <c r="T22" s="19">
        <v>0.9</v>
      </c>
      <c r="U22" s="19">
        <v>0.9</v>
      </c>
      <c r="V22" s="19">
        <v>0.9</v>
      </c>
      <c r="W22" s="19">
        <v>0.9</v>
      </c>
      <c r="X22" s="19">
        <v>0.9</v>
      </c>
      <c r="Y22" s="19">
        <v>0.9</v>
      </c>
      <c r="Z22" s="19">
        <v>0.9</v>
      </c>
      <c r="AA22" s="19">
        <v>0.9</v>
      </c>
      <c r="AB22" s="24">
        <v>0.9</v>
      </c>
      <c r="AC22" s="19">
        <v>0.9</v>
      </c>
      <c r="AD22" s="19">
        <v>0.91</v>
      </c>
      <c r="AE22" s="19">
        <v>0.92</v>
      </c>
      <c r="AF22" s="19">
        <v>0.93</v>
      </c>
      <c r="AG22" s="19">
        <v>0.94000000000000006</v>
      </c>
      <c r="AH22" s="20">
        <v>0.95000000000000007</v>
      </c>
      <c r="AI22" s="20">
        <v>0.96000000000000008</v>
      </c>
      <c r="AJ22" s="20">
        <v>0.97000000000000008</v>
      </c>
      <c r="AK22" s="20">
        <v>0.98000000000000009</v>
      </c>
      <c r="AL22" s="20">
        <v>0.98000000000000009</v>
      </c>
      <c r="AM22" s="21">
        <v>0.98000000000000009</v>
      </c>
      <c r="AN22" s="21">
        <v>0.98000000000000009</v>
      </c>
      <c r="AO22" s="21">
        <v>0.98000000000000009</v>
      </c>
      <c r="AP22" s="21">
        <v>0.98000000000000009</v>
      </c>
      <c r="AQ22" s="26">
        <v>0.9904999999999996</v>
      </c>
      <c r="AR22" s="22">
        <v>1</v>
      </c>
      <c r="AS22" s="22">
        <v>1</v>
      </c>
      <c r="AT22" s="22">
        <v>1</v>
      </c>
      <c r="AU22" s="22">
        <v>1</v>
      </c>
      <c r="AV22" s="22">
        <v>1</v>
      </c>
      <c r="AW22" s="23">
        <v>1</v>
      </c>
      <c r="AX22" s="23">
        <v>1</v>
      </c>
      <c r="AY22" s="23">
        <v>1</v>
      </c>
      <c r="AZ22" s="23">
        <v>1</v>
      </c>
      <c r="BA22" s="23">
        <v>1</v>
      </c>
      <c r="BB22" s="19">
        <v>1</v>
      </c>
      <c r="BC22" s="19">
        <v>1</v>
      </c>
      <c r="BD22" s="19">
        <v>1</v>
      </c>
      <c r="BE22" s="19">
        <v>1</v>
      </c>
      <c r="BF22" s="19">
        <v>1</v>
      </c>
      <c r="BG22" s="19">
        <v>1</v>
      </c>
      <c r="BH22" s="19">
        <v>1</v>
      </c>
      <c r="BI22" s="19">
        <v>1</v>
      </c>
      <c r="BJ22" s="19">
        <v>1</v>
      </c>
      <c r="BL22" s="18">
        <v>48</v>
      </c>
      <c r="BM22" s="19">
        <v>0.9</v>
      </c>
      <c r="BN22" s="19">
        <v>0.9</v>
      </c>
      <c r="BO22" s="19">
        <v>0.9</v>
      </c>
      <c r="BP22" s="19">
        <v>0.9</v>
      </c>
      <c r="BQ22" s="19">
        <v>0.9</v>
      </c>
      <c r="BR22" s="19">
        <v>0.9</v>
      </c>
      <c r="BS22" s="19">
        <v>0.9</v>
      </c>
      <c r="BT22" s="19">
        <v>0.9</v>
      </c>
      <c r="BU22" s="19">
        <v>0.9</v>
      </c>
      <c r="BV22" s="19">
        <v>0.9</v>
      </c>
      <c r="BW22" s="19">
        <v>0.9</v>
      </c>
      <c r="BX22" s="19">
        <v>0.9</v>
      </c>
      <c r="BY22" s="19">
        <v>0.9</v>
      </c>
      <c r="BZ22" s="19">
        <v>0.9</v>
      </c>
      <c r="CA22" s="19">
        <v>0.9</v>
      </c>
      <c r="CB22" s="19">
        <v>0.9</v>
      </c>
      <c r="CC22" s="19">
        <v>0.9</v>
      </c>
      <c r="CD22" s="19">
        <v>0.9</v>
      </c>
      <c r="CE22" s="19">
        <v>0.9</v>
      </c>
      <c r="CF22" s="24">
        <v>0.9</v>
      </c>
      <c r="CG22" s="19">
        <v>0.9</v>
      </c>
      <c r="CH22" s="19">
        <v>0.91</v>
      </c>
      <c r="CI22" s="19">
        <v>0.92</v>
      </c>
      <c r="CJ22" s="19">
        <v>0.93</v>
      </c>
      <c r="CK22" s="19">
        <v>0.94000000000000006</v>
      </c>
      <c r="CL22" s="19">
        <v>0.95000000000000007</v>
      </c>
      <c r="CM22" s="19">
        <v>0.96000000000000008</v>
      </c>
      <c r="CN22" s="19">
        <v>0.97000000000000008</v>
      </c>
      <c r="CO22" s="19">
        <v>0.98000000000000009</v>
      </c>
      <c r="CP22" s="24">
        <v>0.9900000000000001</v>
      </c>
      <c r="CQ22" s="19">
        <v>1</v>
      </c>
      <c r="CS22" s="18">
        <v>48</v>
      </c>
      <c r="CT22" s="19">
        <v>1.2749999999999999</v>
      </c>
      <c r="CU22" s="19">
        <v>1.2749999999999999</v>
      </c>
      <c r="CV22" s="19">
        <v>1.2749999999999999</v>
      </c>
      <c r="CW22" s="19">
        <v>1.2749999999999999</v>
      </c>
      <c r="CX22" s="19">
        <v>1.2749999999999999</v>
      </c>
      <c r="CY22" s="19">
        <v>1.2749999999999999</v>
      </c>
      <c r="CZ22" s="19">
        <v>1.2749999999999999</v>
      </c>
      <c r="DA22" s="19">
        <v>1.2749999999999999</v>
      </c>
      <c r="DB22" s="19">
        <v>1.2749999999999999</v>
      </c>
      <c r="DC22" s="19">
        <v>1.2749999999999999</v>
      </c>
      <c r="DD22" s="19">
        <v>1.2749999999999999</v>
      </c>
      <c r="DE22" s="19">
        <v>1.2749999999999999</v>
      </c>
      <c r="DF22" s="19">
        <v>1.2749999999999999</v>
      </c>
      <c r="DG22" s="19">
        <v>1.2749999999999999</v>
      </c>
      <c r="DH22" s="19">
        <v>1.2749999999999999</v>
      </c>
      <c r="DI22" s="19">
        <v>1.2749999999999999</v>
      </c>
      <c r="DJ22" s="19">
        <v>1.2749999999999999</v>
      </c>
      <c r="DK22" s="19">
        <v>1.2749999999999999</v>
      </c>
      <c r="DL22" s="19">
        <v>1.2749999999999999</v>
      </c>
      <c r="DM22" s="24">
        <v>1.2749999999999999</v>
      </c>
      <c r="DN22" s="19">
        <v>1.2749999999999999</v>
      </c>
      <c r="DO22" s="19">
        <v>1.2474999999999998</v>
      </c>
      <c r="DP22" s="19">
        <v>1.2199999999999998</v>
      </c>
      <c r="DQ22" s="19">
        <v>1.1924999999999997</v>
      </c>
      <c r="DR22" s="19">
        <v>1.1649999999999996</v>
      </c>
      <c r="DS22" s="19">
        <v>1.1374999999999995</v>
      </c>
      <c r="DT22" s="19">
        <v>1.1099999999999994</v>
      </c>
      <c r="DU22" s="19">
        <v>1.0824999999999994</v>
      </c>
      <c r="DV22" s="19">
        <v>1.0549999999999993</v>
      </c>
      <c r="DW22" s="24">
        <v>1.0274999999999992</v>
      </c>
      <c r="DX22" s="19">
        <v>1</v>
      </c>
    </row>
    <row r="23" spans="1:128" x14ac:dyDescent="0.3">
      <c r="A23">
        <v>20</v>
      </c>
      <c r="B23" s="24">
        <v>0.9</v>
      </c>
      <c r="C23" s="24">
        <v>0.9</v>
      </c>
      <c r="D23" s="24">
        <v>0.9</v>
      </c>
      <c r="E23" s="24">
        <v>0.9</v>
      </c>
      <c r="F23" s="24">
        <v>0.9</v>
      </c>
      <c r="G23" s="24">
        <v>0.9</v>
      </c>
      <c r="H23" s="24">
        <v>0.9</v>
      </c>
      <c r="I23" s="24">
        <v>0.9</v>
      </c>
      <c r="J23" s="24">
        <v>0.9</v>
      </c>
      <c r="K23" s="24">
        <v>0.9</v>
      </c>
      <c r="L23" s="24">
        <v>0.9</v>
      </c>
      <c r="M23" s="24">
        <v>0.9</v>
      </c>
      <c r="N23" s="24">
        <v>0.9</v>
      </c>
      <c r="O23" s="24">
        <v>0.9</v>
      </c>
      <c r="P23" s="24">
        <v>0.9</v>
      </c>
      <c r="Q23" s="24">
        <v>0.9</v>
      </c>
      <c r="R23" s="24">
        <v>0.9</v>
      </c>
      <c r="S23" s="24">
        <v>0.9</v>
      </c>
      <c r="T23" s="24">
        <v>0.9</v>
      </c>
      <c r="U23" s="24">
        <v>0.9</v>
      </c>
      <c r="V23" s="24">
        <v>0.9</v>
      </c>
      <c r="W23" s="24">
        <v>0.9</v>
      </c>
      <c r="X23" s="24">
        <v>0.9</v>
      </c>
      <c r="Y23" s="24">
        <v>0.9</v>
      </c>
      <c r="Z23" s="24">
        <v>0.9</v>
      </c>
      <c r="AA23" s="24">
        <v>0.9</v>
      </c>
      <c r="AB23" s="19">
        <v>0.9</v>
      </c>
      <c r="AC23" s="19">
        <v>0.91</v>
      </c>
      <c r="AD23" s="19">
        <v>0.92</v>
      </c>
      <c r="AE23" s="19">
        <v>0.93</v>
      </c>
      <c r="AF23" s="19">
        <v>0.94000000000000006</v>
      </c>
      <c r="AG23" s="20">
        <v>0.95000000000000007</v>
      </c>
      <c r="AH23" s="20">
        <v>0.96000000000000008</v>
      </c>
      <c r="AI23" s="20">
        <v>0.97000000000000008</v>
      </c>
      <c r="AJ23" s="20">
        <v>0.98000000000000009</v>
      </c>
      <c r="AK23" s="25">
        <v>0.9900000000000001</v>
      </c>
      <c r="AL23" s="26">
        <v>0.9900000000000001</v>
      </c>
      <c r="AM23" s="26">
        <v>0.9900000000000001</v>
      </c>
      <c r="AN23" s="26">
        <v>0.9900000000000001</v>
      </c>
      <c r="AO23" s="26">
        <v>0.9900000000000001</v>
      </c>
      <c r="AP23" s="26">
        <v>0.9900000000000001</v>
      </c>
      <c r="AQ23" s="22">
        <v>1</v>
      </c>
      <c r="AR23" s="22">
        <v>1</v>
      </c>
      <c r="AS23" s="22">
        <v>1</v>
      </c>
      <c r="AT23" s="22">
        <v>1</v>
      </c>
      <c r="AU23" s="22">
        <v>1</v>
      </c>
      <c r="AV23" s="23">
        <v>1</v>
      </c>
      <c r="AW23" s="23">
        <v>1</v>
      </c>
      <c r="AX23" s="23">
        <v>1</v>
      </c>
      <c r="AY23" s="23">
        <v>1</v>
      </c>
      <c r="AZ23" s="23">
        <v>1</v>
      </c>
      <c r="BA23" s="19">
        <v>1</v>
      </c>
      <c r="BB23" s="19">
        <v>1</v>
      </c>
      <c r="BC23" s="19">
        <v>1</v>
      </c>
      <c r="BD23" s="19">
        <v>1</v>
      </c>
      <c r="BE23" s="19">
        <v>1</v>
      </c>
      <c r="BF23" s="19">
        <v>1</v>
      </c>
      <c r="BG23" s="19">
        <v>1</v>
      </c>
      <c r="BH23" s="19">
        <v>1</v>
      </c>
      <c r="BI23" s="19">
        <v>1</v>
      </c>
      <c r="BJ23" s="19">
        <v>1</v>
      </c>
      <c r="BL23" s="18">
        <v>49</v>
      </c>
      <c r="BM23" s="19">
        <v>0.9</v>
      </c>
      <c r="BN23" s="19">
        <v>0.9</v>
      </c>
      <c r="BO23" s="19">
        <v>0.9</v>
      </c>
      <c r="BP23" s="19">
        <v>0.9</v>
      </c>
      <c r="BQ23" s="19">
        <v>0.9</v>
      </c>
      <c r="BR23" s="19">
        <v>0.9</v>
      </c>
      <c r="BS23" s="19">
        <v>0.9</v>
      </c>
      <c r="BT23" s="19">
        <v>0.9</v>
      </c>
      <c r="BU23" s="19">
        <v>0.9</v>
      </c>
      <c r="BV23" s="19">
        <v>0.9</v>
      </c>
      <c r="BW23" s="19">
        <v>0.9</v>
      </c>
      <c r="BX23" s="19">
        <v>0.9</v>
      </c>
      <c r="BY23" s="19">
        <v>0.9</v>
      </c>
      <c r="BZ23" s="19">
        <v>0.9</v>
      </c>
      <c r="CA23" s="19">
        <v>0.9</v>
      </c>
      <c r="CB23" s="19">
        <v>0.9</v>
      </c>
      <c r="CC23" s="19">
        <v>0.9</v>
      </c>
      <c r="CD23" s="19">
        <v>0.9</v>
      </c>
      <c r="CE23" s="19">
        <v>0.9</v>
      </c>
      <c r="CF23" s="24">
        <v>0.9</v>
      </c>
      <c r="CG23" s="19">
        <v>0.9</v>
      </c>
      <c r="CH23" s="19">
        <v>0.91</v>
      </c>
      <c r="CI23" s="19">
        <v>0.92</v>
      </c>
      <c r="CJ23" s="19">
        <v>0.93</v>
      </c>
      <c r="CK23" s="19">
        <v>0.94000000000000006</v>
      </c>
      <c r="CL23" s="19">
        <v>0.95000000000000007</v>
      </c>
      <c r="CM23" s="19">
        <v>0.96000000000000008</v>
      </c>
      <c r="CN23" s="19">
        <v>0.97000000000000008</v>
      </c>
      <c r="CO23" s="19">
        <v>0.98000000000000009</v>
      </c>
      <c r="CP23" s="24">
        <v>0.9900000000000001</v>
      </c>
      <c r="CQ23" s="19">
        <v>1</v>
      </c>
      <c r="CS23" s="18">
        <v>49</v>
      </c>
      <c r="CT23" s="19">
        <v>1.2749999999999999</v>
      </c>
      <c r="CU23" s="19">
        <v>1.2749999999999999</v>
      </c>
      <c r="CV23" s="19">
        <v>1.2749999999999999</v>
      </c>
      <c r="CW23" s="19">
        <v>1.2749999999999999</v>
      </c>
      <c r="CX23" s="19">
        <v>1.2749999999999999</v>
      </c>
      <c r="CY23" s="19">
        <v>1.2749999999999999</v>
      </c>
      <c r="CZ23" s="19">
        <v>1.2749999999999999</v>
      </c>
      <c r="DA23" s="19">
        <v>1.2749999999999999</v>
      </c>
      <c r="DB23" s="19">
        <v>1.2749999999999999</v>
      </c>
      <c r="DC23" s="19">
        <v>1.2749999999999999</v>
      </c>
      <c r="DD23" s="19">
        <v>1.2749999999999999</v>
      </c>
      <c r="DE23" s="19">
        <v>1.2749999999999999</v>
      </c>
      <c r="DF23" s="19">
        <v>1.2749999999999999</v>
      </c>
      <c r="DG23" s="19">
        <v>1.2749999999999999</v>
      </c>
      <c r="DH23" s="19">
        <v>1.2749999999999999</v>
      </c>
      <c r="DI23" s="19">
        <v>1.2749999999999999</v>
      </c>
      <c r="DJ23" s="19">
        <v>1.2749999999999999</v>
      </c>
      <c r="DK23" s="19">
        <v>1.2749999999999999</v>
      </c>
      <c r="DL23" s="19">
        <v>1.2749999999999999</v>
      </c>
      <c r="DM23" s="24">
        <v>1.2749999999999999</v>
      </c>
      <c r="DN23" s="19">
        <v>1.2749999999999999</v>
      </c>
      <c r="DO23" s="19">
        <v>1.2474999999999998</v>
      </c>
      <c r="DP23" s="19">
        <v>1.2199999999999998</v>
      </c>
      <c r="DQ23" s="19">
        <v>1.1924999999999997</v>
      </c>
      <c r="DR23" s="19">
        <v>1.1649999999999996</v>
      </c>
      <c r="DS23" s="19">
        <v>1.1374999999999995</v>
      </c>
      <c r="DT23" s="19">
        <v>1.1099999999999994</v>
      </c>
      <c r="DU23" s="19">
        <v>1.0824999999999994</v>
      </c>
      <c r="DV23" s="19">
        <v>1.0549999999999993</v>
      </c>
      <c r="DW23" s="24">
        <v>1.0274999999999992</v>
      </c>
      <c r="DX23" s="30">
        <v>1</v>
      </c>
    </row>
    <row r="24" spans="1:128" x14ac:dyDescent="0.3">
      <c r="A24">
        <v>21</v>
      </c>
      <c r="B24" s="19">
        <v>0.9</v>
      </c>
      <c r="C24" s="19">
        <v>0.9</v>
      </c>
      <c r="D24" s="19">
        <v>0.9</v>
      </c>
      <c r="E24" s="19">
        <v>0.9</v>
      </c>
      <c r="F24" s="19">
        <v>0.9</v>
      </c>
      <c r="G24" s="19">
        <v>0.9</v>
      </c>
      <c r="H24" s="19">
        <v>0.9</v>
      </c>
      <c r="I24" s="19">
        <v>0.9</v>
      </c>
      <c r="J24" s="19">
        <v>0.9</v>
      </c>
      <c r="K24" s="19">
        <v>0.9</v>
      </c>
      <c r="L24" s="19">
        <v>0.9</v>
      </c>
      <c r="M24" s="19">
        <v>0.9</v>
      </c>
      <c r="N24" s="19">
        <v>0.9</v>
      </c>
      <c r="O24" s="19">
        <v>0.9</v>
      </c>
      <c r="P24" s="19">
        <v>0.9</v>
      </c>
      <c r="Q24" s="19">
        <v>0.9</v>
      </c>
      <c r="R24" s="19">
        <v>0.9</v>
      </c>
      <c r="S24" s="19">
        <v>0.9</v>
      </c>
      <c r="T24" s="19">
        <v>0.9</v>
      </c>
      <c r="U24" s="19">
        <v>0.9</v>
      </c>
      <c r="V24" s="19">
        <v>0.9</v>
      </c>
      <c r="W24" s="19">
        <v>0.9</v>
      </c>
      <c r="X24" s="19">
        <v>0.9</v>
      </c>
      <c r="Y24" s="19">
        <v>0.9</v>
      </c>
      <c r="Z24" s="19">
        <v>0.9</v>
      </c>
      <c r="AA24" s="19">
        <v>0.9</v>
      </c>
      <c r="AB24" s="19">
        <v>0.91</v>
      </c>
      <c r="AC24" s="19">
        <v>0.92</v>
      </c>
      <c r="AD24" s="19">
        <v>0.93</v>
      </c>
      <c r="AE24" s="19">
        <v>0.94000000000000006</v>
      </c>
      <c r="AF24" s="20">
        <v>0.95000000000000007</v>
      </c>
      <c r="AG24" s="20">
        <v>0.96000000000000008</v>
      </c>
      <c r="AH24" s="20">
        <v>0.97000000000000008</v>
      </c>
      <c r="AI24" s="20">
        <v>0.98000000000000009</v>
      </c>
      <c r="AJ24" s="25">
        <v>0.9900000000000001</v>
      </c>
      <c r="AK24" s="21">
        <v>1</v>
      </c>
      <c r="AL24" s="21">
        <v>1</v>
      </c>
      <c r="AM24" s="21">
        <v>1</v>
      </c>
      <c r="AN24" s="21">
        <v>1</v>
      </c>
      <c r="AO24" s="21">
        <v>1</v>
      </c>
      <c r="AP24" s="22">
        <v>1</v>
      </c>
      <c r="AQ24" s="22">
        <v>1</v>
      </c>
      <c r="AR24" s="22">
        <v>1</v>
      </c>
      <c r="AS24" s="22">
        <v>1</v>
      </c>
      <c r="AT24" s="22">
        <v>1</v>
      </c>
      <c r="AU24" s="23">
        <v>1</v>
      </c>
      <c r="AV24" s="23">
        <v>1</v>
      </c>
      <c r="AW24" s="23">
        <v>1</v>
      </c>
      <c r="AX24" s="23">
        <v>1</v>
      </c>
      <c r="AY24" s="23">
        <v>1</v>
      </c>
      <c r="AZ24" s="19">
        <v>1</v>
      </c>
      <c r="BA24" s="19">
        <v>1</v>
      </c>
      <c r="BB24" s="19">
        <v>1</v>
      </c>
      <c r="BC24" s="19">
        <v>1</v>
      </c>
      <c r="BD24" s="19">
        <v>1</v>
      </c>
      <c r="BE24" s="19">
        <v>1</v>
      </c>
      <c r="BF24" s="19">
        <v>1</v>
      </c>
      <c r="BG24" s="19">
        <v>1</v>
      </c>
      <c r="BH24" s="19">
        <v>1</v>
      </c>
      <c r="BI24" s="19">
        <v>1</v>
      </c>
      <c r="BJ24" s="19">
        <v>1</v>
      </c>
      <c r="BL24" s="18">
        <v>50</v>
      </c>
      <c r="BM24" s="19">
        <v>0.9</v>
      </c>
      <c r="BN24" s="19">
        <v>0.9</v>
      </c>
      <c r="BO24" s="19">
        <v>0.9</v>
      </c>
      <c r="BP24" s="19">
        <v>0.9</v>
      </c>
      <c r="BQ24" s="19">
        <v>0.9</v>
      </c>
      <c r="BR24" s="19">
        <v>0.9</v>
      </c>
      <c r="BS24" s="19">
        <v>0.9</v>
      </c>
      <c r="BT24" s="19">
        <v>0.9</v>
      </c>
      <c r="BU24" s="19">
        <v>0.9</v>
      </c>
      <c r="BV24" s="19">
        <v>0.9</v>
      </c>
      <c r="BW24" s="19">
        <v>0.9</v>
      </c>
      <c r="BX24" s="19">
        <v>0.9</v>
      </c>
      <c r="BY24" s="19">
        <v>0.9</v>
      </c>
      <c r="BZ24" s="19">
        <v>0.9</v>
      </c>
      <c r="CA24" s="19">
        <v>0.9</v>
      </c>
      <c r="CB24" s="19">
        <v>0.9</v>
      </c>
      <c r="CC24" s="19">
        <v>0.9</v>
      </c>
      <c r="CD24" s="19">
        <v>0.9</v>
      </c>
      <c r="CE24" s="19">
        <v>0.9</v>
      </c>
      <c r="CF24" s="24">
        <v>0.9</v>
      </c>
      <c r="CG24" s="19">
        <v>0.9</v>
      </c>
      <c r="CH24" s="19">
        <v>0.91</v>
      </c>
      <c r="CI24" s="19">
        <v>0.92</v>
      </c>
      <c r="CJ24" s="19">
        <v>0.93</v>
      </c>
      <c r="CK24" s="19">
        <v>0.94000000000000006</v>
      </c>
      <c r="CL24" s="19">
        <v>0.95000000000000007</v>
      </c>
      <c r="CM24" s="19">
        <v>0.96000000000000008</v>
      </c>
      <c r="CN24" s="19">
        <v>0.97000000000000008</v>
      </c>
      <c r="CO24" s="19">
        <v>0.98000000000000009</v>
      </c>
      <c r="CP24" s="24">
        <v>0.9900000000000001</v>
      </c>
      <c r="CQ24" s="20">
        <v>1</v>
      </c>
      <c r="CS24" s="18">
        <v>50</v>
      </c>
      <c r="CT24" s="19">
        <v>1.2749999999999999</v>
      </c>
      <c r="CU24" s="19">
        <v>1.2749999999999999</v>
      </c>
      <c r="CV24" s="19">
        <v>1.2749999999999999</v>
      </c>
      <c r="CW24" s="19">
        <v>1.2749999999999999</v>
      </c>
      <c r="CX24" s="19">
        <v>1.2749999999999999</v>
      </c>
      <c r="CY24" s="19">
        <v>1.2749999999999999</v>
      </c>
      <c r="CZ24" s="19">
        <v>1.2749999999999999</v>
      </c>
      <c r="DA24" s="19">
        <v>1.2749999999999999</v>
      </c>
      <c r="DB24" s="19">
        <v>1.2749999999999999</v>
      </c>
      <c r="DC24" s="19">
        <v>1.2749999999999999</v>
      </c>
      <c r="DD24" s="19">
        <v>1.2749999999999999</v>
      </c>
      <c r="DE24" s="19">
        <v>1.2749999999999999</v>
      </c>
      <c r="DF24" s="19">
        <v>1.2749999999999999</v>
      </c>
      <c r="DG24" s="19">
        <v>1.2749999999999999</v>
      </c>
      <c r="DH24" s="19">
        <v>1.2749999999999999</v>
      </c>
      <c r="DI24" s="19">
        <v>1.2749999999999999</v>
      </c>
      <c r="DJ24" s="19">
        <v>1.2749999999999999</v>
      </c>
      <c r="DK24" s="19">
        <v>1.2749999999999999</v>
      </c>
      <c r="DL24" s="19">
        <v>1.2749999999999999</v>
      </c>
      <c r="DM24" s="24">
        <v>1.2749999999999999</v>
      </c>
      <c r="DN24" s="19">
        <v>1.2749999999999999</v>
      </c>
      <c r="DO24" s="19">
        <v>1.2474999999999998</v>
      </c>
      <c r="DP24" s="19">
        <v>1.2199999999999998</v>
      </c>
      <c r="DQ24" s="19">
        <v>1.1924999999999997</v>
      </c>
      <c r="DR24" s="19">
        <v>1.1649999999999996</v>
      </c>
      <c r="DS24" s="19">
        <v>1.1374999999999995</v>
      </c>
      <c r="DT24" s="19">
        <v>1.1099999999999994</v>
      </c>
      <c r="DU24" s="19">
        <v>1.0824999999999994</v>
      </c>
      <c r="DV24" s="19">
        <v>1.0549999999999993</v>
      </c>
      <c r="DW24" s="24">
        <v>1.0274999999999992</v>
      </c>
      <c r="DX24" s="20">
        <v>1</v>
      </c>
    </row>
    <row r="25" spans="1:128" x14ac:dyDescent="0.3">
      <c r="A25">
        <v>22</v>
      </c>
      <c r="B25" s="19">
        <v>0.91</v>
      </c>
      <c r="C25" s="19">
        <v>0.91</v>
      </c>
      <c r="D25" s="19">
        <v>0.91</v>
      </c>
      <c r="E25" s="19">
        <v>0.91</v>
      </c>
      <c r="F25" s="19">
        <v>0.91</v>
      </c>
      <c r="G25" s="19">
        <v>0.91</v>
      </c>
      <c r="H25" s="19">
        <v>0.91</v>
      </c>
      <c r="I25" s="19">
        <v>0.91</v>
      </c>
      <c r="J25" s="19">
        <v>0.91</v>
      </c>
      <c r="K25" s="19">
        <v>0.91</v>
      </c>
      <c r="L25" s="19">
        <v>0.91</v>
      </c>
      <c r="M25" s="19">
        <v>0.91</v>
      </c>
      <c r="N25" s="19">
        <v>0.91</v>
      </c>
      <c r="O25" s="19">
        <v>0.91</v>
      </c>
      <c r="P25" s="19">
        <v>0.91</v>
      </c>
      <c r="Q25" s="19">
        <v>0.91</v>
      </c>
      <c r="R25" s="19">
        <v>0.91</v>
      </c>
      <c r="S25" s="19">
        <v>0.91</v>
      </c>
      <c r="T25" s="19">
        <v>0.91</v>
      </c>
      <c r="U25" s="19">
        <v>0.91</v>
      </c>
      <c r="V25" s="19">
        <v>0.91</v>
      </c>
      <c r="W25" s="19">
        <v>0.91</v>
      </c>
      <c r="X25" s="19">
        <v>0.91</v>
      </c>
      <c r="Y25" s="19">
        <v>0.91</v>
      </c>
      <c r="Z25" s="19">
        <v>0.91</v>
      </c>
      <c r="AA25" s="19">
        <v>0.91</v>
      </c>
      <c r="AB25" s="19">
        <v>0.92</v>
      </c>
      <c r="AC25" s="19">
        <v>0.93</v>
      </c>
      <c r="AD25" s="19">
        <v>0.94000000000000006</v>
      </c>
      <c r="AE25" s="20">
        <v>0.95000000000000007</v>
      </c>
      <c r="AF25" s="20">
        <v>0.96000000000000008</v>
      </c>
      <c r="AG25" s="20">
        <v>0.97000000000000008</v>
      </c>
      <c r="AH25" s="20">
        <v>0.98000000000000009</v>
      </c>
      <c r="AI25" s="25">
        <v>0.9900000000000001</v>
      </c>
      <c r="AJ25" s="21">
        <v>1</v>
      </c>
      <c r="AK25" s="21">
        <v>1</v>
      </c>
      <c r="AL25" s="21">
        <v>1</v>
      </c>
      <c r="AM25" s="21">
        <v>1</v>
      </c>
      <c r="AN25" s="21">
        <v>1</v>
      </c>
      <c r="AO25" s="22">
        <v>1</v>
      </c>
      <c r="AP25" s="22">
        <v>1</v>
      </c>
      <c r="AQ25" s="22">
        <v>1</v>
      </c>
      <c r="AR25" s="22">
        <v>1</v>
      </c>
      <c r="AS25" s="22">
        <v>1</v>
      </c>
      <c r="AT25" s="23">
        <v>1</v>
      </c>
      <c r="AU25" s="23">
        <v>1</v>
      </c>
      <c r="AV25" s="23">
        <v>1</v>
      </c>
      <c r="AW25" s="23">
        <v>1</v>
      </c>
      <c r="AX25" s="23">
        <v>1</v>
      </c>
      <c r="AY25" s="19">
        <v>1</v>
      </c>
      <c r="AZ25" s="19">
        <v>1</v>
      </c>
      <c r="BA25" s="19">
        <v>1</v>
      </c>
      <c r="BB25" s="19">
        <v>1</v>
      </c>
      <c r="BC25" s="19">
        <v>1</v>
      </c>
      <c r="BD25" s="19">
        <v>1</v>
      </c>
      <c r="BE25" s="19">
        <v>1</v>
      </c>
      <c r="BF25" s="19">
        <v>1</v>
      </c>
      <c r="BG25" s="19">
        <v>1</v>
      </c>
      <c r="BH25" s="19">
        <v>1</v>
      </c>
      <c r="BI25" s="19">
        <v>1</v>
      </c>
      <c r="BJ25" s="19">
        <v>1</v>
      </c>
      <c r="BL25" s="18">
        <v>51</v>
      </c>
      <c r="BM25" s="19">
        <v>0.9</v>
      </c>
      <c r="BN25" s="19">
        <v>0.9</v>
      </c>
      <c r="BO25" s="19">
        <v>0.9</v>
      </c>
      <c r="BP25" s="19">
        <v>0.9</v>
      </c>
      <c r="BQ25" s="19">
        <v>0.9</v>
      </c>
      <c r="BR25" s="19">
        <v>0.9</v>
      </c>
      <c r="BS25" s="19">
        <v>0.9</v>
      </c>
      <c r="BT25" s="19">
        <v>0.9</v>
      </c>
      <c r="BU25" s="19">
        <v>0.9</v>
      </c>
      <c r="BV25" s="19">
        <v>0.9</v>
      </c>
      <c r="BW25" s="19">
        <v>0.9</v>
      </c>
      <c r="BX25" s="19">
        <v>0.9</v>
      </c>
      <c r="BY25" s="19">
        <v>0.9</v>
      </c>
      <c r="BZ25" s="19">
        <v>0.9</v>
      </c>
      <c r="CA25" s="19">
        <v>0.9</v>
      </c>
      <c r="CB25" s="19">
        <v>0.9</v>
      </c>
      <c r="CC25" s="19">
        <v>0.9</v>
      </c>
      <c r="CD25" s="19">
        <v>0.9</v>
      </c>
      <c r="CE25" s="19">
        <v>0.9</v>
      </c>
      <c r="CF25" s="24">
        <v>0.9</v>
      </c>
      <c r="CG25" s="19">
        <v>0.9</v>
      </c>
      <c r="CH25" s="19">
        <v>0.91</v>
      </c>
      <c r="CI25" s="19">
        <v>0.92</v>
      </c>
      <c r="CJ25" s="19">
        <v>0.93</v>
      </c>
      <c r="CK25" s="19">
        <v>0.94000000000000006</v>
      </c>
      <c r="CL25" s="19">
        <v>0.95000000000000007</v>
      </c>
      <c r="CM25" s="19">
        <v>0.96000000000000008</v>
      </c>
      <c r="CN25" s="19">
        <v>0.97000000000000008</v>
      </c>
      <c r="CO25" s="19">
        <v>0.98000000000000009</v>
      </c>
      <c r="CP25" s="25">
        <v>0.9900000000000001</v>
      </c>
      <c r="CQ25" s="20">
        <v>1</v>
      </c>
      <c r="CS25" s="18">
        <v>51</v>
      </c>
      <c r="CT25" s="19">
        <v>1.2749999999999999</v>
      </c>
      <c r="CU25" s="19">
        <v>1.2749999999999999</v>
      </c>
      <c r="CV25" s="19">
        <v>1.2749999999999999</v>
      </c>
      <c r="CW25" s="19">
        <v>1.2749999999999999</v>
      </c>
      <c r="CX25" s="19">
        <v>1.2749999999999999</v>
      </c>
      <c r="CY25" s="19">
        <v>1.2749999999999999</v>
      </c>
      <c r="CZ25" s="19">
        <v>1.2749999999999999</v>
      </c>
      <c r="DA25" s="19">
        <v>1.2749999999999999</v>
      </c>
      <c r="DB25" s="19">
        <v>1.2749999999999999</v>
      </c>
      <c r="DC25" s="19">
        <v>1.2749999999999999</v>
      </c>
      <c r="DD25" s="19">
        <v>1.2749999999999999</v>
      </c>
      <c r="DE25" s="19">
        <v>1.2749999999999999</v>
      </c>
      <c r="DF25" s="19">
        <v>1.2749999999999999</v>
      </c>
      <c r="DG25" s="19">
        <v>1.2749999999999999</v>
      </c>
      <c r="DH25" s="19">
        <v>1.2749999999999999</v>
      </c>
      <c r="DI25" s="19">
        <v>1.2749999999999999</v>
      </c>
      <c r="DJ25" s="19">
        <v>1.2749999999999999</v>
      </c>
      <c r="DK25" s="19">
        <v>1.2749999999999999</v>
      </c>
      <c r="DL25" s="19">
        <v>1.2749999999999999</v>
      </c>
      <c r="DM25" s="24">
        <v>1.2749999999999999</v>
      </c>
      <c r="DN25" s="19">
        <v>1.2749999999999999</v>
      </c>
      <c r="DO25" s="19">
        <v>1.2474999999999998</v>
      </c>
      <c r="DP25" s="19">
        <v>1.2199999999999998</v>
      </c>
      <c r="DQ25" s="19">
        <v>1.1924999999999997</v>
      </c>
      <c r="DR25" s="19">
        <v>1.1649999999999996</v>
      </c>
      <c r="DS25" s="19">
        <v>1.1374999999999995</v>
      </c>
      <c r="DT25" s="19">
        <v>1.1099999999999994</v>
      </c>
      <c r="DU25" s="19">
        <v>1.0824999999999994</v>
      </c>
      <c r="DV25" s="19">
        <v>1.0549999999999993</v>
      </c>
      <c r="DW25" s="25">
        <v>1.0274999999999992</v>
      </c>
      <c r="DX25" s="20">
        <v>1</v>
      </c>
    </row>
    <row r="26" spans="1:128" x14ac:dyDescent="0.3">
      <c r="A26">
        <v>23</v>
      </c>
      <c r="B26" s="19">
        <v>0.92</v>
      </c>
      <c r="C26" s="19">
        <v>0.92</v>
      </c>
      <c r="D26" s="19">
        <v>0.92</v>
      </c>
      <c r="E26" s="19">
        <v>0.92</v>
      </c>
      <c r="F26" s="19">
        <v>0.92</v>
      </c>
      <c r="G26" s="19">
        <v>0.92</v>
      </c>
      <c r="H26" s="19">
        <v>0.92</v>
      </c>
      <c r="I26" s="19">
        <v>0.92</v>
      </c>
      <c r="J26" s="19">
        <v>0.92</v>
      </c>
      <c r="K26" s="19">
        <v>0.92</v>
      </c>
      <c r="L26" s="19">
        <v>0.92</v>
      </c>
      <c r="M26" s="19">
        <v>0.92</v>
      </c>
      <c r="N26" s="19">
        <v>0.92</v>
      </c>
      <c r="O26" s="19">
        <v>0.92</v>
      </c>
      <c r="P26" s="19">
        <v>0.92</v>
      </c>
      <c r="Q26" s="19">
        <v>0.92</v>
      </c>
      <c r="R26" s="19">
        <v>0.92</v>
      </c>
      <c r="S26" s="19">
        <v>0.92</v>
      </c>
      <c r="T26" s="19">
        <v>0.92</v>
      </c>
      <c r="U26" s="19">
        <v>0.92</v>
      </c>
      <c r="V26" s="19">
        <v>0.92</v>
      </c>
      <c r="W26" s="19">
        <v>0.92</v>
      </c>
      <c r="X26" s="19">
        <v>0.92</v>
      </c>
      <c r="Y26" s="19">
        <v>0.92</v>
      </c>
      <c r="Z26" s="19">
        <v>0.92</v>
      </c>
      <c r="AA26" s="19">
        <v>0.92</v>
      </c>
      <c r="AB26" s="19">
        <v>0.93</v>
      </c>
      <c r="AC26" s="19">
        <v>0.94000000000000006</v>
      </c>
      <c r="AD26" s="20">
        <v>0.95000000000000007</v>
      </c>
      <c r="AE26" s="20">
        <v>0.96000000000000008</v>
      </c>
      <c r="AF26" s="20">
        <v>0.97000000000000008</v>
      </c>
      <c r="AG26" s="20">
        <v>0.98000000000000009</v>
      </c>
      <c r="AH26" s="25">
        <v>0.9900000000000001</v>
      </c>
      <c r="AI26" s="21">
        <v>1</v>
      </c>
      <c r="AJ26" s="21">
        <v>1</v>
      </c>
      <c r="AK26" s="21">
        <v>1</v>
      </c>
      <c r="AL26" s="21">
        <v>1</v>
      </c>
      <c r="AM26" s="21">
        <v>1</v>
      </c>
      <c r="AN26" s="22">
        <v>1</v>
      </c>
      <c r="AO26" s="22">
        <v>1</v>
      </c>
      <c r="AP26" s="22">
        <v>1</v>
      </c>
      <c r="AQ26" s="22">
        <v>1</v>
      </c>
      <c r="AR26" s="22">
        <v>1</v>
      </c>
      <c r="AS26" s="23">
        <v>1</v>
      </c>
      <c r="AT26" s="23">
        <v>1</v>
      </c>
      <c r="AU26" s="23">
        <v>1</v>
      </c>
      <c r="AV26" s="23">
        <v>1</v>
      </c>
      <c r="AW26" s="23">
        <v>1</v>
      </c>
      <c r="AX26" s="19">
        <v>1</v>
      </c>
      <c r="AY26" s="19">
        <v>1</v>
      </c>
      <c r="AZ26" s="19">
        <v>1</v>
      </c>
      <c r="BA26" s="19">
        <v>1</v>
      </c>
      <c r="BB26" s="19">
        <v>1</v>
      </c>
      <c r="BC26" s="19">
        <v>1</v>
      </c>
      <c r="BD26" s="19">
        <v>1</v>
      </c>
      <c r="BE26" s="19">
        <v>1</v>
      </c>
      <c r="BF26" s="19">
        <v>1</v>
      </c>
      <c r="BG26" s="19">
        <v>1</v>
      </c>
      <c r="BH26" s="19">
        <v>1</v>
      </c>
      <c r="BI26" s="19">
        <v>1</v>
      </c>
      <c r="BJ26" s="19">
        <v>1</v>
      </c>
      <c r="BL26" s="18">
        <v>52</v>
      </c>
      <c r="BM26" s="19">
        <v>0.9</v>
      </c>
      <c r="BN26" s="19">
        <v>0.9</v>
      </c>
      <c r="BO26" s="19">
        <v>0.9</v>
      </c>
      <c r="BP26" s="19">
        <v>0.9</v>
      </c>
      <c r="BQ26" s="19">
        <v>0.9</v>
      </c>
      <c r="BR26" s="19">
        <v>0.9</v>
      </c>
      <c r="BS26" s="19">
        <v>0.9</v>
      </c>
      <c r="BT26" s="19">
        <v>0.9</v>
      </c>
      <c r="BU26" s="19">
        <v>0.9</v>
      </c>
      <c r="BV26" s="19">
        <v>0.9</v>
      </c>
      <c r="BW26" s="19">
        <v>0.9</v>
      </c>
      <c r="BX26" s="19">
        <v>0.9</v>
      </c>
      <c r="BY26" s="19">
        <v>0.9</v>
      </c>
      <c r="BZ26" s="19">
        <v>0.9</v>
      </c>
      <c r="CA26" s="19">
        <v>0.9</v>
      </c>
      <c r="CB26" s="19">
        <v>0.9</v>
      </c>
      <c r="CC26" s="19">
        <v>0.9</v>
      </c>
      <c r="CD26" s="19">
        <v>0.9</v>
      </c>
      <c r="CE26" s="19">
        <v>0.9</v>
      </c>
      <c r="CF26" s="24">
        <v>0.9</v>
      </c>
      <c r="CG26" s="19">
        <v>0.9</v>
      </c>
      <c r="CH26" s="19">
        <v>0.91</v>
      </c>
      <c r="CI26" s="19">
        <v>0.92</v>
      </c>
      <c r="CJ26" s="19">
        <v>0.93</v>
      </c>
      <c r="CK26" s="19">
        <v>0.94000000000000006</v>
      </c>
      <c r="CL26" s="19">
        <v>0.95000000000000007</v>
      </c>
      <c r="CM26" s="19">
        <v>0.96000000000000008</v>
      </c>
      <c r="CN26" s="19">
        <v>0.97000000000000008</v>
      </c>
      <c r="CO26" s="20">
        <v>0.98000000000000009</v>
      </c>
      <c r="CP26" s="25">
        <v>0.9900000000000001</v>
      </c>
      <c r="CQ26" s="20">
        <v>1</v>
      </c>
      <c r="CS26" s="18">
        <v>52</v>
      </c>
      <c r="CT26" s="19">
        <v>1.2749999999999999</v>
      </c>
      <c r="CU26" s="19">
        <v>1.2749999999999999</v>
      </c>
      <c r="CV26" s="19">
        <v>1.2749999999999999</v>
      </c>
      <c r="CW26" s="19">
        <v>1.2749999999999999</v>
      </c>
      <c r="CX26" s="19">
        <v>1.2749999999999999</v>
      </c>
      <c r="CY26" s="19">
        <v>1.2749999999999999</v>
      </c>
      <c r="CZ26" s="19">
        <v>1.2749999999999999</v>
      </c>
      <c r="DA26" s="19">
        <v>1.2749999999999999</v>
      </c>
      <c r="DB26" s="19">
        <v>1.2749999999999999</v>
      </c>
      <c r="DC26" s="19">
        <v>1.2749999999999999</v>
      </c>
      <c r="DD26" s="19">
        <v>1.2749999999999999</v>
      </c>
      <c r="DE26" s="19">
        <v>1.2749999999999999</v>
      </c>
      <c r="DF26" s="19">
        <v>1.2749999999999999</v>
      </c>
      <c r="DG26" s="19">
        <v>1.2749999999999999</v>
      </c>
      <c r="DH26" s="19">
        <v>1.2749999999999999</v>
      </c>
      <c r="DI26" s="19">
        <v>1.2749999999999999</v>
      </c>
      <c r="DJ26" s="19">
        <v>1.2749999999999999</v>
      </c>
      <c r="DK26" s="19">
        <v>1.2749999999999999</v>
      </c>
      <c r="DL26" s="19">
        <v>1.2749999999999999</v>
      </c>
      <c r="DM26" s="24">
        <v>1.2749999999999999</v>
      </c>
      <c r="DN26" s="19">
        <v>1.2749999999999999</v>
      </c>
      <c r="DO26" s="19">
        <v>1.2474999999999998</v>
      </c>
      <c r="DP26" s="19">
        <v>1.2199999999999998</v>
      </c>
      <c r="DQ26" s="19">
        <v>1.1924999999999997</v>
      </c>
      <c r="DR26" s="19">
        <v>1.1649999999999996</v>
      </c>
      <c r="DS26" s="19">
        <v>1.1374999999999995</v>
      </c>
      <c r="DT26" s="19">
        <v>1.1099999999999994</v>
      </c>
      <c r="DU26" s="19">
        <v>1.0824999999999994</v>
      </c>
      <c r="DV26" s="20">
        <v>1.0549999999999993</v>
      </c>
      <c r="DW26" s="25">
        <v>1.0274999999999992</v>
      </c>
      <c r="DX26" s="20">
        <v>1</v>
      </c>
    </row>
    <row r="27" spans="1:128" x14ac:dyDescent="0.3">
      <c r="A27">
        <v>24</v>
      </c>
      <c r="B27" s="19">
        <v>0.93</v>
      </c>
      <c r="C27" s="19">
        <v>0.93</v>
      </c>
      <c r="D27" s="19">
        <v>0.93</v>
      </c>
      <c r="E27" s="19">
        <v>0.93</v>
      </c>
      <c r="F27" s="19">
        <v>0.93</v>
      </c>
      <c r="G27" s="19">
        <v>0.93</v>
      </c>
      <c r="H27" s="19">
        <v>0.93</v>
      </c>
      <c r="I27" s="19">
        <v>0.93</v>
      </c>
      <c r="J27" s="19">
        <v>0.93</v>
      </c>
      <c r="K27" s="19">
        <v>0.93</v>
      </c>
      <c r="L27" s="19">
        <v>0.93</v>
      </c>
      <c r="M27" s="19">
        <v>0.93</v>
      </c>
      <c r="N27" s="19">
        <v>0.93</v>
      </c>
      <c r="O27" s="19">
        <v>0.93</v>
      </c>
      <c r="P27" s="19">
        <v>0.93</v>
      </c>
      <c r="Q27" s="19">
        <v>0.93</v>
      </c>
      <c r="R27" s="19">
        <v>0.93</v>
      </c>
      <c r="S27" s="19">
        <v>0.93</v>
      </c>
      <c r="T27" s="19">
        <v>0.93</v>
      </c>
      <c r="U27" s="19">
        <v>0.93</v>
      </c>
      <c r="V27" s="19">
        <v>0.93</v>
      </c>
      <c r="W27" s="19">
        <v>0.93</v>
      </c>
      <c r="X27" s="19">
        <v>0.93</v>
      </c>
      <c r="Y27" s="19">
        <v>0.93</v>
      </c>
      <c r="Z27" s="19">
        <v>0.93</v>
      </c>
      <c r="AA27" s="19">
        <v>0.93</v>
      </c>
      <c r="AB27" s="19">
        <v>0.94000000000000006</v>
      </c>
      <c r="AC27" s="20">
        <v>0.95000000000000007</v>
      </c>
      <c r="AD27" s="20">
        <v>0.96000000000000008</v>
      </c>
      <c r="AE27" s="20">
        <v>0.97000000000000008</v>
      </c>
      <c r="AF27" s="20">
        <v>0.98000000000000009</v>
      </c>
      <c r="AG27" s="25">
        <v>0.9900000000000001</v>
      </c>
      <c r="AH27" s="21">
        <v>1</v>
      </c>
      <c r="AI27" s="21">
        <v>1</v>
      </c>
      <c r="AJ27" s="21">
        <v>1</v>
      </c>
      <c r="AK27" s="21">
        <v>1</v>
      </c>
      <c r="AL27" s="21">
        <v>1</v>
      </c>
      <c r="AM27" s="22">
        <v>1</v>
      </c>
      <c r="AN27" s="22">
        <v>1</v>
      </c>
      <c r="AO27" s="22">
        <v>1</v>
      </c>
      <c r="AP27" s="22">
        <v>1</v>
      </c>
      <c r="AQ27" s="22">
        <v>1</v>
      </c>
      <c r="AR27" s="23">
        <v>1</v>
      </c>
      <c r="AS27" s="23">
        <v>1</v>
      </c>
      <c r="AT27" s="23">
        <v>1</v>
      </c>
      <c r="AU27" s="23">
        <v>1</v>
      </c>
      <c r="AV27" s="23">
        <v>1</v>
      </c>
      <c r="AW27" s="19">
        <v>1</v>
      </c>
      <c r="AX27" s="19">
        <v>1</v>
      </c>
      <c r="AY27" s="19">
        <v>1</v>
      </c>
      <c r="AZ27" s="19">
        <v>1</v>
      </c>
      <c r="BA27" s="19">
        <v>1</v>
      </c>
      <c r="BB27" s="19">
        <v>1</v>
      </c>
      <c r="BC27" s="19">
        <v>1</v>
      </c>
      <c r="BD27" s="19">
        <v>1</v>
      </c>
      <c r="BE27" s="19">
        <v>1</v>
      </c>
      <c r="BF27" s="19">
        <v>1</v>
      </c>
      <c r="BG27" s="19">
        <v>1</v>
      </c>
      <c r="BH27" s="19">
        <v>1</v>
      </c>
      <c r="BI27" s="19">
        <v>1</v>
      </c>
      <c r="BJ27" s="19">
        <v>1</v>
      </c>
      <c r="BL27" s="18">
        <v>53</v>
      </c>
      <c r="BM27" s="19">
        <v>0.9</v>
      </c>
      <c r="BN27" s="19">
        <v>0.9</v>
      </c>
      <c r="BO27" s="19">
        <v>0.9</v>
      </c>
      <c r="BP27" s="19">
        <v>0.9</v>
      </c>
      <c r="BQ27" s="19">
        <v>0.9</v>
      </c>
      <c r="BR27" s="19">
        <v>0.9</v>
      </c>
      <c r="BS27" s="19">
        <v>0.9</v>
      </c>
      <c r="BT27" s="19">
        <v>0.9</v>
      </c>
      <c r="BU27" s="19">
        <v>0.9</v>
      </c>
      <c r="BV27" s="19">
        <v>0.9</v>
      </c>
      <c r="BW27" s="19">
        <v>0.9</v>
      </c>
      <c r="BX27" s="19">
        <v>0.9</v>
      </c>
      <c r="BY27" s="19">
        <v>0.9</v>
      </c>
      <c r="BZ27" s="19">
        <v>0.9</v>
      </c>
      <c r="CA27" s="19">
        <v>0.9</v>
      </c>
      <c r="CB27" s="19">
        <v>0.9</v>
      </c>
      <c r="CC27" s="19">
        <v>0.9</v>
      </c>
      <c r="CD27" s="19">
        <v>0.9</v>
      </c>
      <c r="CE27" s="19">
        <v>0.9</v>
      </c>
      <c r="CF27" s="24">
        <v>0.9</v>
      </c>
      <c r="CG27" s="19">
        <v>0.9</v>
      </c>
      <c r="CH27" s="19">
        <v>0.91</v>
      </c>
      <c r="CI27" s="19">
        <v>0.92</v>
      </c>
      <c r="CJ27" s="19">
        <v>0.93</v>
      </c>
      <c r="CK27" s="19">
        <v>0.94000000000000006</v>
      </c>
      <c r="CL27" s="19">
        <v>0.95000000000000007</v>
      </c>
      <c r="CM27" s="19">
        <v>0.96000000000000008</v>
      </c>
      <c r="CN27" s="20">
        <v>0.97000000000000008</v>
      </c>
      <c r="CO27" s="20">
        <v>0.98000000000000009</v>
      </c>
      <c r="CP27" s="25">
        <v>0.9900000000000001</v>
      </c>
      <c r="CQ27" s="20">
        <v>1</v>
      </c>
      <c r="CS27" s="18">
        <v>53</v>
      </c>
      <c r="CT27" s="19">
        <v>1.2749999999999999</v>
      </c>
      <c r="CU27" s="19">
        <v>1.2749999999999999</v>
      </c>
      <c r="CV27" s="19">
        <v>1.2749999999999999</v>
      </c>
      <c r="CW27" s="19">
        <v>1.2749999999999999</v>
      </c>
      <c r="CX27" s="19">
        <v>1.2749999999999999</v>
      </c>
      <c r="CY27" s="19">
        <v>1.2749999999999999</v>
      </c>
      <c r="CZ27" s="19">
        <v>1.2749999999999999</v>
      </c>
      <c r="DA27" s="19">
        <v>1.2749999999999999</v>
      </c>
      <c r="DB27" s="19">
        <v>1.2749999999999999</v>
      </c>
      <c r="DC27" s="19">
        <v>1.2749999999999999</v>
      </c>
      <c r="DD27" s="19">
        <v>1.2749999999999999</v>
      </c>
      <c r="DE27" s="19">
        <v>1.2749999999999999</v>
      </c>
      <c r="DF27" s="19">
        <v>1.2749999999999999</v>
      </c>
      <c r="DG27" s="19">
        <v>1.2749999999999999</v>
      </c>
      <c r="DH27" s="19">
        <v>1.2749999999999999</v>
      </c>
      <c r="DI27" s="19">
        <v>1.2749999999999999</v>
      </c>
      <c r="DJ27" s="19">
        <v>1.2749999999999999</v>
      </c>
      <c r="DK27" s="19">
        <v>1.2749999999999999</v>
      </c>
      <c r="DL27" s="19">
        <v>1.2749999999999999</v>
      </c>
      <c r="DM27" s="24">
        <v>1.2749999999999999</v>
      </c>
      <c r="DN27" s="19">
        <v>1.2749999999999999</v>
      </c>
      <c r="DO27" s="19">
        <v>1.2474999999999998</v>
      </c>
      <c r="DP27" s="19">
        <v>1.2199999999999998</v>
      </c>
      <c r="DQ27" s="19">
        <v>1.1924999999999997</v>
      </c>
      <c r="DR27" s="19">
        <v>1.1649999999999996</v>
      </c>
      <c r="DS27" s="19">
        <v>1.1374999999999995</v>
      </c>
      <c r="DT27" s="19">
        <v>1.1099999999999994</v>
      </c>
      <c r="DU27" s="20">
        <v>1.0824999999999994</v>
      </c>
      <c r="DV27" s="20">
        <v>1.0549999999999993</v>
      </c>
      <c r="DW27" s="25">
        <v>1.0274999999999992</v>
      </c>
      <c r="DX27" s="20">
        <v>1</v>
      </c>
    </row>
    <row r="28" spans="1:128" x14ac:dyDescent="0.3">
      <c r="A28">
        <v>25</v>
      </c>
      <c r="B28" s="19">
        <v>0.94000000000000006</v>
      </c>
      <c r="C28" s="19">
        <v>0.94000000000000006</v>
      </c>
      <c r="D28" s="19">
        <v>0.94000000000000006</v>
      </c>
      <c r="E28" s="19">
        <v>0.94000000000000006</v>
      </c>
      <c r="F28" s="19">
        <v>0.94000000000000006</v>
      </c>
      <c r="G28" s="19">
        <v>0.94000000000000006</v>
      </c>
      <c r="H28" s="19">
        <v>0.94000000000000006</v>
      </c>
      <c r="I28" s="19">
        <v>0.94000000000000006</v>
      </c>
      <c r="J28" s="19">
        <v>0.94000000000000006</v>
      </c>
      <c r="K28" s="19">
        <v>0.94000000000000006</v>
      </c>
      <c r="L28" s="19">
        <v>0.94000000000000006</v>
      </c>
      <c r="M28" s="19">
        <v>0.94000000000000006</v>
      </c>
      <c r="N28" s="19">
        <v>0.94000000000000006</v>
      </c>
      <c r="O28" s="19">
        <v>0.94000000000000006</v>
      </c>
      <c r="P28" s="19">
        <v>0.94000000000000006</v>
      </c>
      <c r="Q28" s="19">
        <v>0.94000000000000006</v>
      </c>
      <c r="R28" s="19">
        <v>0.94000000000000006</v>
      </c>
      <c r="S28" s="19">
        <v>0.94000000000000006</v>
      </c>
      <c r="T28" s="19">
        <v>0.94000000000000006</v>
      </c>
      <c r="U28" s="19">
        <v>0.94000000000000006</v>
      </c>
      <c r="V28" s="19">
        <v>0.94000000000000006</v>
      </c>
      <c r="W28" s="19">
        <v>0.94000000000000006</v>
      </c>
      <c r="X28" s="19">
        <v>0.94000000000000006</v>
      </c>
      <c r="Y28" s="19">
        <v>0.94000000000000006</v>
      </c>
      <c r="Z28" s="19">
        <v>0.94000000000000006</v>
      </c>
      <c r="AA28" s="19">
        <v>0.94000000000000006</v>
      </c>
      <c r="AB28" s="20">
        <v>0.95000000000000007</v>
      </c>
      <c r="AC28" s="20">
        <v>0.96000000000000008</v>
      </c>
      <c r="AD28" s="20">
        <v>0.97000000000000008</v>
      </c>
      <c r="AE28" s="20">
        <v>0.98000000000000009</v>
      </c>
      <c r="AF28" s="25">
        <v>0.9900000000000001</v>
      </c>
      <c r="AG28" s="21">
        <v>1</v>
      </c>
      <c r="AH28" s="21">
        <v>1</v>
      </c>
      <c r="AI28" s="21">
        <v>1</v>
      </c>
      <c r="AJ28" s="21">
        <v>1</v>
      </c>
      <c r="AK28" s="21">
        <v>1</v>
      </c>
      <c r="AL28" s="22">
        <v>1</v>
      </c>
      <c r="AM28" s="22">
        <v>1</v>
      </c>
      <c r="AN28" s="22">
        <v>1</v>
      </c>
      <c r="AO28" s="22">
        <v>1</v>
      </c>
      <c r="AP28" s="22">
        <v>1</v>
      </c>
      <c r="AQ28" s="23">
        <v>1</v>
      </c>
      <c r="AR28" s="23">
        <v>1</v>
      </c>
      <c r="AS28" s="23">
        <v>1</v>
      </c>
      <c r="AT28" s="23">
        <v>1</v>
      </c>
      <c r="AU28" s="23">
        <v>1</v>
      </c>
      <c r="AV28" s="19">
        <v>1</v>
      </c>
      <c r="AW28" s="19">
        <v>1</v>
      </c>
      <c r="AX28" s="19">
        <v>1</v>
      </c>
      <c r="AY28" s="19">
        <v>1</v>
      </c>
      <c r="AZ28" s="19">
        <v>1</v>
      </c>
      <c r="BA28" s="19">
        <v>1</v>
      </c>
      <c r="BB28" s="19">
        <v>1</v>
      </c>
      <c r="BC28" s="19">
        <v>1</v>
      </c>
      <c r="BD28" s="19">
        <v>1</v>
      </c>
      <c r="BE28" s="19">
        <v>1</v>
      </c>
      <c r="BF28" s="19">
        <v>1</v>
      </c>
      <c r="BG28" s="19">
        <v>1</v>
      </c>
      <c r="BH28" s="19">
        <v>1</v>
      </c>
      <c r="BI28" s="19">
        <v>1</v>
      </c>
      <c r="BJ28" s="19">
        <v>1</v>
      </c>
      <c r="BL28" s="18">
        <v>54</v>
      </c>
      <c r="BM28" s="19">
        <v>0.9</v>
      </c>
      <c r="BN28" s="19">
        <v>0.9</v>
      </c>
      <c r="BO28" s="19">
        <v>0.9</v>
      </c>
      <c r="BP28" s="19">
        <v>0.9</v>
      </c>
      <c r="BQ28" s="19">
        <v>0.9</v>
      </c>
      <c r="BR28" s="19">
        <v>0.9</v>
      </c>
      <c r="BS28" s="19">
        <v>0.9</v>
      </c>
      <c r="BT28" s="19">
        <v>0.9</v>
      </c>
      <c r="BU28" s="19">
        <v>0.9</v>
      </c>
      <c r="BV28" s="19">
        <v>0.9</v>
      </c>
      <c r="BW28" s="19">
        <v>0.9</v>
      </c>
      <c r="BX28" s="19">
        <v>0.9</v>
      </c>
      <c r="BY28" s="19">
        <v>0.9</v>
      </c>
      <c r="BZ28" s="19">
        <v>0.9</v>
      </c>
      <c r="CA28" s="19">
        <v>0.9</v>
      </c>
      <c r="CB28" s="19">
        <v>0.9</v>
      </c>
      <c r="CC28" s="19">
        <v>0.9</v>
      </c>
      <c r="CD28" s="19">
        <v>0.9</v>
      </c>
      <c r="CE28" s="19">
        <v>0.9</v>
      </c>
      <c r="CF28" s="24">
        <v>0.9</v>
      </c>
      <c r="CG28" s="19">
        <v>0.9</v>
      </c>
      <c r="CH28" s="19">
        <v>0.91</v>
      </c>
      <c r="CI28" s="19">
        <v>0.92</v>
      </c>
      <c r="CJ28" s="19">
        <v>0.93</v>
      </c>
      <c r="CK28" s="19">
        <v>0.94000000000000006</v>
      </c>
      <c r="CL28" s="19">
        <v>0.95000000000000007</v>
      </c>
      <c r="CM28" s="20">
        <v>0.96000000000000008</v>
      </c>
      <c r="CN28" s="20">
        <v>0.97000000000000008</v>
      </c>
      <c r="CO28" s="20">
        <v>0.98000000000000009</v>
      </c>
      <c r="CP28" s="25">
        <v>0.9900000000000001</v>
      </c>
      <c r="CQ28" s="20">
        <v>1</v>
      </c>
      <c r="CS28" s="18">
        <v>54</v>
      </c>
      <c r="CT28" s="19">
        <v>1.2749999999999999</v>
      </c>
      <c r="CU28" s="19">
        <v>1.2749999999999999</v>
      </c>
      <c r="CV28" s="19">
        <v>1.2749999999999999</v>
      </c>
      <c r="CW28" s="19">
        <v>1.2749999999999999</v>
      </c>
      <c r="CX28" s="19">
        <v>1.2749999999999999</v>
      </c>
      <c r="CY28" s="19">
        <v>1.2749999999999999</v>
      </c>
      <c r="CZ28" s="19">
        <v>1.2749999999999999</v>
      </c>
      <c r="DA28" s="19">
        <v>1.2749999999999999</v>
      </c>
      <c r="DB28" s="19">
        <v>1.2749999999999999</v>
      </c>
      <c r="DC28" s="19">
        <v>1.2749999999999999</v>
      </c>
      <c r="DD28" s="19">
        <v>1.2749999999999999</v>
      </c>
      <c r="DE28" s="19">
        <v>1.2749999999999999</v>
      </c>
      <c r="DF28" s="19">
        <v>1.2749999999999999</v>
      </c>
      <c r="DG28" s="19">
        <v>1.2749999999999999</v>
      </c>
      <c r="DH28" s="19">
        <v>1.2749999999999999</v>
      </c>
      <c r="DI28" s="19">
        <v>1.2749999999999999</v>
      </c>
      <c r="DJ28" s="19">
        <v>1.2749999999999999</v>
      </c>
      <c r="DK28" s="19">
        <v>1.2749999999999999</v>
      </c>
      <c r="DL28" s="19">
        <v>1.2749999999999999</v>
      </c>
      <c r="DM28" s="24">
        <v>1.2749999999999999</v>
      </c>
      <c r="DN28" s="19">
        <v>1.2749999999999999</v>
      </c>
      <c r="DO28" s="19">
        <v>1.2474999999999998</v>
      </c>
      <c r="DP28" s="19">
        <v>1.2199999999999998</v>
      </c>
      <c r="DQ28" s="19">
        <v>1.1924999999999997</v>
      </c>
      <c r="DR28" s="19">
        <v>1.1649999999999996</v>
      </c>
      <c r="DS28" s="19">
        <v>1.1374999999999995</v>
      </c>
      <c r="DT28" s="20">
        <v>1.1099999999999994</v>
      </c>
      <c r="DU28" s="20">
        <v>1.0824999999999994</v>
      </c>
      <c r="DV28" s="20">
        <v>1.0549999999999993</v>
      </c>
      <c r="DW28" s="25">
        <v>1.0274999999999992</v>
      </c>
      <c r="DX28" s="20">
        <v>1</v>
      </c>
    </row>
    <row r="29" spans="1:128" x14ac:dyDescent="0.3">
      <c r="A29">
        <v>26</v>
      </c>
      <c r="B29" s="19">
        <v>0.95000000000000007</v>
      </c>
      <c r="C29" s="19">
        <v>0.95000000000000007</v>
      </c>
      <c r="D29" s="19">
        <v>0.95000000000000007</v>
      </c>
      <c r="E29" s="19">
        <v>0.95000000000000007</v>
      </c>
      <c r="F29" s="19">
        <v>0.95000000000000007</v>
      </c>
      <c r="G29" s="19">
        <v>0.95000000000000007</v>
      </c>
      <c r="H29" s="19">
        <v>0.95000000000000007</v>
      </c>
      <c r="I29" s="19">
        <v>0.95000000000000007</v>
      </c>
      <c r="J29" s="19">
        <v>0.95000000000000007</v>
      </c>
      <c r="K29" s="19">
        <v>0.95000000000000007</v>
      </c>
      <c r="L29" s="19">
        <v>0.95000000000000007</v>
      </c>
      <c r="M29" s="19">
        <v>0.95000000000000007</v>
      </c>
      <c r="N29" s="19">
        <v>0.95000000000000007</v>
      </c>
      <c r="O29" s="19">
        <v>0.95000000000000007</v>
      </c>
      <c r="P29" s="19">
        <v>0.95000000000000007</v>
      </c>
      <c r="Q29" s="19">
        <v>0.95000000000000007</v>
      </c>
      <c r="R29" s="19">
        <v>0.95000000000000007</v>
      </c>
      <c r="S29" s="19">
        <v>0.95000000000000007</v>
      </c>
      <c r="T29" s="19">
        <v>0.95000000000000007</v>
      </c>
      <c r="U29" s="19">
        <v>0.95000000000000007</v>
      </c>
      <c r="V29" s="19">
        <v>0.95000000000000007</v>
      </c>
      <c r="W29" s="19">
        <v>0.95000000000000007</v>
      </c>
      <c r="X29" s="19">
        <v>0.95000000000000007</v>
      </c>
      <c r="Y29" s="19">
        <v>0.95000000000000007</v>
      </c>
      <c r="Z29" s="19">
        <v>0.95000000000000007</v>
      </c>
      <c r="AA29" s="20">
        <v>0.95000000000000007</v>
      </c>
      <c r="AB29" s="20">
        <v>0.96000000000000008</v>
      </c>
      <c r="AC29" s="20">
        <v>0.97000000000000008</v>
      </c>
      <c r="AD29" s="20">
        <v>0.98000000000000009</v>
      </c>
      <c r="AE29" s="25">
        <v>0.9900000000000001</v>
      </c>
      <c r="AF29" s="21">
        <v>1</v>
      </c>
      <c r="AG29" s="21">
        <v>1</v>
      </c>
      <c r="AH29" s="21">
        <v>1</v>
      </c>
      <c r="AI29" s="21">
        <v>1</v>
      </c>
      <c r="AJ29" s="21">
        <v>1</v>
      </c>
      <c r="AK29" s="22">
        <v>1</v>
      </c>
      <c r="AL29" s="22">
        <v>1</v>
      </c>
      <c r="AM29" s="22">
        <v>1</v>
      </c>
      <c r="AN29" s="22">
        <v>1</v>
      </c>
      <c r="AO29" s="22">
        <v>1</v>
      </c>
      <c r="AP29" s="23">
        <v>1</v>
      </c>
      <c r="AQ29" s="23">
        <v>1</v>
      </c>
      <c r="AR29" s="23">
        <v>1</v>
      </c>
      <c r="AS29" s="23">
        <v>1</v>
      </c>
      <c r="AT29" s="23">
        <v>1</v>
      </c>
      <c r="AU29" s="19">
        <v>1</v>
      </c>
      <c r="AV29" s="19">
        <v>1</v>
      </c>
      <c r="AW29" s="19">
        <v>1</v>
      </c>
      <c r="AX29" s="19">
        <v>1</v>
      </c>
      <c r="AY29" s="19">
        <v>1</v>
      </c>
      <c r="AZ29" s="19">
        <v>1</v>
      </c>
      <c r="BA29" s="19">
        <v>1</v>
      </c>
      <c r="BB29" s="19">
        <v>1</v>
      </c>
      <c r="BC29" s="19">
        <v>1</v>
      </c>
      <c r="BD29" s="19">
        <v>1</v>
      </c>
      <c r="BE29" s="19">
        <v>1</v>
      </c>
      <c r="BF29" s="19">
        <v>1</v>
      </c>
      <c r="BG29" s="19">
        <v>1</v>
      </c>
      <c r="BH29" s="19">
        <v>1</v>
      </c>
      <c r="BI29" s="19">
        <v>1</v>
      </c>
      <c r="BJ29" s="19">
        <v>1</v>
      </c>
      <c r="BL29" s="18">
        <v>55</v>
      </c>
      <c r="BM29" s="19">
        <v>0.9</v>
      </c>
      <c r="BN29" s="19">
        <v>0.9</v>
      </c>
      <c r="BO29" s="19">
        <v>0.9</v>
      </c>
      <c r="BP29" s="19">
        <v>0.9</v>
      </c>
      <c r="BQ29" s="19">
        <v>0.9</v>
      </c>
      <c r="BR29" s="19">
        <v>0.9</v>
      </c>
      <c r="BS29" s="19">
        <v>0.9</v>
      </c>
      <c r="BT29" s="19">
        <v>0.9</v>
      </c>
      <c r="BU29" s="19">
        <v>0.9</v>
      </c>
      <c r="BV29" s="19">
        <v>0.9</v>
      </c>
      <c r="BW29" s="19">
        <v>0.9</v>
      </c>
      <c r="BX29" s="19">
        <v>0.9</v>
      </c>
      <c r="BY29" s="19">
        <v>0.9</v>
      </c>
      <c r="BZ29" s="19">
        <v>0.9</v>
      </c>
      <c r="CA29" s="19">
        <v>0.9</v>
      </c>
      <c r="CB29" s="19">
        <v>0.9</v>
      </c>
      <c r="CC29" s="19">
        <v>0.9</v>
      </c>
      <c r="CD29" s="19">
        <v>0.9</v>
      </c>
      <c r="CE29" s="19">
        <v>0.9</v>
      </c>
      <c r="CF29" s="24">
        <v>0.9</v>
      </c>
      <c r="CG29" s="19">
        <v>0.9</v>
      </c>
      <c r="CH29" s="19">
        <v>0.91</v>
      </c>
      <c r="CI29" s="19">
        <v>0.92</v>
      </c>
      <c r="CJ29" s="19">
        <v>0.93</v>
      </c>
      <c r="CK29" s="19">
        <v>0.94000000000000006</v>
      </c>
      <c r="CL29" s="20">
        <v>0.95000000000000007</v>
      </c>
      <c r="CM29" s="20">
        <v>0.96000000000000008</v>
      </c>
      <c r="CN29" s="20">
        <v>0.97000000000000008</v>
      </c>
      <c r="CO29" s="20">
        <v>0.98000000000000009</v>
      </c>
      <c r="CP29" s="25">
        <v>0.9900000000000001</v>
      </c>
      <c r="CQ29" s="21">
        <v>1</v>
      </c>
      <c r="CS29" s="18">
        <v>55</v>
      </c>
      <c r="CT29" s="19">
        <v>1.2749999999999999</v>
      </c>
      <c r="CU29" s="19">
        <v>1.2749999999999999</v>
      </c>
      <c r="CV29" s="19">
        <v>1.2749999999999999</v>
      </c>
      <c r="CW29" s="19">
        <v>1.2749999999999999</v>
      </c>
      <c r="CX29" s="19">
        <v>1.2749999999999999</v>
      </c>
      <c r="CY29" s="19">
        <v>1.2749999999999999</v>
      </c>
      <c r="CZ29" s="19">
        <v>1.2749999999999999</v>
      </c>
      <c r="DA29" s="19">
        <v>1.2749999999999999</v>
      </c>
      <c r="DB29" s="19">
        <v>1.2749999999999999</v>
      </c>
      <c r="DC29" s="19">
        <v>1.2749999999999999</v>
      </c>
      <c r="DD29" s="19">
        <v>1.2749999999999999</v>
      </c>
      <c r="DE29" s="19">
        <v>1.2749999999999999</v>
      </c>
      <c r="DF29" s="19">
        <v>1.2749999999999999</v>
      </c>
      <c r="DG29" s="19">
        <v>1.2749999999999999</v>
      </c>
      <c r="DH29" s="19">
        <v>1.2749999999999999</v>
      </c>
      <c r="DI29" s="19">
        <v>1.2749999999999999</v>
      </c>
      <c r="DJ29" s="19">
        <v>1.2749999999999999</v>
      </c>
      <c r="DK29" s="19">
        <v>1.2749999999999999</v>
      </c>
      <c r="DL29" s="19">
        <v>1.2749999999999999</v>
      </c>
      <c r="DM29" s="24">
        <v>1.2749999999999999</v>
      </c>
      <c r="DN29" s="19">
        <v>1.2749999999999999</v>
      </c>
      <c r="DO29" s="19">
        <v>1.2474999999999998</v>
      </c>
      <c r="DP29" s="19">
        <v>1.2199999999999998</v>
      </c>
      <c r="DQ29" s="19">
        <v>1.1924999999999997</v>
      </c>
      <c r="DR29" s="19">
        <v>1.1649999999999996</v>
      </c>
      <c r="DS29" s="20">
        <v>1.1374999999999995</v>
      </c>
      <c r="DT29" s="20">
        <v>1.1099999999999994</v>
      </c>
      <c r="DU29" s="20">
        <v>1.0824999999999994</v>
      </c>
      <c r="DV29" s="20">
        <v>1.0549999999999993</v>
      </c>
      <c r="DW29" s="25">
        <v>1.0274999999999992</v>
      </c>
      <c r="DX29" s="21">
        <v>1</v>
      </c>
    </row>
    <row r="30" spans="1:128" x14ac:dyDescent="0.3">
      <c r="A30">
        <v>27</v>
      </c>
      <c r="B30" s="19">
        <v>0.96000000000000008</v>
      </c>
      <c r="C30" s="19">
        <v>0.96000000000000008</v>
      </c>
      <c r="D30" s="19">
        <v>0.96000000000000008</v>
      </c>
      <c r="E30" s="19">
        <v>0.96000000000000008</v>
      </c>
      <c r="F30" s="19">
        <v>0.96000000000000008</v>
      </c>
      <c r="G30" s="19">
        <v>0.96000000000000008</v>
      </c>
      <c r="H30" s="19">
        <v>0.96000000000000008</v>
      </c>
      <c r="I30" s="19">
        <v>0.96000000000000008</v>
      </c>
      <c r="J30" s="19">
        <v>0.96000000000000008</v>
      </c>
      <c r="K30" s="19">
        <v>0.96000000000000008</v>
      </c>
      <c r="L30" s="19">
        <v>0.96000000000000008</v>
      </c>
      <c r="M30" s="19">
        <v>0.96000000000000008</v>
      </c>
      <c r="N30" s="19">
        <v>0.96000000000000008</v>
      </c>
      <c r="O30" s="19">
        <v>0.96000000000000008</v>
      </c>
      <c r="P30" s="19">
        <v>0.96000000000000008</v>
      </c>
      <c r="Q30" s="19">
        <v>0.96000000000000008</v>
      </c>
      <c r="R30" s="19">
        <v>0.96000000000000008</v>
      </c>
      <c r="S30" s="19">
        <v>0.96000000000000008</v>
      </c>
      <c r="T30" s="19">
        <v>0.96000000000000008</v>
      </c>
      <c r="U30" s="19">
        <v>0.96000000000000008</v>
      </c>
      <c r="V30" s="19">
        <v>0.96000000000000008</v>
      </c>
      <c r="W30" s="19">
        <v>0.96000000000000008</v>
      </c>
      <c r="X30" s="19">
        <v>0.96000000000000008</v>
      </c>
      <c r="Y30" s="19">
        <v>0.96000000000000008</v>
      </c>
      <c r="Z30" s="20">
        <v>0.96000000000000008</v>
      </c>
      <c r="AA30" s="20">
        <v>0.96000000000000008</v>
      </c>
      <c r="AB30" s="20">
        <v>0.97000000000000008</v>
      </c>
      <c r="AC30" s="20">
        <v>0.98000000000000009</v>
      </c>
      <c r="AD30" s="25">
        <v>0.9900000000000001</v>
      </c>
      <c r="AE30" s="21">
        <v>1</v>
      </c>
      <c r="AF30" s="21">
        <v>1</v>
      </c>
      <c r="AG30" s="21">
        <v>1</v>
      </c>
      <c r="AH30" s="21">
        <v>1</v>
      </c>
      <c r="AI30" s="21">
        <v>1</v>
      </c>
      <c r="AJ30" s="22">
        <v>1</v>
      </c>
      <c r="AK30" s="22">
        <v>1</v>
      </c>
      <c r="AL30" s="22">
        <v>1</v>
      </c>
      <c r="AM30" s="22">
        <v>1</v>
      </c>
      <c r="AN30" s="22">
        <v>1</v>
      </c>
      <c r="AO30" s="23">
        <v>1</v>
      </c>
      <c r="AP30" s="23">
        <v>1</v>
      </c>
      <c r="AQ30" s="23">
        <v>1</v>
      </c>
      <c r="AR30" s="23">
        <v>1</v>
      </c>
      <c r="AS30" s="23">
        <v>1</v>
      </c>
      <c r="AT30" s="19">
        <v>1</v>
      </c>
      <c r="AU30" s="19">
        <v>1</v>
      </c>
      <c r="AV30" s="19">
        <v>1</v>
      </c>
      <c r="AW30" s="19">
        <v>1</v>
      </c>
      <c r="AX30" s="19">
        <v>1</v>
      </c>
      <c r="AY30" s="19">
        <v>1</v>
      </c>
      <c r="AZ30" s="19">
        <v>1</v>
      </c>
      <c r="BA30" s="19">
        <v>1</v>
      </c>
      <c r="BB30" s="19">
        <v>1</v>
      </c>
      <c r="BC30" s="19">
        <v>1</v>
      </c>
      <c r="BD30" s="19">
        <v>1</v>
      </c>
      <c r="BE30" s="19">
        <v>1</v>
      </c>
      <c r="BF30" s="19">
        <v>1</v>
      </c>
      <c r="BG30" s="19">
        <v>1</v>
      </c>
      <c r="BH30" s="19">
        <v>1</v>
      </c>
      <c r="BI30" s="19">
        <v>1</v>
      </c>
      <c r="BJ30" s="19">
        <v>1</v>
      </c>
      <c r="BL30" s="18">
        <v>56</v>
      </c>
      <c r="BM30" s="19">
        <v>0.9</v>
      </c>
      <c r="BN30" s="19">
        <v>0.9</v>
      </c>
      <c r="BO30" s="19">
        <v>0.9</v>
      </c>
      <c r="BP30" s="19">
        <v>0.9</v>
      </c>
      <c r="BQ30" s="19">
        <v>0.9</v>
      </c>
      <c r="BR30" s="19">
        <v>0.9</v>
      </c>
      <c r="BS30" s="19">
        <v>0.9</v>
      </c>
      <c r="BT30" s="19">
        <v>0.9</v>
      </c>
      <c r="BU30" s="19">
        <v>0.9</v>
      </c>
      <c r="BV30" s="19">
        <v>0.9</v>
      </c>
      <c r="BW30" s="19">
        <v>0.9</v>
      </c>
      <c r="BX30" s="19">
        <v>0.9</v>
      </c>
      <c r="BY30" s="19">
        <v>0.9</v>
      </c>
      <c r="BZ30" s="19">
        <v>0.9</v>
      </c>
      <c r="CA30" s="19">
        <v>0.9</v>
      </c>
      <c r="CB30" s="19">
        <v>0.9</v>
      </c>
      <c r="CC30" s="19">
        <v>0.9</v>
      </c>
      <c r="CD30" s="19">
        <v>0.9</v>
      </c>
      <c r="CE30" s="24">
        <v>0.9</v>
      </c>
      <c r="CF30" s="19">
        <v>0.9</v>
      </c>
      <c r="CG30" s="19">
        <v>0.91</v>
      </c>
      <c r="CH30" s="19">
        <v>0.92</v>
      </c>
      <c r="CI30" s="19">
        <v>0.93</v>
      </c>
      <c r="CJ30" s="19">
        <v>0.94000000000000006</v>
      </c>
      <c r="CK30" s="20">
        <v>0.95000000000000007</v>
      </c>
      <c r="CL30" s="20">
        <v>0.96000000000000008</v>
      </c>
      <c r="CM30" s="20">
        <v>0.97000000000000008</v>
      </c>
      <c r="CN30" s="20">
        <v>0.98000000000000009</v>
      </c>
      <c r="CO30" s="25">
        <v>0.9900000000000001</v>
      </c>
      <c r="CP30" s="21">
        <v>1</v>
      </c>
      <c r="CQ30" s="21">
        <v>1</v>
      </c>
      <c r="CS30" s="18">
        <v>56</v>
      </c>
      <c r="CT30" s="19">
        <v>1.2749999999999999</v>
      </c>
      <c r="CU30" s="19">
        <v>1.2749999999999999</v>
      </c>
      <c r="CV30" s="19">
        <v>1.2749999999999999</v>
      </c>
      <c r="CW30" s="19">
        <v>1.2749999999999999</v>
      </c>
      <c r="CX30" s="19">
        <v>1.2749999999999999</v>
      </c>
      <c r="CY30" s="19">
        <v>1.2749999999999999</v>
      </c>
      <c r="CZ30" s="19">
        <v>1.2749999999999999</v>
      </c>
      <c r="DA30" s="19">
        <v>1.2749999999999999</v>
      </c>
      <c r="DB30" s="19">
        <v>1.2749999999999999</v>
      </c>
      <c r="DC30" s="19">
        <v>1.2749999999999999</v>
      </c>
      <c r="DD30" s="19">
        <v>1.2749999999999999</v>
      </c>
      <c r="DE30" s="19">
        <v>1.2749999999999999</v>
      </c>
      <c r="DF30" s="19">
        <v>1.2749999999999999</v>
      </c>
      <c r="DG30" s="19">
        <v>1.2749999999999999</v>
      </c>
      <c r="DH30" s="19">
        <v>1.2749999999999999</v>
      </c>
      <c r="DI30" s="19">
        <v>1.2749999999999999</v>
      </c>
      <c r="DJ30" s="19">
        <v>1.2749999999999999</v>
      </c>
      <c r="DK30" s="19">
        <v>1.2749999999999999</v>
      </c>
      <c r="DL30" s="24">
        <v>1.2749999999999999</v>
      </c>
      <c r="DM30" s="19">
        <v>1.2749999999999999</v>
      </c>
      <c r="DN30" s="19">
        <v>1.2474999999999998</v>
      </c>
      <c r="DO30" s="19">
        <v>1.2199999999999998</v>
      </c>
      <c r="DP30" s="19">
        <v>1.1924999999999997</v>
      </c>
      <c r="DQ30" s="19">
        <v>1.1649999999999996</v>
      </c>
      <c r="DR30" s="20">
        <v>1.1374999999999995</v>
      </c>
      <c r="DS30" s="20">
        <v>1.1099999999999994</v>
      </c>
      <c r="DT30" s="20">
        <v>1.0824999999999994</v>
      </c>
      <c r="DU30" s="20">
        <v>1.0549999999999993</v>
      </c>
      <c r="DV30" s="25">
        <v>1.0274999999999992</v>
      </c>
      <c r="DW30" s="21">
        <v>1</v>
      </c>
      <c r="DX30" s="21">
        <v>1</v>
      </c>
    </row>
    <row r="31" spans="1:128" x14ac:dyDescent="0.3">
      <c r="A31">
        <v>28</v>
      </c>
      <c r="B31" s="19">
        <v>0.97000000000000008</v>
      </c>
      <c r="C31" s="19">
        <v>0.97000000000000008</v>
      </c>
      <c r="D31" s="19">
        <v>0.97000000000000008</v>
      </c>
      <c r="E31" s="19">
        <v>0.97000000000000008</v>
      </c>
      <c r="F31" s="19">
        <v>0.97000000000000008</v>
      </c>
      <c r="G31" s="19">
        <v>0.97000000000000008</v>
      </c>
      <c r="H31" s="19">
        <v>0.97000000000000008</v>
      </c>
      <c r="I31" s="19">
        <v>0.97000000000000008</v>
      </c>
      <c r="J31" s="19">
        <v>0.97000000000000008</v>
      </c>
      <c r="K31" s="19">
        <v>0.97000000000000008</v>
      </c>
      <c r="L31" s="19">
        <v>0.97000000000000008</v>
      </c>
      <c r="M31" s="19">
        <v>0.97000000000000008</v>
      </c>
      <c r="N31" s="19">
        <v>0.97000000000000008</v>
      </c>
      <c r="O31" s="19">
        <v>0.97000000000000008</v>
      </c>
      <c r="P31" s="19">
        <v>0.97000000000000008</v>
      </c>
      <c r="Q31" s="19">
        <v>0.97000000000000008</v>
      </c>
      <c r="R31" s="19">
        <v>0.97000000000000008</v>
      </c>
      <c r="S31" s="19">
        <v>0.97000000000000008</v>
      </c>
      <c r="T31" s="19">
        <v>0.97000000000000008</v>
      </c>
      <c r="U31" s="19">
        <v>0.97000000000000008</v>
      </c>
      <c r="V31" s="19">
        <v>0.97000000000000008</v>
      </c>
      <c r="W31" s="19">
        <v>0.97000000000000008</v>
      </c>
      <c r="X31" s="19">
        <v>0.97000000000000008</v>
      </c>
      <c r="Y31" s="20">
        <v>0.97000000000000008</v>
      </c>
      <c r="Z31" s="20">
        <v>0.97000000000000008</v>
      </c>
      <c r="AA31" s="20">
        <v>0.97000000000000008</v>
      </c>
      <c r="AB31" s="20">
        <v>0.98000000000000009</v>
      </c>
      <c r="AC31" s="25">
        <v>0.9900000000000001</v>
      </c>
      <c r="AD31" s="21">
        <v>1</v>
      </c>
      <c r="AE31" s="21">
        <v>1</v>
      </c>
      <c r="AF31" s="21">
        <v>1</v>
      </c>
      <c r="AG31" s="21">
        <v>1</v>
      </c>
      <c r="AH31" s="21">
        <v>1</v>
      </c>
      <c r="AI31" s="22">
        <v>1</v>
      </c>
      <c r="AJ31" s="22">
        <v>1</v>
      </c>
      <c r="AK31" s="22">
        <v>1</v>
      </c>
      <c r="AL31" s="22">
        <v>1</v>
      </c>
      <c r="AM31" s="22">
        <v>1</v>
      </c>
      <c r="AN31" s="23">
        <v>1</v>
      </c>
      <c r="AO31" s="23">
        <v>1</v>
      </c>
      <c r="AP31" s="23">
        <v>1</v>
      </c>
      <c r="AQ31" s="23">
        <v>1</v>
      </c>
      <c r="AR31" s="23">
        <v>1</v>
      </c>
      <c r="AS31" s="19">
        <v>1</v>
      </c>
      <c r="AT31" s="19">
        <v>1</v>
      </c>
      <c r="AU31" s="19">
        <v>1</v>
      </c>
      <c r="AV31" s="19">
        <v>1</v>
      </c>
      <c r="AW31" s="19">
        <v>1</v>
      </c>
      <c r="AX31" s="19">
        <v>1</v>
      </c>
      <c r="AY31" s="19">
        <v>1</v>
      </c>
      <c r="AZ31" s="19">
        <v>1</v>
      </c>
      <c r="BA31" s="19">
        <v>1</v>
      </c>
      <c r="BB31" s="19">
        <v>1</v>
      </c>
      <c r="BC31" s="19">
        <v>1</v>
      </c>
      <c r="BD31" s="19">
        <v>1</v>
      </c>
      <c r="BE31" s="19">
        <v>1</v>
      </c>
      <c r="BF31" s="19">
        <v>1</v>
      </c>
      <c r="BG31" s="19">
        <v>1</v>
      </c>
      <c r="BH31" s="19">
        <v>1</v>
      </c>
      <c r="BI31" s="19">
        <v>1</v>
      </c>
      <c r="BJ31" s="19">
        <v>1</v>
      </c>
      <c r="BL31" s="18">
        <v>57</v>
      </c>
      <c r="BM31" s="19">
        <v>0.9</v>
      </c>
      <c r="BN31" s="19">
        <v>0.9</v>
      </c>
      <c r="BO31" s="19">
        <v>0.9</v>
      </c>
      <c r="BP31" s="19">
        <v>0.9</v>
      </c>
      <c r="BQ31" s="19">
        <v>0.9</v>
      </c>
      <c r="BR31" s="19">
        <v>0.9</v>
      </c>
      <c r="BS31" s="19">
        <v>0.9</v>
      </c>
      <c r="BT31" s="19">
        <v>0.9</v>
      </c>
      <c r="BU31" s="19">
        <v>0.9</v>
      </c>
      <c r="BV31" s="19">
        <v>0.9</v>
      </c>
      <c r="BW31" s="19">
        <v>0.9</v>
      </c>
      <c r="BX31" s="19">
        <v>0.9</v>
      </c>
      <c r="BY31" s="19">
        <v>0.9</v>
      </c>
      <c r="BZ31" s="19">
        <v>0.9</v>
      </c>
      <c r="CA31" s="19">
        <v>0.9</v>
      </c>
      <c r="CB31" s="19">
        <v>0.9</v>
      </c>
      <c r="CC31" s="19">
        <v>0.9</v>
      </c>
      <c r="CD31" s="24">
        <v>0.9</v>
      </c>
      <c r="CE31" s="19">
        <v>0.9</v>
      </c>
      <c r="CF31" s="19">
        <v>0.91</v>
      </c>
      <c r="CG31" s="19">
        <v>0.92</v>
      </c>
      <c r="CH31" s="19">
        <v>0.93</v>
      </c>
      <c r="CI31" s="19">
        <v>0.94000000000000006</v>
      </c>
      <c r="CJ31" s="20">
        <v>0.95000000000000007</v>
      </c>
      <c r="CK31" s="20">
        <v>0.96000000000000008</v>
      </c>
      <c r="CL31" s="20">
        <v>0.97000000000000008</v>
      </c>
      <c r="CM31" s="20">
        <v>0.98000000000000009</v>
      </c>
      <c r="CN31" s="25">
        <v>0.9900000000000001</v>
      </c>
      <c r="CO31" s="21">
        <v>1</v>
      </c>
      <c r="CP31" s="21">
        <v>1</v>
      </c>
      <c r="CQ31" s="21">
        <v>1</v>
      </c>
      <c r="CS31" s="18">
        <v>57</v>
      </c>
      <c r="CT31" s="19">
        <v>1.2749999999999999</v>
      </c>
      <c r="CU31" s="19">
        <v>1.2749999999999999</v>
      </c>
      <c r="CV31" s="19">
        <v>1.2749999999999999</v>
      </c>
      <c r="CW31" s="19">
        <v>1.2749999999999999</v>
      </c>
      <c r="CX31" s="19">
        <v>1.2749999999999999</v>
      </c>
      <c r="CY31" s="19">
        <v>1.2749999999999999</v>
      </c>
      <c r="CZ31" s="19">
        <v>1.2749999999999999</v>
      </c>
      <c r="DA31" s="19">
        <v>1.2749999999999999</v>
      </c>
      <c r="DB31" s="19">
        <v>1.2749999999999999</v>
      </c>
      <c r="DC31" s="19">
        <v>1.2749999999999999</v>
      </c>
      <c r="DD31" s="19">
        <v>1.2749999999999999</v>
      </c>
      <c r="DE31" s="19">
        <v>1.2749999999999999</v>
      </c>
      <c r="DF31" s="19">
        <v>1.2749999999999999</v>
      </c>
      <c r="DG31" s="19">
        <v>1.2749999999999999</v>
      </c>
      <c r="DH31" s="19">
        <v>1.2749999999999999</v>
      </c>
      <c r="DI31" s="19">
        <v>1.2749999999999999</v>
      </c>
      <c r="DJ31" s="19">
        <v>1.2749999999999999</v>
      </c>
      <c r="DK31" s="24">
        <v>1.2749999999999999</v>
      </c>
      <c r="DL31" s="19">
        <v>1.2749999999999999</v>
      </c>
      <c r="DM31" s="19">
        <v>1.2474999999999998</v>
      </c>
      <c r="DN31" s="19">
        <v>1.2199999999999998</v>
      </c>
      <c r="DO31" s="19">
        <v>1.1924999999999997</v>
      </c>
      <c r="DP31" s="19">
        <v>1.1649999999999996</v>
      </c>
      <c r="DQ31" s="20">
        <v>1.1374999999999995</v>
      </c>
      <c r="DR31" s="20">
        <v>1.1099999999999994</v>
      </c>
      <c r="DS31" s="20">
        <v>1.0824999999999994</v>
      </c>
      <c r="DT31" s="20">
        <v>1.0549999999999993</v>
      </c>
      <c r="DU31" s="25">
        <v>1.0274999999999992</v>
      </c>
      <c r="DV31" s="21">
        <v>1</v>
      </c>
      <c r="DW31" s="21">
        <v>1</v>
      </c>
      <c r="DX31" s="21">
        <v>1</v>
      </c>
    </row>
    <row r="32" spans="1:128" x14ac:dyDescent="0.3">
      <c r="A32">
        <v>29</v>
      </c>
      <c r="B32" s="19">
        <v>0.98000000000000009</v>
      </c>
      <c r="C32" s="19">
        <v>0.98000000000000009</v>
      </c>
      <c r="D32" s="19">
        <v>0.98000000000000009</v>
      </c>
      <c r="E32" s="19">
        <v>0.98000000000000009</v>
      </c>
      <c r="F32" s="19">
        <v>0.98000000000000009</v>
      </c>
      <c r="G32" s="19">
        <v>0.98000000000000009</v>
      </c>
      <c r="H32" s="19">
        <v>0.98000000000000009</v>
      </c>
      <c r="I32" s="19">
        <v>0.98000000000000009</v>
      </c>
      <c r="J32" s="19">
        <v>0.98000000000000009</v>
      </c>
      <c r="K32" s="19">
        <v>0.98000000000000009</v>
      </c>
      <c r="L32" s="19">
        <v>0.98000000000000009</v>
      </c>
      <c r="M32" s="19">
        <v>0.98000000000000009</v>
      </c>
      <c r="N32" s="19">
        <v>0.98000000000000009</v>
      </c>
      <c r="O32" s="19">
        <v>0.98000000000000009</v>
      </c>
      <c r="P32" s="19">
        <v>0.98000000000000009</v>
      </c>
      <c r="Q32" s="19">
        <v>0.98000000000000009</v>
      </c>
      <c r="R32" s="19">
        <v>0.98000000000000009</v>
      </c>
      <c r="S32" s="19">
        <v>0.98000000000000009</v>
      </c>
      <c r="T32" s="19">
        <v>0.98000000000000009</v>
      </c>
      <c r="U32" s="19">
        <v>0.98000000000000009</v>
      </c>
      <c r="V32" s="19">
        <v>0.98000000000000009</v>
      </c>
      <c r="W32" s="19">
        <v>0.98000000000000009</v>
      </c>
      <c r="X32" s="20">
        <v>0.98000000000000009</v>
      </c>
      <c r="Y32" s="20">
        <v>0.98000000000000009</v>
      </c>
      <c r="Z32" s="20">
        <v>0.98000000000000009</v>
      </c>
      <c r="AA32" s="20">
        <v>0.98000000000000009</v>
      </c>
      <c r="AB32" s="25">
        <v>0.9900000000000001</v>
      </c>
      <c r="AC32" s="21">
        <v>1</v>
      </c>
      <c r="AD32" s="21">
        <v>1</v>
      </c>
      <c r="AE32" s="21">
        <v>1</v>
      </c>
      <c r="AF32" s="21">
        <v>1</v>
      </c>
      <c r="AG32" s="21">
        <v>1</v>
      </c>
      <c r="AH32" s="22">
        <v>1</v>
      </c>
      <c r="AI32" s="22">
        <v>1</v>
      </c>
      <c r="AJ32" s="22">
        <v>1</v>
      </c>
      <c r="AK32" s="22">
        <v>1</v>
      </c>
      <c r="AL32" s="22">
        <v>1</v>
      </c>
      <c r="AM32" s="23">
        <v>1</v>
      </c>
      <c r="AN32" s="23">
        <v>1</v>
      </c>
      <c r="AO32" s="23">
        <v>1</v>
      </c>
      <c r="AP32" s="23">
        <v>1</v>
      </c>
      <c r="AQ32" s="23">
        <v>1</v>
      </c>
      <c r="AR32" s="19">
        <v>1</v>
      </c>
      <c r="AS32" s="19">
        <v>1</v>
      </c>
      <c r="AT32" s="19">
        <v>1</v>
      </c>
      <c r="AU32" s="19">
        <v>1</v>
      </c>
      <c r="AV32" s="19">
        <v>1</v>
      </c>
      <c r="AW32" s="19">
        <v>1</v>
      </c>
      <c r="AX32" s="19">
        <v>1</v>
      </c>
      <c r="AY32" s="19">
        <v>1</v>
      </c>
      <c r="AZ32" s="19">
        <v>1</v>
      </c>
      <c r="BA32" s="19">
        <v>1</v>
      </c>
      <c r="BB32" s="19">
        <v>1</v>
      </c>
      <c r="BC32" s="19">
        <v>1</v>
      </c>
      <c r="BD32" s="19">
        <v>1</v>
      </c>
      <c r="BE32" s="19">
        <v>1</v>
      </c>
      <c r="BF32" s="19">
        <v>1</v>
      </c>
      <c r="BG32" s="19">
        <v>1</v>
      </c>
      <c r="BH32" s="19">
        <v>1</v>
      </c>
      <c r="BI32" s="19">
        <v>1</v>
      </c>
      <c r="BJ32" s="19">
        <v>1</v>
      </c>
      <c r="BL32" s="18">
        <v>58</v>
      </c>
      <c r="BM32" s="19">
        <v>0.9</v>
      </c>
      <c r="BN32" s="19">
        <v>0.9</v>
      </c>
      <c r="BO32" s="19">
        <v>0.9</v>
      </c>
      <c r="BP32" s="19">
        <v>0.9</v>
      </c>
      <c r="BQ32" s="19">
        <v>0.9</v>
      </c>
      <c r="BR32" s="19">
        <v>0.9</v>
      </c>
      <c r="BS32" s="19">
        <v>0.9</v>
      </c>
      <c r="BT32" s="19">
        <v>0.9</v>
      </c>
      <c r="BU32" s="19">
        <v>0.9</v>
      </c>
      <c r="BV32" s="19">
        <v>0.9</v>
      </c>
      <c r="BW32" s="19">
        <v>0.9</v>
      </c>
      <c r="BX32" s="19">
        <v>0.9</v>
      </c>
      <c r="BY32" s="19">
        <v>0.9</v>
      </c>
      <c r="BZ32" s="19">
        <v>0.9</v>
      </c>
      <c r="CA32" s="19">
        <v>0.9</v>
      </c>
      <c r="CB32" s="19">
        <v>0.9</v>
      </c>
      <c r="CC32" s="24">
        <v>0.9</v>
      </c>
      <c r="CD32" s="19">
        <v>0.9</v>
      </c>
      <c r="CE32" s="19">
        <v>0.91</v>
      </c>
      <c r="CF32" s="19">
        <v>0.92</v>
      </c>
      <c r="CG32" s="19">
        <v>0.93</v>
      </c>
      <c r="CH32" s="19">
        <v>0.94000000000000006</v>
      </c>
      <c r="CI32" s="20">
        <v>0.95000000000000007</v>
      </c>
      <c r="CJ32" s="20">
        <v>0.96000000000000008</v>
      </c>
      <c r="CK32" s="20">
        <v>0.97000000000000008</v>
      </c>
      <c r="CL32" s="20">
        <v>0.98000000000000009</v>
      </c>
      <c r="CM32" s="25">
        <v>0.9900000000000001</v>
      </c>
      <c r="CN32" s="21">
        <v>1</v>
      </c>
      <c r="CO32" s="21">
        <v>1</v>
      </c>
      <c r="CP32" s="21">
        <v>1</v>
      </c>
      <c r="CQ32" s="21">
        <v>1</v>
      </c>
      <c r="CS32" s="18">
        <v>58</v>
      </c>
      <c r="CT32" s="19">
        <v>1.2749999999999999</v>
      </c>
      <c r="CU32" s="19">
        <v>1.2749999999999999</v>
      </c>
      <c r="CV32" s="19">
        <v>1.2749999999999999</v>
      </c>
      <c r="CW32" s="19">
        <v>1.2749999999999999</v>
      </c>
      <c r="CX32" s="19">
        <v>1.2749999999999999</v>
      </c>
      <c r="CY32" s="19">
        <v>1.2749999999999999</v>
      </c>
      <c r="CZ32" s="19">
        <v>1.2749999999999999</v>
      </c>
      <c r="DA32" s="19">
        <v>1.2749999999999999</v>
      </c>
      <c r="DB32" s="19">
        <v>1.2749999999999999</v>
      </c>
      <c r="DC32" s="19">
        <v>1.2749999999999999</v>
      </c>
      <c r="DD32" s="19">
        <v>1.2749999999999999</v>
      </c>
      <c r="DE32" s="19">
        <v>1.2749999999999999</v>
      </c>
      <c r="DF32" s="19">
        <v>1.2749999999999999</v>
      </c>
      <c r="DG32" s="19">
        <v>1.2749999999999999</v>
      </c>
      <c r="DH32" s="19">
        <v>1.2749999999999999</v>
      </c>
      <c r="DI32" s="19">
        <v>1.2749999999999999</v>
      </c>
      <c r="DJ32" s="24">
        <v>1.2749999999999999</v>
      </c>
      <c r="DK32" s="19">
        <v>1.2749999999999999</v>
      </c>
      <c r="DL32" s="19">
        <v>1.2474999999999998</v>
      </c>
      <c r="DM32" s="19">
        <v>1.2199999999999998</v>
      </c>
      <c r="DN32" s="19">
        <v>1.1924999999999997</v>
      </c>
      <c r="DO32" s="19">
        <v>1.1649999999999996</v>
      </c>
      <c r="DP32" s="20">
        <v>1.1374999999999995</v>
      </c>
      <c r="DQ32" s="20">
        <v>1.1099999999999994</v>
      </c>
      <c r="DR32" s="20">
        <v>1.0824999999999994</v>
      </c>
      <c r="DS32" s="20">
        <v>1.0549999999999993</v>
      </c>
      <c r="DT32" s="25">
        <v>1.0274999999999992</v>
      </c>
      <c r="DU32" s="21">
        <v>1</v>
      </c>
      <c r="DV32" s="21">
        <v>1</v>
      </c>
      <c r="DW32" s="21">
        <v>1</v>
      </c>
      <c r="DX32" s="21">
        <v>1</v>
      </c>
    </row>
    <row r="33" spans="1:128" x14ac:dyDescent="0.3">
      <c r="A33">
        <v>30</v>
      </c>
      <c r="B33" s="24">
        <v>0.9900000000000001</v>
      </c>
      <c r="C33" s="24">
        <v>0.9900000000000001</v>
      </c>
      <c r="D33" s="24">
        <v>0.9900000000000001</v>
      </c>
      <c r="E33" s="24">
        <v>0.9900000000000001</v>
      </c>
      <c r="F33" s="24">
        <v>0.9900000000000001</v>
      </c>
      <c r="G33" s="24">
        <v>0.9900000000000001</v>
      </c>
      <c r="H33" s="24">
        <v>0.9900000000000001</v>
      </c>
      <c r="I33" s="24">
        <v>0.9900000000000001</v>
      </c>
      <c r="J33" s="24">
        <v>0.9900000000000001</v>
      </c>
      <c r="K33" s="24">
        <v>0.9900000000000001</v>
      </c>
      <c r="L33" s="24">
        <v>0.9900000000000001</v>
      </c>
      <c r="M33" s="24">
        <v>0.9900000000000001</v>
      </c>
      <c r="N33" s="24">
        <v>0.9900000000000001</v>
      </c>
      <c r="O33" s="24">
        <v>0.9900000000000001</v>
      </c>
      <c r="P33" s="24">
        <v>0.9900000000000001</v>
      </c>
      <c r="Q33" s="24">
        <v>0.9900000000000001</v>
      </c>
      <c r="R33" s="24">
        <v>0.9900000000000001</v>
      </c>
      <c r="S33" s="24">
        <v>0.9900000000000001</v>
      </c>
      <c r="T33" s="24">
        <v>0.9900000000000001</v>
      </c>
      <c r="U33" s="24">
        <v>0.9900000000000001</v>
      </c>
      <c r="V33" s="24">
        <v>0.9900000000000001</v>
      </c>
      <c r="W33" s="25">
        <v>0.9900000000000001</v>
      </c>
      <c r="X33" s="25">
        <v>0.9900000000000001</v>
      </c>
      <c r="Y33" s="25">
        <v>0.9900000000000001</v>
      </c>
      <c r="Z33" s="25">
        <v>0.9900000000000001</v>
      </c>
      <c r="AA33" s="25">
        <v>0.9900000000000001</v>
      </c>
      <c r="AB33" s="21">
        <v>1</v>
      </c>
      <c r="AC33" s="21">
        <v>1</v>
      </c>
      <c r="AD33" s="21">
        <v>1</v>
      </c>
      <c r="AE33" s="21">
        <v>1</v>
      </c>
      <c r="AF33" s="21">
        <v>1</v>
      </c>
      <c r="AG33" s="22">
        <v>1</v>
      </c>
      <c r="AH33" s="22">
        <v>1</v>
      </c>
      <c r="AI33" s="22">
        <v>1</v>
      </c>
      <c r="AJ33" s="22">
        <v>1</v>
      </c>
      <c r="AK33" s="22">
        <v>1</v>
      </c>
      <c r="AL33" s="23">
        <v>1</v>
      </c>
      <c r="AM33" s="23">
        <v>1</v>
      </c>
      <c r="AN33" s="23">
        <v>1</v>
      </c>
      <c r="AO33" s="23">
        <v>1</v>
      </c>
      <c r="AP33" s="23">
        <v>1</v>
      </c>
      <c r="AQ33" s="19">
        <v>1</v>
      </c>
      <c r="AR33" s="19">
        <v>1</v>
      </c>
      <c r="AS33" s="19">
        <v>1</v>
      </c>
      <c r="AT33" s="19">
        <v>1</v>
      </c>
      <c r="AU33" s="19">
        <v>1</v>
      </c>
      <c r="AV33" s="19">
        <v>1</v>
      </c>
      <c r="AW33" s="19">
        <v>1</v>
      </c>
      <c r="AX33" s="19">
        <v>1</v>
      </c>
      <c r="AY33" s="19">
        <v>1</v>
      </c>
      <c r="AZ33" s="19">
        <v>1</v>
      </c>
      <c r="BA33" s="19">
        <v>1</v>
      </c>
      <c r="BB33" s="19">
        <v>1</v>
      </c>
      <c r="BC33" s="19">
        <v>1</v>
      </c>
      <c r="BD33" s="19">
        <v>1</v>
      </c>
      <c r="BE33" s="19">
        <v>1</v>
      </c>
      <c r="BF33" s="19">
        <v>1</v>
      </c>
      <c r="BG33" s="19">
        <v>1</v>
      </c>
      <c r="BH33" s="19">
        <v>1</v>
      </c>
      <c r="BI33" s="19">
        <v>1</v>
      </c>
      <c r="BJ33" s="19">
        <v>1</v>
      </c>
      <c r="BL33" s="18">
        <v>59</v>
      </c>
      <c r="BM33" s="19">
        <v>0.9</v>
      </c>
      <c r="BN33" s="19">
        <v>0.9</v>
      </c>
      <c r="BO33" s="19">
        <v>0.9</v>
      </c>
      <c r="BP33" s="19">
        <v>0.9</v>
      </c>
      <c r="BQ33" s="19">
        <v>0.9</v>
      </c>
      <c r="BR33" s="19">
        <v>0.9</v>
      </c>
      <c r="BS33" s="19">
        <v>0.9</v>
      </c>
      <c r="BT33" s="19">
        <v>0.9</v>
      </c>
      <c r="BU33" s="19">
        <v>0.9</v>
      </c>
      <c r="BV33" s="19">
        <v>0.9</v>
      </c>
      <c r="BW33" s="19">
        <v>0.9</v>
      </c>
      <c r="BX33" s="19">
        <v>0.9</v>
      </c>
      <c r="BY33" s="19">
        <v>0.9</v>
      </c>
      <c r="BZ33" s="19">
        <v>0.9</v>
      </c>
      <c r="CA33" s="19">
        <v>0.9</v>
      </c>
      <c r="CB33" s="24">
        <v>0.9</v>
      </c>
      <c r="CC33" s="19">
        <v>0.9</v>
      </c>
      <c r="CD33" s="19">
        <v>0.91</v>
      </c>
      <c r="CE33" s="19">
        <v>0.92</v>
      </c>
      <c r="CF33" s="19">
        <v>0.93</v>
      </c>
      <c r="CG33" s="19">
        <v>0.94000000000000006</v>
      </c>
      <c r="CH33" s="20">
        <v>0.95000000000000007</v>
      </c>
      <c r="CI33" s="20">
        <v>0.96000000000000008</v>
      </c>
      <c r="CJ33" s="20">
        <v>0.97000000000000008</v>
      </c>
      <c r="CK33" s="20">
        <v>0.98000000000000009</v>
      </c>
      <c r="CL33" s="25">
        <v>0.9900000000000001</v>
      </c>
      <c r="CM33" s="21">
        <v>1</v>
      </c>
      <c r="CN33" s="21">
        <v>1</v>
      </c>
      <c r="CO33" s="21">
        <v>1</v>
      </c>
      <c r="CP33" s="21">
        <v>1</v>
      </c>
      <c r="CQ33" s="21">
        <v>1</v>
      </c>
      <c r="CS33" s="18">
        <v>59</v>
      </c>
      <c r="CT33" s="19">
        <v>1.2749999999999999</v>
      </c>
      <c r="CU33" s="19">
        <v>1.2749999999999999</v>
      </c>
      <c r="CV33" s="19">
        <v>1.2749999999999999</v>
      </c>
      <c r="CW33" s="19">
        <v>1.2749999999999999</v>
      </c>
      <c r="CX33" s="19">
        <v>1.2749999999999999</v>
      </c>
      <c r="CY33" s="19">
        <v>1.2749999999999999</v>
      </c>
      <c r="CZ33" s="19">
        <v>1.2749999999999999</v>
      </c>
      <c r="DA33" s="19">
        <v>1.2749999999999999</v>
      </c>
      <c r="DB33" s="19">
        <v>1.2749999999999999</v>
      </c>
      <c r="DC33" s="19">
        <v>1.2749999999999999</v>
      </c>
      <c r="DD33" s="19">
        <v>1.2749999999999999</v>
      </c>
      <c r="DE33" s="19">
        <v>1.2749999999999999</v>
      </c>
      <c r="DF33" s="19">
        <v>1.2749999999999999</v>
      </c>
      <c r="DG33" s="19">
        <v>1.2749999999999999</v>
      </c>
      <c r="DH33" s="19">
        <v>1.2749999999999999</v>
      </c>
      <c r="DI33" s="24">
        <v>1.2749999999999999</v>
      </c>
      <c r="DJ33" s="19">
        <v>1.2749999999999999</v>
      </c>
      <c r="DK33" s="19">
        <v>1.2474999999999998</v>
      </c>
      <c r="DL33" s="19">
        <v>1.2199999999999998</v>
      </c>
      <c r="DM33" s="19">
        <v>1.1924999999999997</v>
      </c>
      <c r="DN33" s="19">
        <v>1.1649999999999996</v>
      </c>
      <c r="DO33" s="20">
        <v>1.1374999999999995</v>
      </c>
      <c r="DP33" s="20">
        <v>1.1099999999999994</v>
      </c>
      <c r="DQ33" s="20">
        <v>1.0824999999999994</v>
      </c>
      <c r="DR33" s="20">
        <v>1.0549999999999993</v>
      </c>
      <c r="DS33" s="25">
        <v>1.0274999999999992</v>
      </c>
      <c r="DT33" s="21">
        <v>1</v>
      </c>
      <c r="DU33" s="21">
        <v>1</v>
      </c>
      <c r="DV33" s="21">
        <v>1</v>
      </c>
      <c r="DW33" s="21">
        <v>1</v>
      </c>
      <c r="DX33" s="21">
        <v>1</v>
      </c>
    </row>
    <row r="34" spans="1:128" x14ac:dyDescent="0.3">
      <c r="A34">
        <v>31</v>
      </c>
      <c r="B34" s="19">
        <v>1</v>
      </c>
      <c r="C34" s="19">
        <v>1</v>
      </c>
      <c r="D34" s="19">
        <v>1</v>
      </c>
      <c r="E34" s="19">
        <v>1</v>
      </c>
      <c r="F34" s="19">
        <v>1</v>
      </c>
      <c r="G34" s="19">
        <v>1</v>
      </c>
      <c r="H34" s="19">
        <v>1</v>
      </c>
      <c r="I34" s="19">
        <v>1</v>
      </c>
      <c r="J34" s="19">
        <v>1</v>
      </c>
      <c r="K34" s="19">
        <v>1</v>
      </c>
      <c r="L34" s="19">
        <v>1</v>
      </c>
      <c r="M34" s="19">
        <v>1</v>
      </c>
      <c r="N34" s="19">
        <v>1</v>
      </c>
      <c r="O34" s="19">
        <v>1</v>
      </c>
      <c r="P34" s="19">
        <v>1</v>
      </c>
      <c r="Q34" s="19">
        <v>1</v>
      </c>
      <c r="R34" s="19">
        <v>1</v>
      </c>
      <c r="S34" s="19">
        <v>1</v>
      </c>
      <c r="T34" s="19">
        <v>1</v>
      </c>
      <c r="U34" s="19">
        <v>1</v>
      </c>
      <c r="V34" s="20">
        <v>1</v>
      </c>
      <c r="W34" s="20">
        <v>1</v>
      </c>
      <c r="X34" s="20">
        <v>1</v>
      </c>
      <c r="Y34" s="20">
        <v>1</v>
      </c>
      <c r="Z34" s="20">
        <v>1</v>
      </c>
      <c r="AA34" s="21">
        <v>1</v>
      </c>
      <c r="AB34" s="21">
        <v>1</v>
      </c>
      <c r="AC34" s="21">
        <v>1</v>
      </c>
      <c r="AD34" s="21">
        <v>1</v>
      </c>
      <c r="AE34" s="21">
        <v>1</v>
      </c>
      <c r="AF34" s="22">
        <v>1</v>
      </c>
      <c r="AG34" s="22">
        <v>1</v>
      </c>
      <c r="AH34" s="22">
        <v>1</v>
      </c>
      <c r="AI34" s="22">
        <v>1</v>
      </c>
      <c r="AJ34" s="22">
        <v>1</v>
      </c>
      <c r="AK34" s="23">
        <v>1</v>
      </c>
      <c r="AL34" s="23">
        <v>1</v>
      </c>
      <c r="AM34" s="23">
        <v>1</v>
      </c>
      <c r="AN34" s="23">
        <v>1</v>
      </c>
      <c r="AO34" s="23">
        <v>1</v>
      </c>
      <c r="AP34" s="19">
        <v>1</v>
      </c>
      <c r="AQ34" s="19">
        <v>1</v>
      </c>
      <c r="AR34" s="19">
        <v>1</v>
      </c>
      <c r="AS34" s="19">
        <v>1</v>
      </c>
      <c r="AT34" s="19">
        <v>1</v>
      </c>
      <c r="AU34" s="19">
        <v>1</v>
      </c>
      <c r="AV34" s="19">
        <v>1</v>
      </c>
      <c r="AW34" s="19">
        <v>1</v>
      </c>
      <c r="AX34" s="19">
        <v>1</v>
      </c>
      <c r="AY34" s="19">
        <v>1</v>
      </c>
      <c r="AZ34" s="19">
        <v>1</v>
      </c>
      <c r="BA34" s="19">
        <v>1</v>
      </c>
      <c r="BB34" s="19">
        <v>1</v>
      </c>
      <c r="BC34" s="19">
        <v>1</v>
      </c>
      <c r="BD34" s="19">
        <v>1</v>
      </c>
      <c r="BE34" s="19">
        <v>1</v>
      </c>
      <c r="BF34" s="19">
        <v>1</v>
      </c>
      <c r="BG34" s="19">
        <v>1</v>
      </c>
      <c r="BH34" s="19">
        <v>1</v>
      </c>
      <c r="BI34" s="19">
        <v>1</v>
      </c>
      <c r="BJ34" s="19">
        <v>1</v>
      </c>
      <c r="BL34" s="18">
        <v>60</v>
      </c>
      <c r="BM34" s="19">
        <v>0.9</v>
      </c>
      <c r="BN34" s="19">
        <v>0.9</v>
      </c>
      <c r="BO34" s="19">
        <v>0.9</v>
      </c>
      <c r="BP34" s="19">
        <v>0.9</v>
      </c>
      <c r="BQ34" s="19">
        <v>0.9</v>
      </c>
      <c r="BR34" s="19">
        <v>0.9</v>
      </c>
      <c r="BS34" s="19">
        <v>0.9</v>
      </c>
      <c r="BT34" s="19">
        <v>0.9</v>
      </c>
      <c r="BU34" s="19">
        <v>0.9</v>
      </c>
      <c r="BV34" s="19">
        <v>0.9</v>
      </c>
      <c r="BW34" s="19">
        <v>0.9</v>
      </c>
      <c r="BX34" s="19">
        <v>0.9</v>
      </c>
      <c r="BY34" s="19">
        <v>0.9</v>
      </c>
      <c r="BZ34" s="19">
        <v>0.9</v>
      </c>
      <c r="CA34" s="24">
        <v>0.9</v>
      </c>
      <c r="CB34" s="19">
        <v>0.9</v>
      </c>
      <c r="CC34" s="19">
        <v>0.91</v>
      </c>
      <c r="CD34" s="19">
        <v>0.92</v>
      </c>
      <c r="CE34" s="19">
        <v>0.93</v>
      </c>
      <c r="CF34" s="19">
        <v>0.94000000000000006</v>
      </c>
      <c r="CG34" s="20">
        <v>0.95000000000000007</v>
      </c>
      <c r="CH34" s="20">
        <v>0.96000000000000008</v>
      </c>
      <c r="CI34" s="20">
        <v>0.97000000000000008</v>
      </c>
      <c r="CJ34" s="20">
        <v>0.98000000000000009</v>
      </c>
      <c r="CK34" s="25">
        <v>0.9900000000000001</v>
      </c>
      <c r="CL34" s="21">
        <v>1</v>
      </c>
      <c r="CM34" s="21">
        <v>1</v>
      </c>
      <c r="CN34" s="21">
        <v>1</v>
      </c>
      <c r="CO34" s="21">
        <v>1</v>
      </c>
      <c r="CP34" s="21">
        <v>1</v>
      </c>
      <c r="CQ34" s="22">
        <v>1</v>
      </c>
      <c r="CS34" s="18">
        <v>60</v>
      </c>
      <c r="CT34" s="19">
        <v>1.2749999999999999</v>
      </c>
      <c r="CU34" s="19">
        <v>1.2749999999999999</v>
      </c>
      <c r="CV34" s="19">
        <v>1.2749999999999999</v>
      </c>
      <c r="CW34" s="19">
        <v>1.2749999999999999</v>
      </c>
      <c r="CX34" s="19">
        <v>1.2749999999999999</v>
      </c>
      <c r="CY34" s="19">
        <v>1.2749999999999999</v>
      </c>
      <c r="CZ34" s="19">
        <v>1.2749999999999999</v>
      </c>
      <c r="DA34" s="19">
        <v>1.2749999999999999</v>
      </c>
      <c r="DB34" s="19">
        <v>1.2749999999999999</v>
      </c>
      <c r="DC34" s="19">
        <v>1.2749999999999999</v>
      </c>
      <c r="DD34" s="19">
        <v>1.2749999999999999</v>
      </c>
      <c r="DE34" s="19">
        <v>1.2749999999999999</v>
      </c>
      <c r="DF34" s="19">
        <v>1.2749999999999999</v>
      </c>
      <c r="DG34" s="19">
        <v>1.2749999999999999</v>
      </c>
      <c r="DH34" s="24">
        <v>1.2749999999999999</v>
      </c>
      <c r="DI34" s="19">
        <v>1.2749999999999999</v>
      </c>
      <c r="DJ34" s="19">
        <v>1.2474999999999998</v>
      </c>
      <c r="DK34" s="19">
        <v>1.2199999999999998</v>
      </c>
      <c r="DL34" s="19">
        <v>1.1924999999999997</v>
      </c>
      <c r="DM34" s="19">
        <v>1.1649999999999996</v>
      </c>
      <c r="DN34" s="20">
        <v>1.1374999999999995</v>
      </c>
      <c r="DO34" s="20">
        <v>1.1099999999999994</v>
      </c>
      <c r="DP34" s="20">
        <v>1.0824999999999994</v>
      </c>
      <c r="DQ34" s="20">
        <v>1.0549999999999993</v>
      </c>
      <c r="DR34" s="25">
        <v>1.0274999999999992</v>
      </c>
      <c r="DS34" s="21">
        <v>1</v>
      </c>
      <c r="DT34" s="21">
        <v>1</v>
      </c>
      <c r="DU34" s="21">
        <v>1</v>
      </c>
      <c r="DV34" s="21">
        <v>1</v>
      </c>
      <c r="DW34" s="21">
        <v>1</v>
      </c>
      <c r="DX34" s="22">
        <v>1</v>
      </c>
    </row>
    <row r="35" spans="1:128" x14ac:dyDescent="0.3">
      <c r="BL35" s="18">
        <v>61</v>
      </c>
      <c r="BM35" s="19">
        <v>0.9</v>
      </c>
      <c r="BN35" s="19">
        <v>0.9</v>
      </c>
      <c r="BO35" s="19">
        <v>0.9</v>
      </c>
      <c r="BP35" s="19">
        <v>0.9</v>
      </c>
      <c r="BQ35" s="19">
        <v>0.9</v>
      </c>
      <c r="BR35" s="19">
        <v>0.9</v>
      </c>
      <c r="BS35" s="19">
        <v>0.9</v>
      </c>
      <c r="BT35" s="19">
        <v>0.9</v>
      </c>
      <c r="BU35" s="19">
        <v>0.9</v>
      </c>
      <c r="BV35" s="19">
        <v>0.9</v>
      </c>
      <c r="BW35" s="19">
        <v>0.9</v>
      </c>
      <c r="BX35" s="19">
        <v>0.9</v>
      </c>
      <c r="BY35" s="19">
        <v>0.9</v>
      </c>
      <c r="BZ35" s="24">
        <v>0.9</v>
      </c>
      <c r="CA35" s="19">
        <v>0.9</v>
      </c>
      <c r="CB35" s="19">
        <v>0.91</v>
      </c>
      <c r="CC35" s="19">
        <v>0.92</v>
      </c>
      <c r="CD35" s="19">
        <v>0.93</v>
      </c>
      <c r="CE35" s="19">
        <v>0.94000000000000006</v>
      </c>
      <c r="CF35" s="20">
        <v>0.95000000000000007</v>
      </c>
      <c r="CG35" s="20">
        <v>0.96000000000000008</v>
      </c>
      <c r="CH35" s="20">
        <v>0.97000000000000008</v>
      </c>
      <c r="CI35" s="20">
        <v>0.98000000000000009</v>
      </c>
      <c r="CJ35" s="25">
        <v>0.9900000000000001</v>
      </c>
      <c r="CK35" s="21">
        <v>1</v>
      </c>
      <c r="CL35" s="21">
        <v>1</v>
      </c>
      <c r="CM35" s="21">
        <v>1</v>
      </c>
      <c r="CN35" s="21">
        <v>1</v>
      </c>
      <c r="CO35" s="21">
        <v>1</v>
      </c>
      <c r="CP35" s="22">
        <v>1</v>
      </c>
      <c r="CQ35" s="22">
        <v>1</v>
      </c>
      <c r="CS35" s="18">
        <v>61</v>
      </c>
      <c r="CT35" s="19">
        <v>1.2749999999999999</v>
      </c>
      <c r="CU35" s="19">
        <v>1.2749999999999999</v>
      </c>
      <c r="CV35" s="19">
        <v>1.2749999999999999</v>
      </c>
      <c r="CW35" s="19">
        <v>1.2749999999999999</v>
      </c>
      <c r="CX35" s="19">
        <v>1.2749999999999999</v>
      </c>
      <c r="CY35" s="19">
        <v>1.2749999999999999</v>
      </c>
      <c r="CZ35" s="19">
        <v>1.2749999999999999</v>
      </c>
      <c r="DA35" s="19">
        <v>1.2749999999999999</v>
      </c>
      <c r="DB35" s="19">
        <v>1.2749999999999999</v>
      </c>
      <c r="DC35" s="19">
        <v>1.2749999999999999</v>
      </c>
      <c r="DD35" s="19">
        <v>1.2749999999999999</v>
      </c>
      <c r="DE35" s="19">
        <v>1.2749999999999999</v>
      </c>
      <c r="DF35" s="19">
        <v>1.2749999999999999</v>
      </c>
      <c r="DG35" s="24">
        <v>1.2749999999999999</v>
      </c>
      <c r="DH35" s="19">
        <v>1.2749999999999999</v>
      </c>
      <c r="DI35" s="19">
        <v>1.2474999999999998</v>
      </c>
      <c r="DJ35" s="19">
        <v>1.2199999999999998</v>
      </c>
      <c r="DK35" s="19">
        <v>1.1924999999999997</v>
      </c>
      <c r="DL35" s="19">
        <v>1.1649999999999996</v>
      </c>
      <c r="DM35" s="20">
        <v>1.1374999999999995</v>
      </c>
      <c r="DN35" s="20">
        <v>1.1099999999999994</v>
      </c>
      <c r="DO35" s="20">
        <v>1.0824999999999994</v>
      </c>
      <c r="DP35" s="20">
        <v>1.0549999999999993</v>
      </c>
      <c r="DQ35" s="25">
        <v>1.0274999999999992</v>
      </c>
      <c r="DR35" s="21">
        <v>1</v>
      </c>
      <c r="DS35" s="21">
        <v>1</v>
      </c>
      <c r="DT35" s="21">
        <v>1</v>
      </c>
      <c r="DU35" s="21">
        <v>1</v>
      </c>
      <c r="DV35" s="21">
        <v>1</v>
      </c>
      <c r="DW35" s="22">
        <v>1</v>
      </c>
      <c r="DX35" s="22">
        <v>1</v>
      </c>
    </row>
    <row r="36" spans="1:128" x14ac:dyDescent="0.3">
      <c r="B36" s="17" t="s">
        <v>8</v>
      </c>
      <c r="BL36" s="18">
        <v>62</v>
      </c>
      <c r="BM36" s="19">
        <v>0.9</v>
      </c>
      <c r="BN36" s="19">
        <v>0.9</v>
      </c>
      <c r="BO36" s="19">
        <v>0.9</v>
      </c>
      <c r="BP36" s="19">
        <v>0.9</v>
      </c>
      <c r="BQ36" s="19">
        <v>0.9</v>
      </c>
      <c r="BR36" s="19">
        <v>0.9</v>
      </c>
      <c r="BS36" s="19">
        <v>0.9</v>
      </c>
      <c r="BT36" s="19">
        <v>0.9</v>
      </c>
      <c r="BU36" s="19">
        <v>0.9</v>
      </c>
      <c r="BV36" s="19">
        <v>0.9</v>
      </c>
      <c r="BW36" s="19">
        <v>0.9</v>
      </c>
      <c r="BX36" s="19">
        <v>0.9</v>
      </c>
      <c r="BY36" s="24">
        <v>0.9</v>
      </c>
      <c r="BZ36" s="19">
        <v>0.9</v>
      </c>
      <c r="CA36" s="19">
        <v>0.91</v>
      </c>
      <c r="CB36" s="19">
        <v>0.92</v>
      </c>
      <c r="CC36" s="19">
        <v>0.93</v>
      </c>
      <c r="CD36" s="19">
        <v>0.94000000000000006</v>
      </c>
      <c r="CE36" s="20">
        <v>0.95000000000000007</v>
      </c>
      <c r="CF36" s="20">
        <v>0.96000000000000008</v>
      </c>
      <c r="CG36" s="20">
        <v>0.97000000000000008</v>
      </c>
      <c r="CH36" s="20">
        <v>0.98000000000000009</v>
      </c>
      <c r="CI36" s="25">
        <v>0.9900000000000001</v>
      </c>
      <c r="CJ36" s="21">
        <v>1</v>
      </c>
      <c r="CK36" s="21">
        <v>1</v>
      </c>
      <c r="CL36" s="21">
        <v>1</v>
      </c>
      <c r="CM36" s="21">
        <v>1</v>
      </c>
      <c r="CN36" s="21">
        <v>1</v>
      </c>
      <c r="CO36" s="22">
        <v>1</v>
      </c>
      <c r="CP36" s="22">
        <v>1</v>
      </c>
      <c r="CQ36" s="22">
        <v>1</v>
      </c>
      <c r="CS36" s="18">
        <v>62</v>
      </c>
      <c r="CT36" s="19">
        <v>1.2749999999999999</v>
      </c>
      <c r="CU36" s="19">
        <v>1.2749999999999999</v>
      </c>
      <c r="CV36" s="19">
        <v>1.2749999999999999</v>
      </c>
      <c r="CW36" s="19">
        <v>1.2749999999999999</v>
      </c>
      <c r="CX36" s="19">
        <v>1.2749999999999999</v>
      </c>
      <c r="CY36" s="19">
        <v>1.2749999999999999</v>
      </c>
      <c r="CZ36" s="19">
        <v>1.2749999999999999</v>
      </c>
      <c r="DA36" s="19">
        <v>1.2749999999999999</v>
      </c>
      <c r="DB36" s="19">
        <v>1.2749999999999999</v>
      </c>
      <c r="DC36" s="19">
        <v>1.2749999999999999</v>
      </c>
      <c r="DD36" s="19">
        <v>1.2749999999999999</v>
      </c>
      <c r="DE36" s="19">
        <v>1.2749999999999999</v>
      </c>
      <c r="DF36" s="24">
        <v>1.2749999999999999</v>
      </c>
      <c r="DG36" s="19">
        <v>1.2749999999999999</v>
      </c>
      <c r="DH36" s="19">
        <v>1.2474999999999998</v>
      </c>
      <c r="DI36" s="19">
        <v>1.2199999999999998</v>
      </c>
      <c r="DJ36" s="19">
        <v>1.1924999999999997</v>
      </c>
      <c r="DK36" s="19">
        <v>1.1649999999999996</v>
      </c>
      <c r="DL36" s="20">
        <v>1.1374999999999995</v>
      </c>
      <c r="DM36" s="20">
        <v>1.1099999999999994</v>
      </c>
      <c r="DN36" s="20">
        <v>1.0824999999999994</v>
      </c>
      <c r="DO36" s="20">
        <v>1.0549999999999993</v>
      </c>
      <c r="DP36" s="25">
        <v>1.0274999999999992</v>
      </c>
      <c r="DQ36" s="21">
        <v>1</v>
      </c>
      <c r="DR36" s="21">
        <v>1</v>
      </c>
      <c r="DS36" s="21">
        <v>1</v>
      </c>
      <c r="DT36" s="21">
        <v>1</v>
      </c>
      <c r="DU36" s="21">
        <v>1</v>
      </c>
      <c r="DV36" s="22">
        <v>1</v>
      </c>
      <c r="DW36" s="22">
        <v>1</v>
      </c>
      <c r="DX36" s="22">
        <v>1</v>
      </c>
    </row>
    <row r="37" spans="1:128" x14ac:dyDescent="0.3">
      <c r="B37">
        <v>30</v>
      </c>
      <c r="C37">
        <v>30</v>
      </c>
      <c r="D37">
        <v>30</v>
      </c>
      <c r="E37">
        <v>30</v>
      </c>
      <c r="F37">
        <v>30</v>
      </c>
      <c r="G37">
        <v>30</v>
      </c>
      <c r="H37">
        <v>30</v>
      </c>
      <c r="I37">
        <v>30</v>
      </c>
      <c r="J37">
        <v>30</v>
      </c>
      <c r="K37">
        <v>30</v>
      </c>
      <c r="L37">
        <v>30</v>
      </c>
      <c r="M37">
        <v>30</v>
      </c>
      <c r="N37">
        <v>30</v>
      </c>
      <c r="O37">
        <v>30</v>
      </c>
      <c r="P37">
        <v>30</v>
      </c>
      <c r="Q37">
        <v>30</v>
      </c>
      <c r="R37">
        <v>30</v>
      </c>
      <c r="S37">
        <v>30</v>
      </c>
      <c r="T37">
        <v>30</v>
      </c>
      <c r="U37">
        <v>30</v>
      </c>
      <c r="V37">
        <v>30</v>
      </c>
      <c r="W37">
        <v>30</v>
      </c>
      <c r="X37">
        <v>30</v>
      </c>
      <c r="Y37">
        <v>30</v>
      </c>
      <c r="Z37">
        <v>30</v>
      </c>
      <c r="AA37">
        <v>30</v>
      </c>
      <c r="AB37">
        <v>29</v>
      </c>
      <c r="AC37">
        <v>28</v>
      </c>
      <c r="AD37">
        <v>27</v>
      </c>
      <c r="AE37">
        <v>26</v>
      </c>
      <c r="AF37">
        <v>25</v>
      </c>
      <c r="AG37">
        <v>24</v>
      </c>
      <c r="AH37">
        <v>23</v>
      </c>
      <c r="AI37">
        <v>22</v>
      </c>
      <c r="AJ37">
        <v>21</v>
      </c>
      <c r="AK37">
        <v>20</v>
      </c>
      <c r="AL37">
        <v>20</v>
      </c>
      <c r="AM37">
        <v>20</v>
      </c>
      <c r="AN37">
        <v>20</v>
      </c>
      <c r="AO37">
        <v>20</v>
      </c>
      <c r="AP37">
        <v>20</v>
      </c>
      <c r="AQ37" s="29">
        <v>19</v>
      </c>
      <c r="AR37" s="29">
        <v>18</v>
      </c>
      <c r="AS37" s="29">
        <v>17</v>
      </c>
      <c r="AT37" s="29">
        <v>16</v>
      </c>
      <c r="AU37" s="29">
        <v>15</v>
      </c>
      <c r="AV37">
        <v>15</v>
      </c>
      <c r="AW37">
        <v>15</v>
      </c>
      <c r="AX37">
        <v>15</v>
      </c>
      <c r="AY37">
        <v>15</v>
      </c>
      <c r="AZ37">
        <v>15</v>
      </c>
      <c r="BA37" s="29">
        <v>14</v>
      </c>
      <c r="BB37" s="29">
        <v>13</v>
      </c>
      <c r="BC37" s="29">
        <v>12</v>
      </c>
      <c r="BD37" s="29">
        <v>11</v>
      </c>
      <c r="BE37" s="29">
        <v>10</v>
      </c>
      <c r="BF37">
        <v>10</v>
      </c>
      <c r="BG37">
        <v>10</v>
      </c>
      <c r="BH37">
        <v>10</v>
      </c>
      <c r="BI37">
        <v>10</v>
      </c>
      <c r="BJ37">
        <v>10</v>
      </c>
      <c r="BL37" s="18">
        <v>63</v>
      </c>
      <c r="BM37" s="19">
        <v>0.9</v>
      </c>
      <c r="BN37" s="19">
        <v>0.9</v>
      </c>
      <c r="BO37" s="19">
        <v>0.9</v>
      </c>
      <c r="BP37" s="19">
        <v>0.9</v>
      </c>
      <c r="BQ37" s="19">
        <v>0.9</v>
      </c>
      <c r="BR37" s="19">
        <v>0.9</v>
      </c>
      <c r="BS37" s="19">
        <v>0.9</v>
      </c>
      <c r="BT37" s="19">
        <v>0.9</v>
      </c>
      <c r="BU37" s="19">
        <v>0.9</v>
      </c>
      <c r="BV37" s="19">
        <v>0.9</v>
      </c>
      <c r="BW37" s="19">
        <v>0.9</v>
      </c>
      <c r="BX37" s="24">
        <v>0.9</v>
      </c>
      <c r="BY37" s="19">
        <v>0.9</v>
      </c>
      <c r="BZ37" s="19">
        <v>0.91</v>
      </c>
      <c r="CA37" s="19">
        <v>0.92</v>
      </c>
      <c r="CB37" s="19">
        <v>0.93</v>
      </c>
      <c r="CC37" s="19">
        <v>0.94000000000000006</v>
      </c>
      <c r="CD37" s="20">
        <v>0.95000000000000007</v>
      </c>
      <c r="CE37" s="20">
        <v>0.96000000000000008</v>
      </c>
      <c r="CF37" s="20">
        <v>0.97000000000000008</v>
      </c>
      <c r="CG37" s="20">
        <v>0.98000000000000009</v>
      </c>
      <c r="CH37" s="25">
        <v>0.9900000000000001</v>
      </c>
      <c r="CI37" s="21">
        <v>1</v>
      </c>
      <c r="CJ37" s="21">
        <v>1</v>
      </c>
      <c r="CK37" s="21">
        <v>1</v>
      </c>
      <c r="CL37" s="21">
        <v>1</v>
      </c>
      <c r="CM37" s="21">
        <v>1</v>
      </c>
      <c r="CN37" s="22">
        <v>1</v>
      </c>
      <c r="CO37" s="22">
        <v>1</v>
      </c>
      <c r="CP37" s="22">
        <v>1</v>
      </c>
      <c r="CQ37" s="22">
        <v>1</v>
      </c>
      <c r="CS37" s="18">
        <v>63</v>
      </c>
      <c r="CT37" s="19">
        <v>1.2749999999999999</v>
      </c>
      <c r="CU37" s="19">
        <v>1.2749999999999999</v>
      </c>
      <c r="CV37" s="19">
        <v>1.2749999999999999</v>
      </c>
      <c r="CW37" s="19">
        <v>1.2749999999999999</v>
      </c>
      <c r="CX37" s="19">
        <v>1.2749999999999999</v>
      </c>
      <c r="CY37" s="19">
        <v>1.2749999999999999</v>
      </c>
      <c r="CZ37" s="19">
        <v>1.2749999999999999</v>
      </c>
      <c r="DA37" s="19">
        <v>1.2749999999999999</v>
      </c>
      <c r="DB37" s="19">
        <v>1.2749999999999999</v>
      </c>
      <c r="DC37" s="19">
        <v>1.2749999999999999</v>
      </c>
      <c r="DD37" s="19">
        <v>1.2749999999999999</v>
      </c>
      <c r="DE37" s="24">
        <v>1.2749999999999999</v>
      </c>
      <c r="DF37" s="19">
        <v>1.2749999999999999</v>
      </c>
      <c r="DG37" s="19">
        <v>1.2474999999999998</v>
      </c>
      <c r="DH37" s="19">
        <v>1.2199999999999998</v>
      </c>
      <c r="DI37" s="19">
        <v>1.1924999999999997</v>
      </c>
      <c r="DJ37" s="19">
        <v>1.1649999999999996</v>
      </c>
      <c r="DK37" s="20">
        <v>1.1374999999999995</v>
      </c>
      <c r="DL37" s="20">
        <v>1.1099999999999994</v>
      </c>
      <c r="DM37" s="20">
        <v>1.0824999999999994</v>
      </c>
      <c r="DN37" s="20">
        <v>1.0549999999999993</v>
      </c>
      <c r="DO37" s="25">
        <v>1.0274999999999992</v>
      </c>
      <c r="DP37" s="21">
        <v>1</v>
      </c>
      <c r="DQ37" s="21">
        <v>1</v>
      </c>
      <c r="DR37" s="21">
        <v>1</v>
      </c>
      <c r="DS37" s="21">
        <v>1</v>
      </c>
      <c r="DT37" s="21">
        <v>1</v>
      </c>
      <c r="DU37" s="22">
        <v>1</v>
      </c>
      <c r="DV37" s="22">
        <v>1</v>
      </c>
      <c r="DW37" s="22">
        <v>1</v>
      </c>
      <c r="DX37" s="22">
        <v>1</v>
      </c>
    </row>
    <row r="38" spans="1:128" x14ac:dyDescent="0.3">
      <c r="B38" s="18">
        <v>30</v>
      </c>
      <c r="C38" s="18">
        <v>31</v>
      </c>
      <c r="D38" s="18">
        <v>32</v>
      </c>
      <c r="E38" s="18">
        <v>33</v>
      </c>
      <c r="F38" s="18">
        <v>34</v>
      </c>
      <c r="G38" s="18">
        <v>35</v>
      </c>
      <c r="H38" s="18">
        <v>36</v>
      </c>
      <c r="I38" s="18">
        <v>37</v>
      </c>
      <c r="J38" s="18">
        <v>38</v>
      </c>
      <c r="K38" s="18">
        <v>39</v>
      </c>
      <c r="L38" s="18">
        <v>40</v>
      </c>
      <c r="M38" s="18">
        <v>41</v>
      </c>
      <c r="N38" s="18">
        <v>42</v>
      </c>
      <c r="O38" s="18">
        <v>43</v>
      </c>
      <c r="P38" s="18">
        <v>44</v>
      </c>
      <c r="Q38" s="18">
        <v>45</v>
      </c>
      <c r="R38" s="18">
        <v>46</v>
      </c>
      <c r="S38" s="18">
        <v>47</v>
      </c>
      <c r="T38" s="18">
        <v>48</v>
      </c>
      <c r="U38" s="18">
        <v>49</v>
      </c>
      <c r="V38" s="18">
        <v>50</v>
      </c>
      <c r="W38" s="18">
        <v>51</v>
      </c>
      <c r="X38" s="18">
        <v>52</v>
      </c>
      <c r="Y38" s="18">
        <v>53</v>
      </c>
      <c r="Z38" s="18">
        <v>54</v>
      </c>
      <c r="AA38" s="18">
        <v>55</v>
      </c>
      <c r="AB38" s="18">
        <v>56</v>
      </c>
      <c r="AC38" s="18">
        <v>57</v>
      </c>
      <c r="AD38" s="18">
        <v>58</v>
      </c>
      <c r="AE38" s="18">
        <v>59</v>
      </c>
      <c r="AF38" s="18">
        <v>60</v>
      </c>
      <c r="AG38" s="18">
        <v>61</v>
      </c>
      <c r="AH38" s="18">
        <v>62</v>
      </c>
      <c r="AI38" s="18">
        <v>63</v>
      </c>
      <c r="AJ38" s="18">
        <v>64</v>
      </c>
      <c r="AK38" s="18">
        <v>65</v>
      </c>
      <c r="AL38" s="18">
        <v>66</v>
      </c>
      <c r="AM38" s="18">
        <v>67</v>
      </c>
      <c r="AN38" s="18">
        <v>68</v>
      </c>
      <c r="AO38" s="18">
        <v>69</v>
      </c>
      <c r="AP38" s="18">
        <v>70</v>
      </c>
      <c r="AQ38" s="18">
        <v>71</v>
      </c>
      <c r="AR38" s="18">
        <v>72</v>
      </c>
      <c r="AS38" s="18">
        <v>73</v>
      </c>
      <c r="AT38" s="18">
        <v>74</v>
      </c>
      <c r="AU38" s="18">
        <v>75</v>
      </c>
      <c r="AV38" s="18">
        <v>76</v>
      </c>
      <c r="AW38" s="18">
        <v>77</v>
      </c>
      <c r="AX38" s="18">
        <v>78</v>
      </c>
      <c r="AY38" s="18">
        <v>79</v>
      </c>
      <c r="AZ38" s="18">
        <v>80</v>
      </c>
      <c r="BA38" s="18">
        <v>81</v>
      </c>
      <c r="BB38" s="18">
        <v>82</v>
      </c>
      <c r="BC38" s="18">
        <v>83</v>
      </c>
      <c r="BD38" s="18">
        <v>84</v>
      </c>
      <c r="BE38" s="18">
        <v>85</v>
      </c>
      <c r="BF38" s="18">
        <v>86</v>
      </c>
      <c r="BG38" s="18">
        <v>87</v>
      </c>
      <c r="BH38" s="18">
        <v>88</v>
      </c>
      <c r="BI38" s="18">
        <v>89</v>
      </c>
      <c r="BJ38" s="18">
        <v>90</v>
      </c>
      <c r="BL38" s="18">
        <v>64</v>
      </c>
      <c r="BM38" s="19">
        <v>0.9</v>
      </c>
      <c r="BN38" s="19">
        <v>0.9</v>
      </c>
      <c r="BO38" s="19">
        <v>0.9</v>
      </c>
      <c r="BP38" s="19">
        <v>0.9</v>
      </c>
      <c r="BQ38" s="19">
        <v>0.9</v>
      </c>
      <c r="BR38" s="19">
        <v>0.9</v>
      </c>
      <c r="BS38" s="19">
        <v>0.9</v>
      </c>
      <c r="BT38" s="19">
        <v>0.9</v>
      </c>
      <c r="BU38" s="19">
        <v>0.9</v>
      </c>
      <c r="BV38" s="19">
        <v>0.9</v>
      </c>
      <c r="BW38" s="24">
        <v>0.9</v>
      </c>
      <c r="BX38" s="19">
        <v>0.9</v>
      </c>
      <c r="BY38" s="19">
        <v>0.91</v>
      </c>
      <c r="BZ38" s="19">
        <v>0.92</v>
      </c>
      <c r="CA38" s="19">
        <v>0.93</v>
      </c>
      <c r="CB38" s="19">
        <v>0.94000000000000006</v>
      </c>
      <c r="CC38" s="20">
        <v>0.95000000000000007</v>
      </c>
      <c r="CD38" s="20">
        <v>0.96000000000000008</v>
      </c>
      <c r="CE38" s="20">
        <v>0.97000000000000008</v>
      </c>
      <c r="CF38" s="20">
        <v>0.98000000000000009</v>
      </c>
      <c r="CG38" s="25">
        <v>0.9900000000000001</v>
      </c>
      <c r="CH38" s="21">
        <v>1</v>
      </c>
      <c r="CI38" s="21">
        <v>1</v>
      </c>
      <c r="CJ38" s="21">
        <v>1</v>
      </c>
      <c r="CK38" s="21">
        <v>1</v>
      </c>
      <c r="CL38" s="21">
        <v>1</v>
      </c>
      <c r="CM38" s="22">
        <v>1</v>
      </c>
      <c r="CN38" s="22">
        <v>1</v>
      </c>
      <c r="CO38" s="22">
        <v>1</v>
      </c>
      <c r="CP38" s="22">
        <v>1</v>
      </c>
      <c r="CQ38" s="22">
        <v>1</v>
      </c>
      <c r="CS38" s="18">
        <v>64</v>
      </c>
      <c r="CT38" s="19">
        <v>1.2749999999999999</v>
      </c>
      <c r="CU38" s="19">
        <v>1.2749999999999999</v>
      </c>
      <c r="CV38" s="19">
        <v>1.2749999999999999</v>
      </c>
      <c r="CW38" s="19">
        <v>1.2749999999999999</v>
      </c>
      <c r="CX38" s="19">
        <v>1.2749999999999999</v>
      </c>
      <c r="CY38" s="19">
        <v>1.2749999999999999</v>
      </c>
      <c r="CZ38" s="19">
        <v>1.2749999999999999</v>
      </c>
      <c r="DA38" s="19">
        <v>1.2749999999999999</v>
      </c>
      <c r="DB38" s="19">
        <v>1.2749999999999999</v>
      </c>
      <c r="DC38" s="19">
        <v>1.2749999999999999</v>
      </c>
      <c r="DD38" s="24">
        <v>1.2749999999999999</v>
      </c>
      <c r="DE38" s="19">
        <v>1.2749999999999999</v>
      </c>
      <c r="DF38" s="19">
        <v>1.2474999999999998</v>
      </c>
      <c r="DG38" s="19">
        <v>1.2199999999999998</v>
      </c>
      <c r="DH38" s="19">
        <v>1.1924999999999997</v>
      </c>
      <c r="DI38" s="19">
        <v>1.1649999999999996</v>
      </c>
      <c r="DJ38" s="20">
        <v>1.1374999999999995</v>
      </c>
      <c r="DK38" s="20">
        <v>1.1099999999999994</v>
      </c>
      <c r="DL38" s="20">
        <v>1.0824999999999994</v>
      </c>
      <c r="DM38" s="20">
        <v>1.0549999999999993</v>
      </c>
      <c r="DN38" s="25">
        <v>1.0274999999999992</v>
      </c>
      <c r="DO38" s="21">
        <v>1</v>
      </c>
      <c r="DP38" s="21">
        <v>1</v>
      </c>
      <c r="DQ38" s="21">
        <v>1</v>
      </c>
      <c r="DR38" s="21">
        <v>1</v>
      </c>
      <c r="DS38" s="21">
        <v>1</v>
      </c>
      <c r="DT38" s="22">
        <v>1</v>
      </c>
      <c r="DU38" s="22">
        <v>1</v>
      </c>
      <c r="DV38" s="22">
        <v>1</v>
      </c>
      <c r="DW38" s="22">
        <v>1</v>
      </c>
      <c r="DX38" s="22">
        <v>1</v>
      </c>
    </row>
    <row r="39" spans="1:128" x14ac:dyDescent="0.3">
      <c r="A39">
        <v>1</v>
      </c>
      <c r="B39" s="19">
        <v>1.2749999999999999</v>
      </c>
      <c r="C39" s="19">
        <v>1.2749999999999999</v>
      </c>
      <c r="D39" s="19">
        <v>1.2749999999999999</v>
      </c>
      <c r="E39" s="19">
        <v>1.2749999999999999</v>
      </c>
      <c r="F39" s="19">
        <v>1.2749999999999999</v>
      </c>
      <c r="G39" s="19">
        <v>1.2749999999999999</v>
      </c>
      <c r="H39" s="19">
        <v>1.2749999999999999</v>
      </c>
      <c r="I39" s="19">
        <v>1.2749999999999999</v>
      </c>
      <c r="J39" s="19">
        <v>1.2749999999999999</v>
      </c>
      <c r="K39" s="19">
        <v>1.2749999999999999</v>
      </c>
      <c r="L39" s="19">
        <v>1.2749999999999999</v>
      </c>
      <c r="M39" s="19">
        <v>1.2749999999999999</v>
      </c>
      <c r="N39" s="19">
        <v>1.2749999999999999</v>
      </c>
      <c r="O39" s="19">
        <v>1.2749999999999999</v>
      </c>
      <c r="P39" s="19">
        <v>1.2749999999999999</v>
      </c>
      <c r="Q39" s="19">
        <v>1.2749999999999999</v>
      </c>
      <c r="R39" s="19">
        <v>1.2749999999999999</v>
      </c>
      <c r="S39" s="19">
        <v>1.2749999999999999</v>
      </c>
      <c r="T39" s="19">
        <v>1.2749999999999999</v>
      </c>
      <c r="U39" s="19">
        <v>1.2749999999999999</v>
      </c>
      <c r="V39" s="19">
        <v>1.2749999999999999</v>
      </c>
      <c r="W39" s="19">
        <v>1.2749999999999999</v>
      </c>
      <c r="X39" s="19">
        <v>1.2749999999999999</v>
      </c>
      <c r="Y39" s="19">
        <v>1.2749999999999999</v>
      </c>
      <c r="Z39" s="19">
        <v>1.2749999999999999</v>
      </c>
      <c r="AA39" s="19">
        <v>1.2749999999999999</v>
      </c>
      <c r="AB39" s="19">
        <v>1.2749999999999999</v>
      </c>
      <c r="AC39" s="19">
        <v>1.2749999999999999</v>
      </c>
      <c r="AD39" s="19">
        <v>1.2749999999999999</v>
      </c>
      <c r="AE39" s="19">
        <v>1.2749999999999999</v>
      </c>
      <c r="AF39" s="19">
        <v>1.2749999999999999</v>
      </c>
      <c r="AG39" s="19">
        <v>1.2749999999999999</v>
      </c>
      <c r="AH39" s="19">
        <v>1.2749999999999999</v>
      </c>
      <c r="AI39" s="19">
        <v>1.2749999999999999</v>
      </c>
      <c r="AJ39" s="19">
        <v>1.2749999999999999</v>
      </c>
      <c r="AK39" s="19">
        <v>1.25</v>
      </c>
      <c r="AL39" s="19">
        <v>1.25</v>
      </c>
      <c r="AM39" s="19">
        <v>1.25</v>
      </c>
      <c r="AN39" s="19">
        <v>1.25</v>
      </c>
      <c r="AO39" s="19">
        <v>1.25</v>
      </c>
      <c r="AP39" s="19">
        <v>1.25</v>
      </c>
      <c r="AQ39" s="19">
        <v>1.2250000000000001</v>
      </c>
      <c r="AR39" s="19">
        <v>1.2000000000000002</v>
      </c>
      <c r="AS39" s="19">
        <v>1.1750000000000003</v>
      </c>
      <c r="AT39" s="19">
        <v>1.1500000000000004</v>
      </c>
      <c r="AU39" s="19">
        <v>1.1250000000000004</v>
      </c>
      <c r="AV39" s="19">
        <v>1.1000000000000005</v>
      </c>
      <c r="AW39" s="19">
        <v>1.0750000000000006</v>
      </c>
      <c r="AX39" s="19">
        <v>1.0500000000000007</v>
      </c>
      <c r="AY39" s="19">
        <v>1.0250000000000008</v>
      </c>
      <c r="AZ39" s="19">
        <v>1.0000000000000009</v>
      </c>
      <c r="BA39" s="19">
        <v>1</v>
      </c>
      <c r="BB39" s="19">
        <v>1</v>
      </c>
      <c r="BC39" s="20">
        <v>1</v>
      </c>
      <c r="BD39" s="25">
        <v>1</v>
      </c>
      <c r="BE39" s="21">
        <v>1</v>
      </c>
      <c r="BF39" s="21">
        <v>1</v>
      </c>
      <c r="BG39" s="21">
        <v>1</v>
      </c>
      <c r="BH39" s="21">
        <v>1</v>
      </c>
      <c r="BI39" s="21">
        <v>1</v>
      </c>
      <c r="BJ39" s="22">
        <v>1</v>
      </c>
      <c r="BL39" s="18">
        <v>65</v>
      </c>
      <c r="BM39" s="19">
        <v>0.9</v>
      </c>
      <c r="BN39" s="19">
        <v>0.9</v>
      </c>
      <c r="BO39" s="19">
        <v>0.9</v>
      </c>
      <c r="BP39" s="19">
        <v>0.9</v>
      </c>
      <c r="BQ39" s="19">
        <v>0.9</v>
      </c>
      <c r="BR39" s="19">
        <v>0.9</v>
      </c>
      <c r="BS39" s="19">
        <v>0.9</v>
      </c>
      <c r="BT39" s="19">
        <v>0.9</v>
      </c>
      <c r="BU39" s="19">
        <v>0.9</v>
      </c>
      <c r="BV39" s="24">
        <v>0.9</v>
      </c>
      <c r="BW39" s="19">
        <v>0.9</v>
      </c>
      <c r="BX39" s="19">
        <v>0.91</v>
      </c>
      <c r="BY39" s="19">
        <v>0.92</v>
      </c>
      <c r="BZ39" s="19">
        <v>0.93</v>
      </c>
      <c r="CA39" s="19">
        <v>0.94000000000000006</v>
      </c>
      <c r="CB39" s="20">
        <v>0.95000000000000007</v>
      </c>
      <c r="CC39" s="20">
        <v>0.96000000000000008</v>
      </c>
      <c r="CD39" s="20">
        <v>0.97000000000000008</v>
      </c>
      <c r="CE39" s="20">
        <v>0.98000000000000009</v>
      </c>
      <c r="CF39" s="25">
        <v>0.9900000000000001</v>
      </c>
      <c r="CG39" s="21">
        <v>1</v>
      </c>
      <c r="CH39" s="21">
        <v>1</v>
      </c>
      <c r="CI39" s="21">
        <v>1</v>
      </c>
      <c r="CJ39" s="21">
        <v>1</v>
      </c>
      <c r="CK39" s="21">
        <v>1</v>
      </c>
      <c r="CL39" s="22">
        <v>1</v>
      </c>
      <c r="CM39" s="22">
        <v>1</v>
      </c>
      <c r="CN39" s="22">
        <v>1</v>
      </c>
      <c r="CO39" s="22">
        <v>1</v>
      </c>
      <c r="CP39" s="22">
        <v>1</v>
      </c>
      <c r="CQ39" s="23">
        <v>1</v>
      </c>
      <c r="CS39" s="18">
        <v>65</v>
      </c>
      <c r="CT39" s="19">
        <v>1.25</v>
      </c>
      <c r="CU39" s="19">
        <v>1.25</v>
      </c>
      <c r="CV39" s="19">
        <v>1.25</v>
      </c>
      <c r="CW39" s="19">
        <v>1.25</v>
      </c>
      <c r="CX39" s="19">
        <v>1.25</v>
      </c>
      <c r="CY39" s="19">
        <v>1.25</v>
      </c>
      <c r="CZ39" s="19">
        <v>1.25</v>
      </c>
      <c r="DA39" s="19">
        <v>1.25</v>
      </c>
      <c r="DB39" s="19">
        <v>1.25</v>
      </c>
      <c r="DC39" s="24">
        <v>1.25</v>
      </c>
      <c r="DD39" s="19">
        <v>1.25</v>
      </c>
      <c r="DE39" s="19">
        <v>1.2250000000000001</v>
      </c>
      <c r="DF39" s="19">
        <v>1.2000000000000002</v>
      </c>
      <c r="DG39" s="19">
        <v>1.1750000000000003</v>
      </c>
      <c r="DH39" s="19">
        <v>1.1500000000000004</v>
      </c>
      <c r="DI39" s="20">
        <v>1.1250000000000004</v>
      </c>
      <c r="DJ39" s="20">
        <v>1.1000000000000005</v>
      </c>
      <c r="DK39" s="20">
        <v>1.0750000000000006</v>
      </c>
      <c r="DL39" s="20">
        <v>1.0500000000000007</v>
      </c>
      <c r="DM39" s="25">
        <v>1.0250000000000008</v>
      </c>
      <c r="DN39" s="21">
        <v>1</v>
      </c>
      <c r="DO39" s="21">
        <v>1</v>
      </c>
      <c r="DP39" s="21">
        <v>1</v>
      </c>
      <c r="DQ39" s="21">
        <v>1</v>
      </c>
      <c r="DR39" s="21">
        <v>1</v>
      </c>
      <c r="DS39" s="22">
        <v>1</v>
      </c>
      <c r="DT39" s="22">
        <v>1</v>
      </c>
      <c r="DU39" s="22">
        <v>1</v>
      </c>
      <c r="DV39" s="22">
        <v>1</v>
      </c>
      <c r="DW39" s="22">
        <v>1</v>
      </c>
      <c r="DX39" s="23">
        <v>1</v>
      </c>
    </row>
    <row r="40" spans="1:128" x14ac:dyDescent="0.3">
      <c r="A40">
        <v>2</v>
      </c>
      <c r="B40" s="19">
        <v>1.2749999999999999</v>
      </c>
      <c r="C40" s="19">
        <v>1.2749999999999999</v>
      </c>
      <c r="D40" s="19">
        <v>1.2749999999999999</v>
      </c>
      <c r="E40" s="19">
        <v>1.2749999999999999</v>
      </c>
      <c r="F40" s="19">
        <v>1.2749999999999999</v>
      </c>
      <c r="G40" s="19">
        <v>1.2749999999999999</v>
      </c>
      <c r="H40" s="19">
        <v>1.2749999999999999</v>
      </c>
      <c r="I40" s="19">
        <v>1.2749999999999999</v>
      </c>
      <c r="J40" s="19">
        <v>1.2749999999999999</v>
      </c>
      <c r="K40" s="19">
        <v>1.2749999999999999</v>
      </c>
      <c r="L40" s="19">
        <v>1.2749999999999999</v>
      </c>
      <c r="M40" s="19">
        <v>1.2749999999999999</v>
      </c>
      <c r="N40" s="19">
        <v>1.2749999999999999</v>
      </c>
      <c r="O40" s="19">
        <v>1.2749999999999999</v>
      </c>
      <c r="P40" s="19">
        <v>1.2749999999999999</v>
      </c>
      <c r="Q40" s="19">
        <v>1.2749999999999999</v>
      </c>
      <c r="R40" s="19">
        <v>1.2749999999999999</v>
      </c>
      <c r="S40" s="19">
        <v>1.2749999999999999</v>
      </c>
      <c r="T40" s="19">
        <v>1.2749999999999999</v>
      </c>
      <c r="U40" s="19">
        <v>1.2749999999999999</v>
      </c>
      <c r="V40" s="19">
        <v>1.2749999999999999</v>
      </c>
      <c r="W40" s="19">
        <v>1.2749999999999999</v>
      </c>
      <c r="X40" s="19">
        <v>1.2749999999999999</v>
      </c>
      <c r="Y40" s="19">
        <v>1.2749999999999999</v>
      </c>
      <c r="Z40" s="19">
        <v>1.2749999999999999</v>
      </c>
      <c r="AA40" s="19">
        <v>1.2749999999999999</v>
      </c>
      <c r="AB40" s="19">
        <v>1.2749999999999999</v>
      </c>
      <c r="AC40" s="19">
        <v>1.2749999999999999</v>
      </c>
      <c r="AD40" s="19">
        <v>1.2749999999999999</v>
      </c>
      <c r="AE40" s="19">
        <v>1.2749999999999999</v>
      </c>
      <c r="AF40" s="19">
        <v>1.2749999999999999</v>
      </c>
      <c r="AG40" s="19">
        <v>1.2749999999999999</v>
      </c>
      <c r="AH40" s="19">
        <v>1.2749999999999999</v>
      </c>
      <c r="AI40" s="19">
        <v>1.2749999999999999</v>
      </c>
      <c r="AJ40" s="19">
        <v>1.2749999999999999</v>
      </c>
      <c r="AK40" s="19">
        <v>1.25</v>
      </c>
      <c r="AL40" s="19">
        <v>1.25</v>
      </c>
      <c r="AM40" s="19">
        <v>1.25</v>
      </c>
      <c r="AN40" s="19">
        <v>1.25</v>
      </c>
      <c r="AO40" s="19">
        <v>1.25</v>
      </c>
      <c r="AP40" s="19">
        <v>1.25</v>
      </c>
      <c r="AQ40" s="19">
        <v>1.2250000000000001</v>
      </c>
      <c r="AR40" s="19">
        <v>1.2000000000000002</v>
      </c>
      <c r="AS40" s="19">
        <v>1.1750000000000003</v>
      </c>
      <c r="AT40" s="19">
        <v>1.1500000000000004</v>
      </c>
      <c r="AU40" s="19">
        <v>1.1250000000000004</v>
      </c>
      <c r="AV40" s="19">
        <v>1.1000000000000005</v>
      </c>
      <c r="AW40" s="19">
        <v>1.0750000000000006</v>
      </c>
      <c r="AX40" s="19">
        <v>1.0500000000000007</v>
      </c>
      <c r="AY40" s="20">
        <v>1.0250000000000008</v>
      </c>
      <c r="AZ40" s="20">
        <v>1.0000000000000009</v>
      </c>
      <c r="BA40" s="20">
        <v>1</v>
      </c>
      <c r="BB40" s="20">
        <v>1</v>
      </c>
      <c r="BC40" s="25">
        <v>1</v>
      </c>
      <c r="BD40" s="21">
        <v>1</v>
      </c>
      <c r="BE40" s="21">
        <v>1</v>
      </c>
      <c r="BF40" s="21">
        <v>1</v>
      </c>
      <c r="BG40" s="21">
        <v>1</v>
      </c>
      <c r="BH40" s="21">
        <v>1</v>
      </c>
      <c r="BI40" s="22">
        <v>1</v>
      </c>
      <c r="BJ40" s="22">
        <v>1</v>
      </c>
      <c r="BL40" s="18">
        <v>66</v>
      </c>
      <c r="BM40" s="19">
        <v>0.9</v>
      </c>
      <c r="BN40" s="19">
        <v>0.9</v>
      </c>
      <c r="BO40" s="19">
        <v>0.9</v>
      </c>
      <c r="BP40" s="19">
        <v>0.9</v>
      </c>
      <c r="BQ40" s="19">
        <v>0.9</v>
      </c>
      <c r="BR40" s="19">
        <v>0.9</v>
      </c>
      <c r="BS40" s="19">
        <v>0.9</v>
      </c>
      <c r="BT40" s="19">
        <v>0.9</v>
      </c>
      <c r="BU40" s="19">
        <v>0.9</v>
      </c>
      <c r="BV40" s="24">
        <v>0.9</v>
      </c>
      <c r="BW40" s="19">
        <v>0.9</v>
      </c>
      <c r="BX40" s="19">
        <v>0.91</v>
      </c>
      <c r="BY40" s="19">
        <v>0.92</v>
      </c>
      <c r="BZ40" s="19">
        <v>0.93</v>
      </c>
      <c r="CA40" s="20">
        <v>0.94000000000000006</v>
      </c>
      <c r="CB40" s="20">
        <v>0.95000000000000007</v>
      </c>
      <c r="CC40" s="20">
        <v>0.96000000000000008</v>
      </c>
      <c r="CD40" s="20">
        <v>0.97000000000000008</v>
      </c>
      <c r="CE40" s="20">
        <v>0.98000000000000009</v>
      </c>
      <c r="CF40" s="26">
        <v>0.9900000000000001</v>
      </c>
      <c r="CG40" s="21">
        <v>1</v>
      </c>
      <c r="CH40" s="21">
        <v>1</v>
      </c>
      <c r="CI40" s="21">
        <v>1</v>
      </c>
      <c r="CJ40" s="21">
        <v>1</v>
      </c>
      <c r="CK40" s="22">
        <v>1</v>
      </c>
      <c r="CL40" s="22">
        <v>1</v>
      </c>
      <c r="CM40" s="22">
        <v>1</v>
      </c>
      <c r="CN40" s="22">
        <v>1</v>
      </c>
      <c r="CO40" s="22">
        <v>1</v>
      </c>
      <c r="CP40" s="23">
        <v>1</v>
      </c>
      <c r="CQ40" s="23">
        <v>1</v>
      </c>
      <c r="CS40" s="18">
        <v>66</v>
      </c>
      <c r="CT40" s="19">
        <v>1.25</v>
      </c>
      <c r="CU40" s="19">
        <v>1.25</v>
      </c>
      <c r="CV40" s="19">
        <v>1.25</v>
      </c>
      <c r="CW40" s="19">
        <v>1.25</v>
      </c>
      <c r="CX40" s="19">
        <v>1.25</v>
      </c>
      <c r="CY40" s="19">
        <v>1.25</v>
      </c>
      <c r="CZ40" s="19">
        <v>1.25</v>
      </c>
      <c r="DA40" s="19">
        <v>1.25</v>
      </c>
      <c r="DB40" s="19">
        <v>1.25</v>
      </c>
      <c r="DC40" s="24">
        <v>1.25</v>
      </c>
      <c r="DD40" s="19">
        <v>1.25</v>
      </c>
      <c r="DE40" s="19">
        <v>1.2250000000000001</v>
      </c>
      <c r="DF40" s="19">
        <v>1.2000000000000002</v>
      </c>
      <c r="DG40" s="19">
        <v>1.1750000000000003</v>
      </c>
      <c r="DH40" s="20">
        <v>1.1500000000000004</v>
      </c>
      <c r="DI40" s="20">
        <v>1.1250000000000004</v>
      </c>
      <c r="DJ40" s="20">
        <v>1.1000000000000005</v>
      </c>
      <c r="DK40" s="20">
        <v>1.0750000000000006</v>
      </c>
      <c r="DL40" s="20">
        <v>1.0500000000000007</v>
      </c>
      <c r="DM40" s="26">
        <v>1.0250000000000008</v>
      </c>
      <c r="DN40" s="21">
        <v>1</v>
      </c>
      <c r="DO40" s="21">
        <v>1</v>
      </c>
      <c r="DP40" s="21">
        <v>1</v>
      </c>
      <c r="DQ40" s="21">
        <v>1</v>
      </c>
      <c r="DR40" s="22">
        <v>1</v>
      </c>
      <c r="DS40" s="22">
        <v>1</v>
      </c>
      <c r="DT40" s="22">
        <v>1</v>
      </c>
      <c r="DU40" s="22">
        <v>1</v>
      </c>
      <c r="DV40" s="22">
        <v>1</v>
      </c>
      <c r="DW40" s="23">
        <v>1</v>
      </c>
      <c r="DX40" s="23">
        <v>1</v>
      </c>
    </row>
    <row r="41" spans="1:128" x14ac:dyDescent="0.3">
      <c r="A41">
        <v>3</v>
      </c>
      <c r="B41" s="19">
        <v>1.2749999999999999</v>
      </c>
      <c r="C41" s="19">
        <v>1.2749999999999999</v>
      </c>
      <c r="D41" s="19">
        <v>1.2749999999999999</v>
      </c>
      <c r="E41" s="19">
        <v>1.2749999999999999</v>
      </c>
      <c r="F41" s="19">
        <v>1.2749999999999999</v>
      </c>
      <c r="G41" s="19">
        <v>1.2749999999999999</v>
      </c>
      <c r="H41" s="19">
        <v>1.2749999999999999</v>
      </c>
      <c r="I41" s="19">
        <v>1.2749999999999999</v>
      </c>
      <c r="J41" s="19">
        <v>1.2749999999999999</v>
      </c>
      <c r="K41" s="19">
        <v>1.2749999999999999</v>
      </c>
      <c r="L41" s="19">
        <v>1.2749999999999999</v>
      </c>
      <c r="M41" s="19">
        <v>1.2749999999999999</v>
      </c>
      <c r="N41" s="19">
        <v>1.2749999999999999</v>
      </c>
      <c r="O41" s="19">
        <v>1.2749999999999999</v>
      </c>
      <c r="P41" s="19">
        <v>1.2749999999999999</v>
      </c>
      <c r="Q41" s="19">
        <v>1.2749999999999999</v>
      </c>
      <c r="R41" s="19">
        <v>1.2749999999999999</v>
      </c>
      <c r="S41" s="19">
        <v>1.2749999999999999</v>
      </c>
      <c r="T41" s="19">
        <v>1.2749999999999999</v>
      </c>
      <c r="U41" s="19">
        <v>1.2749999999999999</v>
      </c>
      <c r="V41" s="19">
        <v>1.2749999999999999</v>
      </c>
      <c r="W41" s="19">
        <v>1.2749999999999999</v>
      </c>
      <c r="X41" s="19">
        <v>1.2749999999999999</v>
      </c>
      <c r="Y41" s="19">
        <v>1.2749999999999999</v>
      </c>
      <c r="Z41" s="19">
        <v>1.2749999999999999</v>
      </c>
      <c r="AA41" s="19">
        <v>1.2749999999999999</v>
      </c>
      <c r="AB41" s="19">
        <v>1.2749999999999999</v>
      </c>
      <c r="AC41" s="19">
        <v>1.2749999999999999</v>
      </c>
      <c r="AD41" s="19">
        <v>1.2749999999999999</v>
      </c>
      <c r="AE41" s="19">
        <v>1.2749999999999999</v>
      </c>
      <c r="AF41" s="19">
        <v>1.2749999999999999</v>
      </c>
      <c r="AG41" s="19">
        <v>1.2749999999999999</v>
      </c>
      <c r="AH41" s="19">
        <v>1.2749999999999999</v>
      </c>
      <c r="AI41" s="19">
        <v>1.2749999999999999</v>
      </c>
      <c r="AJ41" s="19">
        <v>1.2749999999999999</v>
      </c>
      <c r="AK41" s="19">
        <v>1.25</v>
      </c>
      <c r="AL41" s="19">
        <v>1.25</v>
      </c>
      <c r="AM41" s="19">
        <v>1.25</v>
      </c>
      <c r="AN41" s="19">
        <v>1.25</v>
      </c>
      <c r="AO41" s="19">
        <v>1.25</v>
      </c>
      <c r="AP41" s="19">
        <v>1.25</v>
      </c>
      <c r="AQ41" s="19">
        <v>1.2250000000000001</v>
      </c>
      <c r="AR41" s="19">
        <v>1.2000000000000002</v>
      </c>
      <c r="AS41" s="19">
        <v>1.1750000000000003</v>
      </c>
      <c r="AT41" s="19">
        <v>1.1500000000000004</v>
      </c>
      <c r="AU41" s="19">
        <v>1.1250000000000004</v>
      </c>
      <c r="AV41" s="19">
        <v>1.1000000000000005</v>
      </c>
      <c r="AW41" s="19">
        <v>1.0750000000000006</v>
      </c>
      <c r="AX41" s="20">
        <v>1.0500000000000007</v>
      </c>
      <c r="AY41" s="20">
        <v>1.0250000000000008</v>
      </c>
      <c r="AZ41" s="20">
        <v>1.0000000000000009</v>
      </c>
      <c r="BA41" s="20">
        <v>1</v>
      </c>
      <c r="BB41" s="25">
        <v>1</v>
      </c>
      <c r="BC41" s="21">
        <v>1</v>
      </c>
      <c r="BD41" s="21">
        <v>1</v>
      </c>
      <c r="BE41" s="21">
        <v>1</v>
      </c>
      <c r="BF41" s="21">
        <v>1</v>
      </c>
      <c r="BG41" s="21">
        <v>1</v>
      </c>
      <c r="BH41" s="22">
        <v>1</v>
      </c>
      <c r="BI41" s="22">
        <v>1</v>
      </c>
      <c r="BJ41" s="22">
        <v>1</v>
      </c>
      <c r="BL41" s="18">
        <v>67</v>
      </c>
      <c r="BM41" s="19">
        <v>0.9</v>
      </c>
      <c r="BN41" s="19">
        <v>0.9</v>
      </c>
      <c r="BO41" s="19">
        <v>0.9</v>
      </c>
      <c r="BP41" s="19">
        <v>0.9</v>
      </c>
      <c r="BQ41" s="19">
        <v>0.9</v>
      </c>
      <c r="BR41" s="19">
        <v>0.9</v>
      </c>
      <c r="BS41" s="19">
        <v>0.9</v>
      </c>
      <c r="BT41" s="19">
        <v>0.9</v>
      </c>
      <c r="BU41" s="19">
        <v>0.9</v>
      </c>
      <c r="BV41" s="24">
        <v>0.9</v>
      </c>
      <c r="BW41" s="19">
        <v>0.9</v>
      </c>
      <c r="BX41" s="19">
        <v>0.91</v>
      </c>
      <c r="BY41" s="19">
        <v>0.92</v>
      </c>
      <c r="BZ41" s="20">
        <v>0.93</v>
      </c>
      <c r="CA41" s="20">
        <v>0.94000000000000006</v>
      </c>
      <c r="CB41" s="20">
        <v>0.95000000000000007</v>
      </c>
      <c r="CC41" s="20">
        <v>0.96000000000000008</v>
      </c>
      <c r="CD41" s="20">
        <v>0.97000000000000008</v>
      </c>
      <c r="CE41" s="21">
        <v>0.98000000000000009</v>
      </c>
      <c r="CF41" s="26">
        <v>0.9900000000000001</v>
      </c>
      <c r="CG41" s="21">
        <v>1</v>
      </c>
      <c r="CH41" s="21">
        <v>1</v>
      </c>
      <c r="CI41" s="21">
        <v>1</v>
      </c>
      <c r="CJ41" s="22">
        <v>1</v>
      </c>
      <c r="CK41" s="22">
        <v>1</v>
      </c>
      <c r="CL41" s="22">
        <v>1</v>
      </c>
      <c r="CM41" s="22">
        <v>1</v>
      </c>
      <c r="CN41" s="22">
        <v>1</v>
      </c>
      <c r="CO41" s="23">
        <v>1</v>
      </c>
      <c r="CP41" s="23">
        <v>1</v>
      </c>
      <c r="CQ41" s="23">
        <v>1</v>
      </c>
      <c r="CS41" s="18">
        <v>67</v>
      </c>
      <c r="CT41" s="19">
        <v>1.25</v>
      </c>
      <c r="CU41" s="19">
        <v>1.25</v>
      </c>
      <c r="CV41" s="19">
        <v>1.25</v>
      </c>
      <c r="CW41" s="19">
        <v>1.25</v>
      </c>
      <c r="CX41" s="19">
        <v>1.25</v>
      </c>
      <c r="CY41" s="19">
        <v>1.25</v>
      </c>
      <c r="CZ41" s="19">
        <v>1.25</v>
      </c>
      <c r="DA41" s="19">
        <v>1.25</v>
      </c>
      <c r="DB41" s="19">
        <v>1.25</v>
      </c>
      <c r="DC41" s="24">
        <v>1.25</v>
      </c>
      <c r="DD41" s="19">
        <v>1.25</v>
      </c>
      <c r="DE41" s="19">
        <v>1.2250000000000001</v>
      </c>
      <c r="DF41" s="19">
        <v>1.2000000000000002</v>
      </c>
      <c r="DG41" s="20">
        <v>1.1750000000000003</v>
      </c>
      <c r="DH41" s="20">
        <v>1.1500000000000004</v>
      </c>
      <c r="DI41" s="20">
        <v>1.1250000000000004</v>
      </c>
      <c r="DJ41" s="20">
        <v>1.1000000000000005</v>
      </c>
      <c r="DK41" s="20">
        <v>1.0750000000000006</v>
      </c>
      <c r="DL41" s="21">
        <v>1.0500000000000007</v>
      </c>
      <c r="DM41" s="26">
        <v>1.0250000000000008</v>
      </c>
      <c r="DN41" s="21">
        <v>1</v>
      </c>
      <c r="DO41" s="21">
        <v>1</v>
      </c>
      <c r="DP41" s="21">
        <v>1</v>
      </c>
      <c r="DQ41" s="22">
        <v>1</v>
      </c>
      <c r="DR41" s="22">
        <v>1</v>
      </c>
      <c r="DS41" s="22">
        <v>1</v>
      </c>
      <c r="DT41" s="22">
        <v>1</v>
      </c>
      <c r="DU41" s="22">
        <v>1</v>
      </c>
      <c r="DV41" s="23">
        <v>1</v>
      </c>
      <c r="DW41" s="23">
        <v>1</v>
      </c>
      <c r="DX41" s="23">
        <v>1</v>
      </c>
    </row>
    <row r="42" spans="1:128" x14ac:dyDescent="0.3">
      <c r="A42">
        <v>4</v>
      </c>
      <c r="B42" s="19">
        <v>1.2749999999999999</v>
      </c>
      <c r="C42" s="19">
        <v>1.2749999999999999</v>
      </c>
      <c r="D42" s="19">
        <v>1.2749999999999999</v>
      </c>
      <c r="E42" s="19">
        <v>1.2749999999999999</v>
      </c>
      <c r="F42" s="19">
        <v>1.2749999999999999</v>
      </c>
      <c r="G42" s="19">
        <v>1.2749999999999999</v>
      </c>
      <c r="H42" s="19">
        <v>1.2749999999999999</v>
      </c>
      <c r="I42" s="19">
        <v>1.2749999999999999</v>
      </c>
      <c r="J42" s="19">
        <v>1.2749999999999999</v>
      </c>
      <c r="K42" s="19">
        <v>1.2749999999999999</v>
      </c>
      <c r="L42" s="19">
        <v>1.2749999999999999</v>
      </c>
      <c r="M42" s="19">
        <v>1.2749999999999999</v>
      </c>
      <c r="N42" s="19">
        <v>1.2749999999999999</v>
      </c>
      <c r="O42" s="19">
        <v>1.2749999999999999</v>
      </c>
      <c r="P42" s="19">
        <v>1.2749999999999999</v>
      </c>
      <c r="Q42" s="19">
        <v>1.2749999999999999</v>
      </c>
      <c r="R42" s="19">
        <v>1.2749999999999999</v>
      </c>
      <c r="S42" s="19">
        <v>1.2749999999999999</v>
      </c>
      <c r="T42" s="19">
        <v>1.2749999999999999</v>
      </c>
      <c r="U42" s="19">
        <v>1.2749999999999999</v>
      </c>
      <c r="V42" s="19">
        <v>1.2749999999999999</v>
      </c>
      <c r="W42" s="19">
        <v>1.2749999999999999</v>
      </c>
      <c r="X42" s="19">
        <v>1.2749999999999999</v>
      </c>
      <c r="Y42" s="19">
        <v>1.2749999999999999</v>
      </c>
      <c r="Z42" s="19">
        <v>1.2749999999999999</v>
      </c>
      <c r="AA42" s="19">
        <v>1.2749999999999999</v>
      </c>
      <c r="AB42" s="19">
        <v>1.2749999999999999</v>
      </c>
      <c r="AC42" s="19">
        <v>1.2749999999999999</v>
      </c>
      <c r="AD42" s="19">
        <v>1.2749999999999999</v>
      </c>
      <c r="AE42" s="19">
        <v>1.2749999999999999</v>
      </c>
      <c r="AF42" s="19">
        <v>1.2749999999999999</v>
      </c>
      <c r="AG42" s="19">
        <v>1.2749999999999999</v>
      </c>
      <c r="AH42" s="19">
        <v>1.2749999999999999</v>
      </c>
      <c r="AI42" s="19">
        <v>1.2749999999999999</v>
      </c>
      <c r="AJ42" s="19">
        <v>1.2749999999999999</v>
      </c>
      <c r="AK42" s="19">
        <v>1.25</v>
      </c>
      <c r="AL42" s="19">
        <v>1.25</v>
      </c>
      <c r="AM42" s="19">
        <v>1.25</v>
      </c>
      <c r="AN42" s="19">
        <v>1.25</v>
      </c>
      <c r="AO42" s="19">
        <v>1.25</v>
      </c>
      <c r="AP42" s="19">
        <v>1.25</v>
      </c>
      <c r="AQ42" s="19">
        <v>1.2250000000000001</v>
      </c>
      <c r="AR42" s="19">
        <v>1.2000000000000002</v>
      </c>
      <c r="AS42" s="19">
        <v>1.1750000000000003</v>
      </c>
      <c r="AT42" s="19">
        <v>1.1500000000000004</v>
      </c>
      <c r="AU42" s="19">
        <v>1.1250000000000004</v>
      </c>
      <c r="AV42" s="19">
        <v>1.1000000000000005</v>
      </c>
      <c r="AW42" s="20">
        <v>1.0750000000000006</v>
      </c>
      <c r="AX42" s="20">
        <v>1.0500000000000007</v>
      </c>
      <c r="AY42" s="20">
        <v>1.0250000000000008</v>
      </c>
      <c r="AZ42" s="20">
        <v>1.0000000000000009</v>
      </c>
      <c r="BA42" s="25">
        <v>1</v>
      </c>
      <c r="BB42" s="21">
        <v>1</v>
      </c>
      <c r="BC42" s="21">
        <v>1</v>
      </c>
      <c r="BD42" s="21">
        <v>1</v>
      </c>
      <c r="BE42" s="21">
        <v>1</v>
      </c>
      <c r="BF42" s="21">
        <v>1</v>
      </c>
      <c r="BG42" s="22">
        <v>1</v>
      </c>
      <c r="BH42" s="22">
        <v>1</v>
      </c>
      <c r="BI42" s="22">
        <v>1</v>
      </c>
      <c r="BJ42" s="22">
        <v>1</v>
      </c>
      <c r="BL42" s="18">
        <v>68</v>
      </c>
      <c r="BM42" s="19">
        <v>0.9</v>
      </c>
      <c r="BN42" s="19">
        <v>0.9</v>
      </c>
      <c r="BO42" s="19">
        <v>0.9</v>
      </c>
      <c r="BP42" s="19">
        <v>0.9</v>
      </c>
      <c r="BQ42" s="19">
        <v>0.9</v>
      </c>
      <c r="BR42" s="19">
        <v>0.9</v>
      </c>
      <c r="BS42" s="19">
        <v>0.9</v>
      </c>
      <c r="BT42" s="19">
        <v>0.9</v>
      </c>
      <c r="BU42" s="19">
        <v>0.9</v>
      </c>
      <c r="BV42" s="24">
        <v>0.9</v>
      </c>
      <c r="BW42" s="19">
        <v>0.9</v>
      </c>
      <c r="BX42" s="19">
        <v>0.91</v>
      </c>
      <c r="BY42" s="20">
        <v>0.92</v>
      </c>
      <c r="BZ42" s="20">
        <v>0.93</v>
      </c>
      <c r="CA42" s="20">
        <v>0.94000000000000006</v>
      </c>
      <c r="CB42" s="20">
        <v>0.95000000000000007</v>
      </c>
      <c r="CC42" s="20">
        <v>0.96000000000000008</v>
      </c>
      <c r="CD42" s="21">
        <v>0.97000000000000008</v>
      </c>
      <c r="CE42" s="21">
        <v>0.98000000000000009</v>
      </c>
      <c r="CF42" s="26">
        <v>0.9900000000000001</v>
      </c>
      <c r="CG42" s="21">
        <v>1</v>
      </c>
      <c r="CH42" s="21">
        <v>1</v>
      </c>
      <c r="CI42" s="22">
        <v>1</v>
      </c>
      <c r="CJ42" s="22">
        <v>1</v>
      </c>
      <c r="CK42" s="22">
        <v>1</v>
      </c>
      <c r="CL42" s="22">
        <v>1</v>
      </c>
      <c r="CM42" s="22">
        <v>1</v>
      </c>
      <c r="CN42" s="23">
        <v>1</v>
      </c>
      <c r="CO42" s="23">
        <v>1</v>
      </c>
      <c r="CP42" s="23">
        <v>1</v>
      </c>
      <c r="CQ42" s="23">
        <v>1</v>
      </c>
      <c r="CS42" s="18">
        <v>68</v>
      </c>
      <c r="CT42" s="19">
        <v>1.25</v>
      </c>
      <c r="CU42" s="19">
        <v>1.25</v>
      </c>
      <c r="CV42" s="19">
        <v>1.25</v>
      </c>
      <c r="CW42" s="19">
        <v>1.25</v>
      </c>
      <c r="CX42" s="19">
        <v>1.25</v>
      </c>
      <c r="CY42" s="19">
        <v>1.25</v>
      </c>
      <c r="CZ42" s="19">
        <v>1.25</v>
      </c>
      <c r="DA42" s="19">
        <v>1.25</v>
      </c>
      <c r="DB42" s="19">
        <v>1.25</v>
      </c>
      <c r="DC42" s="24">
        <v>1.25</v>
      </c>
      <c r="DD42" s="19">
        <v>1.25</v>
      </c>
      <c r="DE42" s="19">
        <v>1.2250000000000001</v>
      </c>
      <c r="DF42" s="20">
        <v>1.2000000000000002</v>
      </c>
      <c r="DG42" s="20">
        <v>1.1750000000000003</v>
      </c>
      <c r="DH42" s="20">
        <v>1.1500000000000004</v>
      </c>
      <c r="DI42" s="20">
        <v>1.1250000000000004</v>
      </c>
      <c r="DJ42" s="20">
        <v>1.1000000000000005</v>
      </c>
      <c r="DK42" s="21">
        <v>1.0750000000000006</v>
      </c>
      <c r="DL42" s="21">
        <v>1.0500000000000007</v>
      </c>
      <c r="DM42" s="26">
        <v>1.0250000000000008</v>
      </c>
      <c r="DN42" s="21">
        <v>1</v>
      </c>
      <c r="DO42" s="21">
        <v>1</v>
      </c>
      <c r="DP42" s="22">
        <v>1</v>
      </c>
      <c r="DQ42" s="22">
        <v>1</v>
      </c>
      <c r="DR42" s="22">
        <v>1</v>
      </c>
      <c r="DS42" s="22">
        <v>1</v>
      </c>
      <c r="DT42" s="22">
        <v>1</v>
      </c>
      <c r="DU42" s="23">
        <v>1</v>
      </c>
      <c r="DV42" s="23">
        <v>1</v>
      </c>
      <c r="DW42" s="23">
        <v>1</v>
      </c>
      <c r="DX42" s="23">
        <v>1</v>
      </c>
    </row>
    <row r="43" spans="1:128" x14ac:dyDescent="0.3">
      <c r="A43">
        <v>5</v>
      </c>
      <c r="B43" s="19">
        <v>1.2749999999999999</v>
      </c>
      <c r="C43" s="19">
        <v>1.2749999999999999</v>
      </c>
      <c r="D43" s="19">
        <v>1.2749999999999999</v>
      </c>
      <c r="E43" s="19">
        <v>1.2749999999999999</v>
      </c>
      <c r="F43" s="19">
        <v>1.2749999999999999</v>
      </c>
      <c r="G43" s="19">
        <v>1.2749999999999999</v>
      </c>
      <c r="H43" s="19">
        <v>1.2749999999999999</v>
      </c>
      <c r="I43" s="19">
        <v>1.2749999999999999</v>
      </c>
      <c r="J43" s="19">
        <v>1.2749999999999999</v>
      </c>
      <c r="K43" s="19">
        <v>1.2749999999999999</v>
      </c>
      <c r="L43" s="19">
        <v>1.2749999999999999</v>
      </c>
      <c r="M43" s="19">
        <v>1.2749999999999999</v>
      </c>
      <c r="N43" s="19">
        <v>1.2749999999999999</v>
      </c>
      <c r="O43" s="19">
        <v>1.2749999999999999</v>
      </c>
      <c r="P43" s="19">
        <v>1.2749999999999999</v>
      </c>
      <c r="Q43" s="19">
        <v>1.2749999999999999</v>
      </c>
      <c r="R43" s="19">
        <v>1.2749999999999999</v>
      </c>
      <c r="S43" s="19">
        <v>1.2749999999999999</v>
      </c>
      <c r="T43" s="19">
        <v>1.2749999999999999</v>
      </c>
      <c r="U43" s="19">
        <v>1.2749999999999999</v>
      </c>
      <c r="V43" s="19">
        <v>1.2749999999999999</v>
      </c>
      <c r="W43" s="19">
        <v>1.2749999999999999</v>
      </c>
      <c r="X43" s="19">
        <v>1.2749999999999999</v>
      </c>
      <c r="Y43" s="19">
        <v>1.2749999999999999</v>
      </c>
      <c r="Z43" s="19">
        <v>1.2749999999999999</v>
      </c>
      <c r="AA43" s="19">
        <v>1.2749999999999999</v>
      </c>
      <c r="AB43" s="19">
        <v>1.2749999999999999</v>
      </c>
      <c r="AC43" s="19">
        <v>1.2749999999999999</v>
      </c>
      <c r="AD43" s="19">
        <v>1.2749999999999999</v>
      </c>
      <c r="AE43" s="19">
        <v>1.2749999999999999</v>
      </c>
      <c r="AF43" s="19">
        <v>1.2749999999999999</v>
      </c>
      <c r="AG43" s="19">
        <v>1.2749999999999999</v>
      </c>
      <c r="AH43" s="19">
        <v>1.2749999999999999</v>
      </c>
      <c r="AI43" s="19">
        <v>1.2749999999999999</v>
      </c>
      <c r="AJ43" s="19">
        <v>1.2749999999999999</v>
      </c>
      <c r="AK43" s="19">
        <v>1.25</v>
      </c>
      <c r="AL43" s="19">
        <v>1.25</v>
      </c>
      <c r="AM43" s="19">
        <v>1.25</v>
      </c>
      <c r="AN43" s="19">
        <v>1.25</v>
      </c>
      <c r="AO43" s="19">
        <v>1.25</v>
      </c>
      <c r="AP43" s="19">
        <v>1.25</v>
      </c>
      <c r="AQ43" s="19">
        <v>1.2250000000000001</v>
      </c>
      <c r="AR43" s="19">
        <v>1.2000000000000002</v>
      </c>
      <c r="AS43" s="19">
        <v>1.1750000000000003</v>
      </c>
      <c r="AT43" s="19">
        <v>1.1500000000000004</v>
      </c>
      <c r="AU43" s="24">
        <v>1.1250000000000004</v>
      </c>
      <c r="AV43" s="25">
        <v>1.1000000000000005</v>
      </c>
      <c r="AW43" s="25">
        <v>1.0750000000000006</v>
      </c>
      <c r="AX43" s="25">
        <v>1.0500000000000007</v>
      </c>
      <c r="AY43" s="25">
        <v>1.0250000000000008</v>
      </c>
      <c r="AZ43" s="25">
        <v>1.0000000000000009</v>
      </c>
      <c r="BA43" s="21">
        <v>1</v>
      </c>
      <c r="BB43" s="21">
        <v>1</v>
      </c>
      <c r="BC43" s="21">
        <v>1</v>
      </c>
      <c r="BD43" s="21">
        <v>1</v>
      </c>
      <c r="BE43" s="21">
        <v>1</v>
      </c>
      <c r="BF43" s="22">
        <v>1</v>
      </c>
      <c r="BG43" s="22">
        <v>1</v>
      </c>
      <c r="BH43" s="22">
        <v>1</v>
      </c>
      <c r="BI43" s="22">
        <v>1</v>
      </c>
      <c r="BJ43" s="22">
        <v>1</v>
      </c>
      <c r="BL43" s="18">
        <v>69</v>
      </c>
      <c r="BM43" s="19">
        <v>0.9</v>
      </c>
      <c r="BN43" s="19">
        <v>0.9</v>
      </c>
      <c r="BO43" s="19">
        <v>0.9</v>
      </c>
      <c r="BP43" s="19">
        <v>0.9</v>
      </c>
      <c r="BQ43" s="19">
        <v>0.9</v>
      </c>
      <c r="BR43" s="19">
        <v>0.9</v>
      </c>
      <c r="BS43" s="19">
        <v>0.9</v>
      </c>
      <c r="BT43" s="19">
        <v>0.9</v>
      </c>
      <c r="BU43" s="19">
        <v>0.9</v>
      </c>
      <c r="BV43" s="24">
        <v>0.9</v>
      </c>
      <c r="BW43" s="19">
        <v>0.9</v>
      </c>
      <c r="BX43" s="20">
        <v>0.91</v>
      </c>
      <c r="BY43" s="20">
        <v>0.92</v>
      </c>
      <c r="BZ43" s="20">
        <v>0.93</v>
      </c>
      <c r="CA43" s="20">
        <v>0.94000000000000006</v>
      </c>
      <c r="CB43" s="20">
        <v>0.95000000000000007</v>
      </c>
      <c r="CC43" s="21">
        <v>0.96000000000000008</v>
      </c>
      <c r="CD43" s="21">
        <v>0.97000000000000008</v>
      </c>
      <c r="CE43" s="21">
        <v>0.98000000000000009</v>
      </c>
      <c r="CF43" s="26">
        <v>0.9900000000000001</v>
      </c>
      <c r="CG43" s="21">
        <v>1</v>
      </c>
      <c r="CH43" s="22">
        <v>1</v>
      </c>
      <c r="CI43" s="22">
        <v>1</v>
      </c>
      <c r="CJ43" s="22">
        <v>1</v>
      </c>
      <c r="CK43" s="22">
        <v>1</v>
      </c>
      <c r="CL43" s="22">
        <v>1</v>
      </c>
      <c r="CM43" s="23">
        <v>1</v>
      </c>
      <c r="CN43" s="23">
        <v>1</v>
      </c>
      <c r="CO43" s="23">
        <v>1</v>
      </c>
      <c r="CP43" s="23">
        <v>1</v>
      </c>
      <c r="CQ43" s="23">
        <v>1</v>
      </c>
      <c r="CS43" s="18">
        <v>69</v>
      </c>
      <c r="CT43" s="19">
        <v>1.25</v>
      </c>
      <c r="CU43" s="19">
        <v>1.25</v>
      </c>
      <c r="CV43" s="19">
        <v>1.25</v>
      </c>
      <c r="CW43" s="19">
        <v>1.25</v>
      </c>
      <c r="CX43" s="19">
        <v>1.25</v>
      </c>
      <c r="CY43" s="19">
        <v>1.25</v>
      </c>
      <c r="CZ43" s="19">
        <v>1.25</v>
      </c>
      <c r="DA43" s="19">
        <v>1.25</v>
      </c>
      <c r="DB43" s="19">
        <v>1.25</v>
      </c>
      <c r="DC43" s="24">
        <v>1.25</v>
      </c>
      <c r="DD43" s="19">
        <v>1.25</v>
      </c>
      <c r="DE43" s="20">
        <v>1.2250000000000001</v>
      </c>
      <c r="DF43" s="20">
        <v>1.2000000000000002</v>
      </c>
      <c r="DG43" s="20">
        <v>1.1750000000000003</v>
      </c>
      <c r="DH43" s="20">
        <v>1.1500000000000004</v>
      </c>
      <c r="DI43" s="20">
        <v>1.1250000000000004</v>
      </c>
      <c r="DJ43" s="21">
        <v>1.1000000000000005</v>
      </c>
      <c r="DK43" s="21">
        <v>1.0750000000000006</v>
      </c>
      <c r="DL43" s="21">
        <v>1.0500000000000007</v>
      </c>
      <c r="DM43" s="26">
        <v>1.0250000000000008</v>
      </c>
      <c r="DN43" s="21">
        <v>1</v>
      </c>
      <c r="DO43" s="22">
        <v>1</v>
      </c>
      <c r="DP43" s="22">
        <v>1</v>
      </c>
      <c r="DQ43" s="22">
        <v>1</v>
      </c>
      <c r="DR43" s="22">
        <v>1</v>
      </c>
      <c r="DS43" s="22">
        <v>1</v>
      </c>
      <c r="DT43" s="23">
        <v>1</v>
      </c>
      <c r="DU43" s="23">
        <v>1</v>
      </c>
      <c r="DV43" s="23">
        <v>1</v>
      </c>
      <c r="DW43" s="23">
        <v>1</v>
      </c>
      <c r="DX43" s="23">
        <v>1</v>
      </c>
    </row>
    <row r="44" spans="1:128" x14ac:dyDescent="0.3">
      <c r="A44">
        <v>6</v>
      </c>
      <c r="B44" s="19">
        <v>1.2749999999999999</v>
      </c>
      <c r="C44" s="19">
        <v>1.2749999999999999</v>
      </c>
      <c r="D44" s="19">
        <v>1.2749999999999999</v>
      </c>
      <c r="E44" s="19">
        <v>1.2749999999999999</v>
      </c>
      <c r="F44" s="19">
        <v>1.2749999999999999</v>
      </c>
      <c r="G44" s="19">
        <v>1.2749999999999999</v>
      </c>
      <c r="H44" s="19">
        <v>1.2749999999999999</v>
      </c>
      <c r="I44" s="19">
        <v>1.2749999999999999</v>
      </c>
      <c r="J44" s="19">
        <v>1.2749999999999999</v>
      </c>
      <c r="K44" s="19">
        <v>1.2749999999999999</v>
      </c>
      <c r="L44" s="19">
        <v>1.2749999999999999</v>
      </c>
      <c r="M44" s="19">
        <v>1.2749999999999999</v>
      </c>
      <c r="N44" s="19">
        <v>1.2749999999999999</v>
      </c>
      <c r="O44" s="19">
        <v>1.2749999999999999</v>
      </c>
      <c r="P44" s="19">
        <v>1.2749999999999999</v>
      </c>
      <c r="Q44" s="19">
        <v>1.2749999999999999</v>
      </c>
      <c r="R44" s="19">
        <v>1.2749999999999999</v>
      </c>
      <c r="S44" s="19">
        <v>1.2749999999999999</v>
      </c>
      <c r="T44" s="19">
        <v>1.2749999999999999</v>
      </c>
      <c r="U44" s="19">
        <v>1.2749999999999999</v>
      </c>
      <c r="V44" s="19">
        <v>1.2749999999999999</v>
      </c>
      <c r="W44" s="19">
        <v>1.2749999999999999</v>
      </c>
      <c r="X44" s="19">
        <v>1.2749999999999999</v>
      </c>
      <c r="Y44" s="19">
        <v>1.2749999999999999</v>
      </c>
      <c r="Z44" s="19">
        <v>1.2749999999999999</v>
      </c>
      <c r="AA44" s="19">
        <v>1.2749999999999999</v>
      </c>
      <c r="AB44" s="19">
        <v>1.2749999999999999</v>
      </c>
      <c r="AC44" s="19">
        <v>1.2749999999999999</v>
      </c>
      <c r="AD44" s="19">
        <v>1.2749999999999999</v>
      </c>
      <c r="AE44" s="19">
        <v>1.2749999999999999</v>
      </c>
      <c r="AF44" s="19">
        <v>1.2749999999999999</v>
      </c>
      <c r="AG44" s="19">
        <v>1.2749999999999999</v>
      </c>
      <c r="AH44" s="19">
        <v>1.2749999999999999</v>
      </c>
      <c r="AI44" s="19">
        <v>1.2749999999999999</v>
      </c>
      <c r="AJ44" s="19">
        <v>1.2749999999999999</v>
      </c>
      <c r="AK44" s="19">
        <v>1.25</v>
      </c>
      <c r="AL44" s="19">
        <v>1.25</v>
      </c>
      <c r="AM44" s="19">
        <v>1.25</v>
      </c>
      <c r="AN44" s="19">
        <v>1.25</v>
      </c>
      <c r="AO44" s="19">
        <v>1.25</v>
      </c>
      <c r="AP44" s="19">
        <v>1.25</v>
      </c>
      <c r="AQ44" s="19">
        <v>1.2250000000000001</v>
      </c>
      <c r="AR44" s="19">
        <v>1.2000000000000002</v>
      </c>
      <c r="AS44" s="19">
        <v>1.1750000000000003</v>
      </c>
      <c r="AT44" s="24">
        <v>1.1500000000000004</v>
      </c>
      <c r="AU44" s="20">
        <v>1.1250000000000004</v>
      </c>
      <c r="AV44" s="20">
        <v>1.1000000000000005</v>
      </c>
      <c r="AW44" s="20">
        <v>1.0750000000000006</v>
      </c>
      <c r="AX44" s="20">
        <v>1.0500000000000007</v>
      </c>
      <c r="AY44" s="20">
        <v>1.0250000000000008</v>
      </c>
      <c r="AZ44" s="21">
        <v>1.0000000000000009</v>
      </c>
      <c r="BA44" s="21">
        <v>1</v>
      </c>
      <c r="BB44" s="21">
        <v>1</v>
      </c>
      <c r="BC44" s="21">
        <v>1</v>
      </c>
      <c r="BD44" s="21">
        <v>1</v>
      </c>
      <c r="BE44" s="22">
        <v>1</v>
      </c>
      <c r="BF44" s="22">
        <v>1</v>
      </c>
      <c r="BG44" s="22">
        <v>1</v>
      </c>
      <c r="BH44" s="22">
        <v>1</v>
      </c>
      <c r="BI44" s="22">
        <v>1</v>
      </c>
      <c r="BJ44" s="23">
        <v>1</v>
      </c>
      <c r="BL44" s="18">
        <v>70</v>
      </c>
      <c r="BM44" s="19">
        <v>0.9</v>
      </c>
      <c r="BN44" s="19">
        <v>0.9</v>
      </c>
      <c r="BO44" s="19">
        <v>0.9</v>
      </c>
      <c r="BP44" s="19">
        <v>0.9</v>
      </c>
      <c r="BQ44" s="19">
        <v>0.9</v>
      </c>
      <c r="BR44" s="19">
        <v>0.9</v>
      </c>
      <c r="BS44" s="19">
        <v>0.9</v>
      </c>
      <c r="BT44" s="19">
        <v>0.9</v>
      </c>
      <c r="BU44" s="19">
        <v>0.9</v>
      </c>
      <c r="BV44" s="24">
        <v>0.9</v>
      </c>
      <c r="BW44" s="20">
        <v>0.9</v>
      </c>
      <c r="BX44" s="20">
        <v>0.91</v>
      </c>
      <c r="BY44" s="20">
        <v>0.92</v>
      </c>
      <c r="BZ44" s="20">
        <v>0.93</v>
      </c>
      <c r="CA44" s="20">
        <v>0.94000000000000006</v>
      </c>
      <c r="CB44" s="21">
        <v>0.95000000000000007</v>
      </c>
      <c r="CC44" s="21">
        <v>0.96000000000000008</v>
      </c>
      <c r="CD44" s="21">
        <v>0.97000000000000008</v>
      </c>
      <c r="CE44" s="21">
        <v>0.98000000000000009</v>
      </c>
      <c r="CF44" s="26">
        <v>0.9900000000000001</v>
      </c>
      <c r="CG44" s="22">
        <v>1</v>
      </c>
      <c r="CH44" s="22">
        <v>1</v>
      </c>
      <c r="CI44" s="22">
        <v>1</v>
      </c>
      <c r="CJ44" s="22">
        <v>1</v>
      </c>
      <c r="CK44" s="22">
        <v>1</v>
      </c>
      <c r="CL44" s="23">
        <v>1</v>
      </c>
      <c r="CM44" s="23">
        <v>1</v>
      </c>
      <c r="CN44" s="23">
        <v>1</v>
      </c>
      <c r="CO44" s="23">
        <v>1</v>
      </c>
      <c r="CP44" s="23">
        <v>1</v>
      </c>
      <c r="CQ44" s="19">
        <v>1</v>
      </c>
      <c r="CS44" s="18">
        <v>70</v>
      </c>
      <c r="CT44" s="19">
        <v>1.25</v>
      </c>
      <c r="CU44" s="19">
        <v>1.25</v>
      </c>
      <c r="CV44" s="19">
        <v>1.25</v>
      </c>
      <c r="CW44" s="19">
        <v>1.25</v>
      </c>
      <c r="CX44" s="19">
        <v>1.25</v>
      </c>
      <c r="CY44" s="19">
        <v>1.25</v>
      </c>
      <c r="CZ44" s="19">
        <v>1.25</v>
      </c>
      <c r="DA44" s="19">
        <v>1.25</v>
      </c>
      <c r="DB44" s="19">
        <v>1.25</v>
      </c>
      <c r="DC44" s="24">
        <v>1.25</v>
      </c>
      <c r="DD44" s="20">
        <v>1.25</v>
      </c>
      <c r="DE44" s="20">
        <v>1.2250000000000001</v>
      </c>
      <c r="DF44" s="20">
        <v>1.2000000000000002</v>
      </c>
      <c r="DG44" s="20">
        <v>1.1750000000000003</v>
      </c>
      <c r="DH44" s="20">
        <v>1.1500000000000004</v>
      </c>
      <c r="DI44" s="21">
        <v>1.1250000000000004</v>
      </c>
      <c r="DJ44" s="21">
        <v>1.1000000000000005</v>
      </c>
      <c r="DK44" s="21">
        <v>1.0750000000000006</v>
      </c>
      <c r="DL44" s="21">
        <v>1.0500000000000007</v>
      </c>
      <c r="DM44" s="26">
        <v>1.0250000000000008</v>
      </c>
      <c r="DN44" s="22">
        <v>1</v>
      </c>
      <c r="DO44" s="22">
        <v>1</v>
      </c>
      <c r="DP44" s="22">
        <v>1</v>
      </c>
      <c r="DQ44" s="22">
        <v>1</v>
      </c>
      <c r="DR44" s="22">
        <v>1</v>
      </c>
      <c r="DS44" s="23">
        <v>1</v>
      </c>
      <c r="DT44" s="23">
        <v>1</v>
      </c>
      <c r="DU44" s="23">
        <v>1</v>
      </c>
      <c r="DV44" s="23">
        <v>1</v>
      </c>
      <c r="DW44" s="23">
        <v>1</v>
      </c>
      <c r="DX44" s="19">
        <v>1</v>
      </c>
    </row>
    <row r="45" spans="1:128" x14ac:dyDescent="0.3">
      <c r="A45">
        <v>7</v>
      </c>
      <c r="B45" s="19">
        <v>1.2749999999999999</v>
      </c>
      <c r="C45" s="19">
        <v>1.2749999999999999</v>
      </c>
      <c r="D45" s="19">
        <v>1.2749999999999999</v>
      </c>
      <c r="E45" s="19">
        <v>1.2749999999999999</v>
      </c>
      <c r="F45" s="19">
        <v>1.2749999999999999</v>
      </c>
      <c r="G45" s="19">
        <v>1.2749999999999999</v>
      </c>
      <c r="H45" s="19">
        <v>1.2749999999999999</v>
      </c>
      <c r="I45" s="19">
        <v>1.2749999999999999</v>
      </c>
      <c r="J45" s="19">
        <v>1.2749999999999999</v>
      </c>
      <c r="K45" s="19">
        <v>1.2749999999999999</v>
      </c>
      <c r="L45" s="19">
        <v>1.2749999999999999</v>
      </c>
      <c r="M45" s="19">
        <v>1.2749999999999999</v>
      </c>
      <c r="N45" s="19">
        <v>1.2749999999999999</v>
      </c>
      <c r="O45" s="19">
        <v>1.2749999999999999</v>
      </c>
      <c r="P45" s="19">
        <v>1.2749999999999999</v>
      </c>
      <c r="Q45" s="19">
        <v>1.2749999999999999</v>
      </c>
      <c r="R45" s="19">
        <v>1.2749999999999999</v>
      </c>
      <c r="S45" s="19">
        <v>1.2749999999999999</v>
      </c>
      <c r="T45" s="19">
        <v>1.2749999999999999</v>
      </c>
      <c r="U45" s="19">
        <v>1.2749999999999999</v>
      </c>
      <c r="V45" s="19">
        <v>1.2749999999999999</v>
      </c>
      <c r="W45" s="19">
        <v>1.2749999999999999</v>
      </c>
      <c r="X45" s="19">
        <v>1.2749999999999999</v>
      </c>
      <c r="Y45" s="19">
        <v>1.2749999999999999</v>
      </c>
      <c r="Z45" s="19">
        <v>1.2749999999999999</v>
      </c>
      <c r="AA45" s="19">
        <v>1.2749999999999999</v>
      </c>
      <c r="AB45" s="19">
        <v>1.2749999999999999</v>
      </c>
      <c r="AC45" s="19">
        <v>1.2749999999999999</v>
      </c>
      <c r="AD45" s="19">
        <v>1.2749999999999999</v>
      </c>
      <c r="AE45" s="19">
        <v>1.2749999999999999</v>
      </c>
      <c r="AF45" s="19">
        <v>1.2749999999999999</v>
      </c>
      <c r="AG45" s="19">
        <v>1.2749999999999999</v>
      </c>
      <c r="AH45" s="19">
        <v>1.2749999999999999</v>
      </c>
      <c r="AI45" s="19">
        <v>1.2749999999999999</v>
      </c>
      <c r="AJ45" s="19">
        <v>1.2749999999999999</v>
      </c>
      <c r="AK45" s="19">
        <v>1.25</v>
      </c>
      <c r="AL45" s="19">
        <v>1.25</v>
      </c>
      <c r="AM45" s="19">
        <v>1.25</v>
      </c>
      <c r="AN45" s="19">
        <v>1.25</v>
      </c>
      <c r="AO45" s="19">
        <v>1.25</v>
      </c>
      <c r="AP45" s="19">
        <v>1.25</v>
      </c>
      <c r="AQ45" s="19">
        <v>1.2250000000000001</v>
      </c>
      <c r="AR45" s="19">
        <v>1.2000000000000002</v>
      </c>
      <c r="AS45" s="24">
        <v>1.1750000000000003</v>
      </c>
      <c r="AT45" s="20">
        <v>1.1500000000000004</v>
      </c>
      <c r="AU45" s="20">
        <v>1.1125000000000005</v>
      </c>
      <c r="AV45" s="20">
        <v>1.0900000000000005</v>
      </c>
      <c r="AW45" s="20">
        <v>1.0675000000000006</v>
      </c>
      <c r="AX45" s="20">
        <v>1.0450000000000006</v>
      </c>
      <c r="AY45" s="21">
        <v>1.0225000000000006</v>
      </c>
      <c r="AZ45" s="21">
        <v>1.0000000000000009</v>
      </c>
      <c r="BA45" s="21">
        <v>1</v>
      </c>
      <c r="BB45" s="21">
        <v>1</v>
      </c>
      <c r="BC45" s="21">
        <v>1</v>
      </c>
      <c r="BD45" s="22">
        <v>1</v>
      </c>
      <c r="BE45" s="22">
        <v>1</v>
      </c>
      <c r="BF45" s="22">
        <v>1</v>
      </c>
      <c r="BG45" s="22">
        <v>1</v>
      </c>
      <c r="BH45" s="22">
        <v>1</v>
      </c>
      <c r="BI45" s="23">
        <v>1</v>
      </c>
      <c r="BJ45" s="23">
        <v>1</v>
      </c>
      <c r="BL45" s="18">
        <v>71</v>
      </c>
      <c r="BM45" s="19">
        <v>0.90500000000000003</v>
      </c>
      <c r="BN45" s="19">
        <v>0.90500000000000003</v>
      </c>
      <c r="BO45" s="19">
        <v>0.90500000000000003</v>
      </c>
      <c r="BP45" s="19">
        <v>0.90500000000000003</v>
      </c>
      <c r="BQ45" s="19">
        <v>0.90500000000000003</v>
      </c>
      <c r="BR45" s="19">
        <v>0.90500000000000003</v>
      </c>
      <c r="BS45" s="19">
        <v>0.90500000000000003</v>
      </c>
      <c r="BT45" s="19">
        <v>0.90500000000000003</v>
      </c>
      <c r="BU45" s="24">
        <v>0.90500000000000003</v>
      </c>
      <c r="BV45" s="20">
        <v>0.90500000000000003</v>
      </c>
      <c r="BW45" s="20">
        <v>0.91449999999999998</v>
      </c>
      <c r="BX45" s="20">
        <v>0.92399999999999993</v>
      </c>
      <c r="BY45" s="20">
        <v>0.93349999999999989</v>
      </c>
      <c r="BZ45" s="20">
        <v>0.94299999999999984</v>
      </c>
      <c r="CA45" s="21">
        <v>0.95249999999999979</v>
      </c>
      <c r="CB45" s="21">
        <v>0.96199999999999974</v>
      </c>
      <c r="CC45" s="21">
        <v>0.9714999999999997</v>
      </c>
      <c r="CD45" s="21">
        <v>0.98099999999999965</v>
      </c>
      <c r="CE45" s="26">
        <v>0.9904999999999996</v>
      </c>
      <c r="CF45" s="22">
        <v>1</v>
      </c>
      <c r="CG45" s="22">
        <v>1</v>
      </c>
      <c r="CH45" s="22">
        <v>1</v>
      </c>
      <c r="CI45" s="22">
        <v>1</v>
      </c>
      <c r="CJ45" s="22">
        <v>1</v>
      </c>
      <c r="CK45" s="23">
        <v>1</v>
      </c>
      <c r="CL45" s="23">
        <v>1</v>
      </c>
      <c r="CM45" s="23">
        <v>1</v>
      </c>
      <c r="CN45" s="23">
        <v>1</v>
      </c>
      <c r="CO45" s="23">
        <v>1</v>
      </c>
      <c r="CP45" s="19">
        <v>1</v>
      </c>
      <c r="CQ45" s="19">
        <v>1</v>
      </c>
      <c r="CS45" s="18">
        <v>71</v>
      </c>
      <c r="CT45" s="19">
        <v>1.2250000000000001</v>
      </c>
      <c r="CU45" s="19">
        <v>1.2250000000000001</v>
      </c>
      <c r="CV45" s="19">
        <v>1.2250000000000001</v>
      </c>
      <c r="CW45" s="19">
        <v>1.2250000000000001</v>
      </c>
      <c r="CX45" s="19">
        <v>1.2250000000000001</v>
      </c>
      <c r="CY45" s="19">
        <v>1.2250000000000001</v>
      </c>
      <c r="CZ45" s="19">
        <v>1.2250000000000001</v>
      </c>
      <c r="DA45" s="19">
        <v>1.2250000000000001</v>
      </c>
      <c r="DB45" s="24">
        <v>1.2250000000000001</v>
      </c>
      <c r="DC45" s="20">
        <v>1.2250000000000001</v>
      </c>
      <c r="DD45" s="20">
        <v>1.2025000000000001</v>
      </c>
      <c r="DE45" s="20">
        <v>1.1800000000000002</v>
      </c>
      <c r="DF45" s="20">
        <v>1.1575000000000002</v>
      </c>
      <c r="DG45" s="20">
        <v>1.1350000000000002</v>
      </c>
      <c r="DH45" s="21">
        <v>1.1125000000000003</v>
      </c>
      <c r="DI45" s="21">
        <v>1.0900000000000003</v>
      </c>
      <c r="DJ45" s="21">
        <v>1.0675000000000003</v>
      </c>
      <c r="DK45" s="21">
        <v>1.0450000000000004</v>
      </c>
      <c r="DL45" s="26">
        <v>1.0225000000000004</v>
      </c>
      <c r="DM45" s="22">
        <v>1</v>
      </c>
      <c r="DN45" s="22">
        <v>1</v>
      </c>
      <c r="DO45" s="22">
        <v>1</v>
      </c>
      <c r="DP45" s="22">
        <v>1</v>
      </c>
      <c r="DQ45" s="22">
        <v>1</v>
      </c>
      <c r="DR45" s="23">
        <v>1</v>
      </c>
      <c r="DS45" s="23">
        <v>1</v>
      </c>
      <c r="DT45" s="23">
        <v>1</v>
      </c>
      <c r="DU45" s="23">
        <v>1</v>
      </c>
      <c r="DV45" s="23">
        <v>1</v>
      </c>
      <c r="DW45" s="19">
        <v>1</v>
      </c>
      <c r="DX45" s="19">
        <v>1</v>
      </c>
    </row>
    <row r="46" spans="1:128" x14ac:dyDescent="0.3">
      <c r="A46">
        <v>8</v>
      </c>
      <c r="B46" s="19">
        <v>1.2749999999999999</v>
      </c>
      <c r="C46" s="19">
        <v>1.2749999999999999</v>
      </c>
      <c r="D46" s="19">
        <v>1.2749999999999999</v>
      </c>
      <c r="E46" s="19">
        <v>1.2749999999999999</v>
      </c>
      <c r="F46" s="19">
        <v>1.2749999999999999</v>
      </c>
      <c r="G46" s="19">
        <v>1.2749999999999999</v>
      </c>
      <c r="H46" s="19">
        <v>1.2749999999999999</v>
      </c>
      <c r="I46" s="19">
        <v>1.2749999999999999</v>
      </c>
      <c r="J46" s="19">
        <v>1.2749999999999999</v>
      </c>
      <c r="K46" s="19">
        <v>1.2749999999999999</v>
      </c>
      <c r="L46" s="19">
        <v>1.2749999999999999</v>
      </c>
      <c r="M46" s="19">
        <v>1.2749999999999999</v>
      </c>
      <c r="N46" s="19">
        <v>1.2749999999999999</v>
      </c>
      <c r="O46" s="19">
        <v>1.2749999999999999</v>
      </c>
      <c r="P46" s="19">
        <v>1.2749999999999999</v>
      </c>
      <c r="Q46" s="19">
        <v>1.2749999999999999</v>
      </c>
      <c r="R46" s="19">
        <v>1.2749999999999999</v>
      </c>
      <c r="S46" s="19">
        <v>1.2749999999999999</v>
      </c>
      <c r="T46" s="19">
        <v>1.2749999999999999</v>
      </c>
      <c r="U46" s="19">
        <v>1.2749999999999999</v>
      </c>
      <c r="V46" s="19">
        <v>1.2749999999999999</v>
      </c>
      <c r="W46" s="19">
        <v>1.2749999999999999</v>
      </c>
      <c r="X46" s="19">
        <v>1.2749999999999999</v>
      </c>
      <c r="Y46" s="19">
        <v>1.2749999999999999</v>
      </c>
      <c r="Z46" s="19">
        <v>1.2749999999999999</v>
      </c>
      <c r="AA46" s="19">
        <v>1.2749999999999999</v>
      </c>
      <c r="AB46" s="19">
        <v>1.2749999999999999</v>
      </c>
      <c r="AC46" s="19">
        <v>1.2749999999999999</v>
      </c>
      <c r="AD46" s="19">
        <v>1.2749999999999999</v>
      </c>
      <c r="AE46" s="19">
        <v>1.2749999999999999</v>
      </c>
      <c r="AF46" s="19">
        <v>1.2749999999999999</v>
      </c>
      <c r="AG46" s="19">
        <v>1.2749999999999999</v>
      </c>
      <c r="AH46" s="19">
        <v>1.2749999999999999</v>
      </c>
      <c r="AI46" s="19">
        <v>1.2749999999999999</v>
      </c>
      <c r="AJ46" s="19">
        <v>1.2749999999999999</v>
      </c>
      <c r="AK46" s="19">
        <v>1.25</v>
      </c>
      <c r="AL46" s="19">
        <v>1.25</v>
      </c>
      <c r="AM46" s="19">
        <v>1.25</v>
      </c>
      <c r="AN46" s="19">
        <v>1.25</v>
      </c>
      <c r="AO46" s="19">
        <v>1.25</v>
      </c>
      <c r="AP46" s="19">
        <v>1.25</v>
      </c>
      <c r="AQ46" s="19">
        <v>1.2250000000000001</v>
      </c>
      <c r="AR46" s="24">
        <v>1.2000000000000002</v>
      </c>
      <c r="AS46" s="20">
        <v>1.1750000000000003</v>
      </c>
      <c r="AT46" s="20">
        <v>1.1350000000000002</v>
      </c>
      <c r="AU46" s="20">
        <v>1.1000000000000005</v>
      </c>
      <c r="AV46" s="20">
        <v>1.0800000000000005</v>
      </c>
      <c r="AW46" s="20">
        <v>1.0600000000000005</v>
      </c>
      <c r="AX46" s="21">
        <v>1.0400000000000005</v>
      </c>
      <c r="AY46" s="21">
        <v>1.0200000000000005</v>
      </c>
      <c r="AZ46" s="21">
        <v>1.0000000000000009</v>
      </c>
      <c r="BA46" s="21">
        <v>1</v>
      </c>
      <c r="BB46" s="21">
        <v>1</v>
      </c>
      <c r="BC46" s="22">
        <v>1</v>
      </c>
      <c r="BD46" s="22">
        <v>1</v>
      </c>
      <c r="BE46" s="22">
        <v>1</v>
      </c>
      <c r="BF46" s="22">
        <v>1</v>
      </c>
      <c r="BG46" s="22">
        <v>1</v>
      </c>
      <c r="BH46" s="23">
        <v>1</v>
      </c>
      <c r="BI46" s="23">
        <v>1</v>
      </c>
      <c r="BJ46" s="23">
        <v>1</v>
      </c>
      <c r="BL46" s="18">
        <v>72</v>
      </c>
      <c r="BM46" s="19">
        <v>0.91</v>
      </c>
      <c r="BN46" s="19">
        <v>0.91</v>
      </c>
      <c r="BO46" s="19">
        <v>0.91</v>
      </c>
      <c r="BP46" s="19">
        <v>0.91</v>
      </c>
      <c r="BQ46" s="19">
        <v>0.91</v>
      </c>
      <c r="BR46" s="19">
        <v>0.91</v>
      </c>
      <c r="BS46" s="19">
        <v>0.91</v>
      </c>
      <c r="BT46" s="24">
        <v>0.91</v>
      </c>
      <c r="BU46" s="20">
        <v>0.91</v>
      </c>
      <c r="BV46" s="20">
        <v>0.91900000000000004</v>
      </c>
      <c r="BW46" s="20">
        <v>0.92800000000000005</v>
      </c>
      <c r="BX46" s="20">
        <v>0.93700000000000006</v>
      </c>
      <c r="BY46" s="20">
        <v>0.94600000000000006</v>
      </c>
      <c r="BZ46" s="21">
        <v>0.95500000000000007</v>
      </c>
      <c r="CA46" s="21">
        <v>0.96400000000000008</v>
      </c>
      <c r="CB46" s="21">
        <v>0.97300000000000009</v>
      </c>
      <c r="CC46" s="21">
        <v>0.9820000000000001</v>
      </c>
      <c r="CD46" s="26">
        <v>0.9910000000000001</v>
      </c>
      <c r="CE46" s="22">
        <v>1</v>
      </c>
      <c r="CF46" s="22">
        <v>1</v>
      </c>
      <c r="CG46" s="22">
        <v>1</v>
      </c>
      <c r="CH46" s="22">
        <v>1</v>
      </c>
      <c r="CI46" s="22">
        <v>1</v>
      </c>
      <c r="CJ46" s="23">
        <v>1</v>
      </c>
      <c r="CK46" s="23">
        <v>1</v>
      </c>
      <c r="CL46" s="23">
        <v>1</v>
      </c>
      <c r="CM46" s="23">
        <v>1</v>
      </c>
      <c r="CN46" s="23">
        <v>1</v>
      </c>
      <c r="CO46" s="19">
        <v>1</v>
      </c>
      <c r="CP46" s="19">
        <v>1</v>
      </c>
      <c r="CQ46" s="19">
        <v>1</v>
      </c>
      <c r="CS46" s="18">
        <v>72</v>
      </c>
      <c r="CT46" s="19">
        <v>1.2000000000000002</v>
      </c>
      <c r="CU46" s="19">
        <v>1.2000000000000002</v>
      </c>
      <c r="CV46" s="19">
        <v>1.2000000000000002</v>
      </c>
      <c r="CW46" s="19">
        <v>1.2000000000000002</v>
      </c>
      <c r="CX46" s="19">
        <v>1.2000000000000002</v>
      </c>
      <c r="CY46" s="19">
        <v>1.2000000000000002</v>
      </c>
      <c r="CZ46" s="19">
        <v>1.2000000000000002</v>
      </c>
      <c r="DA46" s="24">
        <v>1.2000000000000002</v>
      </c>
      <c r="DB46" s="20">
        <v>1.2000000000000002</v>
      </c>
      <c r="DC46" s="20">
        <v>1.1800000000000002</v>
      </c>
      <c r="DD46" s="20">
        <v>1.1600000000000001</v>
      </c>
      <c r="DE46" s="20">
        <v>1.1400000000000001</v>
      </c>
      <c r="DF46" s="20">
        <v>1.1200000000000001</v>
      </c>
      <c r="DG46" s="21">
        <v>1.1000000000000001</v>
      </c>
      <c r="DH46" s="21">
        <v>1.08</v>
      </c>
      <c r="DI46" s="21">
        <v>1.06</v>
      </c>
      <c r="DJ46" s="21">
        <v>1.04</v>
      </c>
      <c r="DK46" s="26">
        <v>1.02</v>
      </c>
      <c r="DL46" s="22">
        <v>1</v>
      </c>
      <c r="DM46" s="22">
        <v>1</v>
      </c>
      <c r="DN46" s="22">
        <v>1</v>
      </c>
      <c r="DO46" s="22">
        <v>1</v>
      </c>
      <c r="DP46" s="22">
        <v>1</v>
      </c>
      <c r="DQ46" s="23">
        <v>1</v>
      </c>
      <c r="DR46" s="23">
        <v>1</v>
      </c>
      <c r="DS46" s="23">
        <v>1</v>
      </c>
      <c r="DT46" s="23">
        <v>1</v>
      </c>
      <c r="DU46" s="23">
        <v>1</v>
      </c>
      <c r="DV46" s="19">
        <v>1</v>
      </c>
      <c r="DW46" s="19">
        <v>1</v>
      </c>
      <c r="DX46" s="19">
        <v>1</v>
      </c>
    </row>
    <row r="47" spans="1:128" x14ac:dyDescent="0.3">
      <c r="A47">
        <v>9</v>
      </c>
      <c r="B47" s="19">
        <v>1.2749999999999999</v>
      </c>
      <c r="C47" s="19">
        <v>1.2749999999999999</v>
      </c>
      <c r="D47" s="19">
        <v>1.2749999999999999</v>
      </c>
      <c r="E47" s="19">
        <v>1.2749999999999999</v>
      </c>
      <c r="F47" s="19">
        <v>1.2749999999999999</v>
      </c>
      <c r="G47" s="19">
        <v>1.2749999999999999</v>
      </c>
      <c r="H47" s="19">
        <v>1.2749999999999999</v>
      </c>
      <c r="I47" s="19">
        <v>1.2749999999999999</v>
      </c>
      <c r="J47" s="19">
        <v>1.2749999999999999</v>
      </c>
      <c r="K47" s="19">
        <v>1.2749999999999999</v>
      </c>
      <c r="L47" s="19">
        <v>1.2749999999999999</v>
      </c>
      <c r="M47" s="19">
        <v>1.2749999999999999</v>
      </c>
      <c r="N47" s="19">
        <v>1.2749999999999999</v>
      </c>
      <c r="O47" s="19">
        <v>1.2749999999999999</v>
      </c>
      <c r="P47" s="19">
        <v>1.2749999999999999</v>
      </c>
      <c r="Q47" s="19">
        <v>1.2749999999999999</v>
      </c>
      <c r="R47" s="19">
        <v>1.2749999999999999</v>
      </c>
      <c r="S47" s="19">
        <v>1.2749999999999999</v>
      </c>
      <c r="T47" s="19">
        <v>1.2749999999999999</v>
      </c>
      <c r="U47" s="19">
        <v>1.2749999999999999</v>
      </c>
      <c r="V47" s="19">
        <v>1.2749999999999999</v>
      </c>
      <c r="W47" s="19">
        <v>1.2749999999999999</v>
      </c>
      <c r="X47" s="19">
        <v>1.2749999999999999</v>
      </c>
      <c r="Y47" s="19">
        <v>1.2749999999999999</v>
      </c>
      <c r="Z47" s="19">
        <v>1.2749999999999999</v>
      </c>
      <c r="AA47" s="19">
        <v>1.2749999999999999</v>
      </c>
      <c r="AB47" s="19">
        <v>1.2749999999999999</v>
      </c>
      <c r="AC47" s="19">
        <v>1.2749999999999999</v>
      </c>
      <c r="AD47" s="19">
        <v>1.2749999999999999</v>
      </c>
      <c r="AE47" s="19">
        <v>1.2749999999999999</v>
      </c>
      <c r="AF47" s="19">
        <v>1.2749999999999999</v>
      </c>
      <c r="AG47" s="19">
        <v>1.2749999999999999</v>
      </c>
      <c r="AH47" s="19">
        <v>1.2749999999999999</v>
      </c>
      <c r="AI47" s="19">
        <v>1.2749999999999999</v>
      </c>
      <c r="AJ47" s="19">
        <v>1.2749999999999999</v>
      </c>
      <c r="AK47" s="19">
        <v>1.25</v>
      </c>
      <c r="AL47" s="19">
        <v>1.25</v>
      </c>
      <c r="AM47" s="19">
        <v>1.25</v>
      </c>
      <c r="AN47" s="19">
        <v>1.25</v>
      </c>
      <c r="AO47" s="19">
        <v>1.25</v>
      </c>
      <c r="AP47" s="19">
        <v>1.25</v>
      </c>
      <c r="AQ47" s="24">
        <v>1.2250000000000001</v>
      </c>
      <c r="AR47" s="20">
        <v>1.2000000000000002</v>
      </c>
      <c r="AS47" s="20">
        <v>1.1575000000000002</v>
      </c>
      <c r="AT47" s="20">
        <v>1.1200000000000001</v>
      </c>
      <c r="AU47" s="20">
        <v>1.0875000000000006</v>
      </c>
      <c r="AV47" s="20">
        <v>1.0700000000000005</v>
      </c>
      <c r="AW47" s="21">
        <v>1.0525000000000004</v>
      </c>
      <c r="AX47" s="21">
        <v>1.0350000000000004</v>
      </c>
      <c r="AY47" s="21">
        <v>1.0175000000000003</v>
      </c>
      <c r="AZ47" s="21">
        <v>1.0000000000000009</v>
      </c>
      <c r="BA47" s="21">
        <v>1</v>
      </c>
      <c r="BB47" s="22">
        <v>1</v>
      </c>
      <c r="BC47" s="22">
        <v>1</v>
      </c>
      <c r="BD47" s="22">
        <v>1</v>
      </c>
      <c r="BE47" s="22">
        <v>1</v>
      </c>
      <c r="BF47" s="22">
        <v>1</v>
      </c>
      <c r="BG47" s="23">
        <v>1</v>
      </c>
      <c r="BH47" s="23">
        <v>1</v>
      </c>
      <c r="BI47" s="23">
        <v>1</v>
      </c>
      <c r="BJ47" s="23">
        <v>1</v>
      </c>
      <c r="BL47" s="18">
        <v>73</v>
      </c>
      <c r="BM47" s="19">
        <v>0.91500000000000004</v>
      </c>
      <c r="BN47" s="19">
        <v>0.91500000000000004</v>
      </c>
      <c r="BO47" s="19">
        <v>0.91500000000000004</v>
      </c>
      <c r="BP47" s="19">
        <v>0.91500000000000004</v>
      </c>
      <c r="BQ47" s="19">
        <v>0.91500000000000004</v>
      </c>
      <c r="BR47" s="19">
        <v>0.91500000000000004</v>
      </c>
      <c r="BS47" s="24">
        <v>0.91500000000000004</v>
      </c>
      <c r="BT47" s="20">
        <v>0.91500000000000004</v>
      </c>
      <c r="BU47" s="20">
        <v>0.92349999999999999</v>
      </c>
      <c r="BV47" s="20">
        <v>0.93199999999999994</v>
      </c>
      <c r="BW47" s="20">
        <v>0.94049999999999989</v>
      </c>
      <c r="BX47" s="20">
        <v>0.94899999999999984</v>
      </c>
      <c r="BY47" s="21">
        <v>0.9574999999999998</v>
      </c>
      <c r="BZ47" s="21">
        <v>0.96599999999999975</v>
      </c>
      <c r="CA47" s="21">
        <v>0.9744999999999997</v>
      </c>
      <c r="CB47" s="21">
        <v>0.98299999999999965</v>
      </c>
      <c r="CC47" s="26">
        <v>0.9914999999999996</v>
      </c>
      <c r="CD47" s="22">
        <v>1</v>
      </c>
      <c r="CE47" s="22">
        <v>1</v>
      </c>
      <c r="CF47" s="22">
        <v>1</v>
      </c>
      <c r="CG47" s="22">
        <v>1</v>
      </c>
      <c r="CH47" s="22">
        <v>1</v>
      </c>
      <c r="CI47" s="23">
        <v>1</v>
      </c>
      <c r="CJ47" s="23">
        <v>1</v>
      </c>
      <c r="CK47" s="23">
        <v>1</v>
      </c>
      <c r="CL47" s="23">
        <v>1</v>
      </c>
      <c r="CM47" s="23">
        <v>1</v>
      </c>
      <c r="CN47" s="19">
        <v>1</v>
      </c>
      <c r="CO47" s="19">
        <v>1</v>
      </c>
      <c r="CP47" s="19">
        <v>1</v>
      </c>
      <c r="CQ47" s="19">
        <v>1</v>
      </c>
      <c r="CS47" s="18">
        <v>73</v>
      </c>
      <c r="CT47" s="19">
        <v>1.1750000000000003</v>
      </c>
      <c r="CU47" s="19">
        <v>1.1750000000000003</v>
      </c>
      <c r="CV47" s="19">
        <v>1.1750000000000003</v>
      </c>
      <c r="CW47" s="19">
        <v>1.1750000000000003</v>
      </c>
      <c r="CX47" s="19">
        <v>1.1750000000000003</v>
      </c>
      <c r="CY47" s="19">
        <v>1.1750000000000003</v>
      </c>
      <c r="CZ47" s="24">
        <v>1.1750000000000003</v>
      </c>
      <c r="DA47" s="20">
        <v>1.1750000000000003</v>
      </c>
      <c r="DB47" s="20">
        <v>1.1575000000000002</v>
      </c>
      <c r="DC47" s="20">
        <v>1.1400000000000001</v>
      </c>
      <c r="DD47" s="20">
        <v>1.1225000000000001</v>
      </c>
      <c r="DE47" s="20">
        <v>1.105</v>
      </c>
      <c r="DF47" s="21">
        <v>1.0874999999999999</v>
      </c>
      <c r="DG47" s="21">
        <v>1.0699999999999998</v>
      </c>
      <c r="DH47" s="21">
        <v>1.0524999999999998</v>
      </c>
      <c r="DI47" s="21">
        <v>1.0349999999999997</v>
      </c>
      <c r="DJ47" s="26">
        <v>1.0174999999999996</v>
      </c>
      <c r="DK47" s="22">
        <v>1</v>
      </c>
      <c r="DL47" s="22">
        <v>1</v>
      </c>
      <c r="DM47" s="22">
        <v>1</v>
      </c>
      <c r="DN47" s="22">
        <v>1</v>
      </c>
      <c r="DO47" s="22">
        <v>1</v>
      </c>
      <c r="DP47" s="23">
        <v>1</v>
      </c>
      <c r="DQ47" s="23">
        <v>1</v>
      </c>
      <c r="DR47" s="23">
        <v>1</v>
      </c>
      <c r="DS47" s="23">
        <v>1</v>
      </c>
      <c r="DT47" s="23">
        <v>1</v>
      </c>
      <c r="DU47" s="19">
        <v>1</v>
      </c>
      <c r="DV47" s="19">
        <v>1</v>
      </c>
      <c r="DW47" s="19">
        <v>1</v>
      </c>
      <c r="DX47" s="19">
        <v>1</v>
      </c>
    </row>
    <row r="48" spans="1:128" x14ac:dyDescent="0.3">
      <c r="A48">
        <v>10</v>
      </c>
      <c r="B48" s="19">
        <v>1.2749999999999999</v>
      </c>
      <c r="C48" s="19">
        <v>1.2749999999999999</v>
      </c>
      <c r="D48" s="19">
        <v>1.2749999999999999</v>
      </c>
      <c r="E48" s="19">
        <v>1.2749999999999999</v>
      </c>
      <c r="F48" s="19">
        <v>1.2749999999999999</v>
      </c>
      <c r="G48" s="19">
        <v>1.2749999999999999</v>
      </c>
      <c r="H48" s="19">
        <v>1.2749999999999999</v>
      </c>
      <c r="I48" s="19">
        <v>1.2749999999999999</v>
      </c>
      <c r="J48" s="19">
        <v>1.2749999999999999</v>
      </c>
      <c r="K48" s="19">
        <v>1.2749999999999999</v>
      </c>
      <c r="L48" s="19">
        <v>1.2749999999999999</v>
      </c>
      <c r="M48" s="19">
        <v>1.2749999999999999</v>
      </c>
      <c r="N48" s="19">
        <v>1.2749999999999999</v>
      </c>
      <c r="O48" s="19">
        <v>1.2749999999999999</v>
      </c>
      <c r="P48" s="19">
        <v>1.2749999999999999</v>
      </c>
      <c r="Q48" s="19">
        <v>1.2749999999999999</v>
      </c>
      <c r="R48" s="19">
        <v>1.2749999999999999</v>
      </c>
      <c r="S48" s="19">
        <v>1.2749999999999999</v>
      </c>
      <c r="T48" s="19">
        <v>1.2749999999999999</v>
      </c>
      <c r="U48" s="19">
        <v>1.2749999999999999</v>
      </c>
      <c r="V48" s="19">
        <v>1.2749999999999999</v>
      </c>
      <c r="W48" s="19">
        <v>1.2749999999999999</v>
      </c>
      <c r="X48" s="19">
        <v>1.2749999999999999</v>
      </c>
      <c r="Y48" s="19">
        <v>1.2749999999999999</v>
      </c>
      <c r="Z48" s="19">
        <v>1.2749999999999999</v>
      </c>
      <c r="AA48" s="19">
        <v>1.2749999999999999</v>
      </c>
      <c r="AB48" s="19">
        <v>1.2749999999999999</v>
      </c>
      <c r="AC48" s="19">
        <v>1.2749999999999999</v>
      </c>
      <c r="AD48" s="19">
        <v>1.2749999999999999</v>
      </c>
      <c r="AE48" s="19">
        <v>1.2749999999999999</v>
      </c>
      <c r="AF48" s="19">
        <v>1.2749999999999999</v>
      </c>
      <c r="AG48" s="19">
        <v>1.2749999999999999</v>
      </c>
      <c r="AH48" s="19">
        <v>1.2749999999999999</v>
      </c>
      <c r="AI48" s="19">
        <v>1.2749999999999999</v>
      </c>
      <c r="AJ48" s="19">
        <v>1.2749999999999999</v>
      </c>
      <c r="AK48" s="24">
        <v>1.25</v>
      </c>
      <c r="AL48" s="24">
        <v>1.25</v>
      </c>
      <c r="AM48" s="24">
        <v>1.25</v>
      </c>
      <c r="AN48" s="24">
        <v>1.25</v>
      </c>
      <c r="AO48" s="24">
        <v>1.25</v>
      </c>
      <c r="AP48" s="24">
        <v>1.25</v>
      </c>
      <c r="AQ48" s="20">
        <v>1.2250000000000001</v>
      </c>
      <c r="AR48" s="20">
        <v>1.1800000000000002</v>
      </c>
      <c r="AS48" s="20">
        <v>1.1400000000000001</v>
      </c>
      <c r="AT48" s="20">
        <v>1.105</v>
      </c>
      <c r="AU48" s="20">
        <v>1.0750000000000006</v>
      </c>
      <c r="AV48" s="21">
        <v>1.0600000000000005</v>
      </c>
      <c r="AW48" s="21">
        <v>1.0450000000000004</v>
      </c>
      <c r="AX48" s="21">
        <v>1.0300000000000002</v>
      </c>
      <c r="AY48" s="21">
        <v>1.0150000000000001</v>
      </c>
      <c r="AZ48" s="21">
        <v>1.0000000000000009</v>
      </c>
      <c r="BA48" s="22">
        <v>1</v>
      </c>
      <c r="BB48" s="22">
        <v>1</v>
      </c>
      <c r="BC48" s="22">
        <v>1</v>
      </c>
      <c r="BD48" s="22">
        <v>1</v>
      </c>
      <c r="BE48" s="27">
        <v>1</v>
      </c>
      <c r="BF48" s="28">
        <v>1</v>
      </c>
      <c r="BG48" s="28">
        <v>1</v>
      </c>
      <c r="BH48" s="28">
        <v>1</v>
      </c>
      <c r="BI48" s="28">
        <v>1</v>
      </c>
      <c r="BJ48" s="28">
        <v>1</v>
      </c>
      <c r="BL48" s="18">
        <v>74</v>
      </c>
      <c r="BM48" s="19">
        <v>0.92</v>
      </c>
      <c r="BN48" s="19">
        <v>0.92</v>
      </c>
      <c r="BO48" s="19">
        <v>0.92</v>
      </c>
      <c r="BP48" s="19">
        <v>0.92</v>
      </c>
      <c r="BQ48" s="19">
        <v>0.92</v>
      </c>
      <c r="BR48" s="24">
        <v>0.92</v>
      </c>
      <c r="BS48" s="20">
        <v>0.92</v>
      </c>
      <c r="BT48" s="20">
        <v>0.92800000000000005</v>
      </c>
      <c r="BU48" s="20">
        <v>0.93600000000000005</v>
      </c>
      <c r="BV48" s="20">
        <v>0.94400000000000006</v>
      </c>
      <c r="BW48" s="20">
        <v>0.95200000000000007</v>
      </c>
      <c r="BX48" s="21">
        <v>0.96000000000000008</v>
      </c>
      <c r="BY48" s="21">
        <v>0.96800000000000008</v>
      </c>
      <c r="BZ48" s="21">
        <v>0.97600000000000009</v>
      </c>
      <c r="CA48" s="21">
        <v>0.9840000000000001</v>
      </c>
      <c r="CB48" s="26">
        <v>0.9920000000000001</v>
      </c>
      <c r="CC48" s="22">
        <v>1</v>
      </c>
      <c r="CD48" s="22">
        <v>1</v>
      </c>
      <c r="CE48" s="22">
        <v>1</v>
      </c>
      <c r="CF48" s="22">
        <v>1</v>
      </c>
      <c r="CG48" s="22">
        <v>1</v>
      </c>
      <c r="CH48" s="23">
        <v>1</v>
      </c>
      <c r="CI48" s="23">
        <v>1</v>
      </c>
      <c r="CJ48" s="23">
        <v>1</v>
      </c>
      <c r="CK48" s="23">
        <v>1</v>
      </c>
      <c r="CL48" s="23">
        <v>1</v>
      </c>
      <c r="CM48" s="19">
        <v>1</v>
      </c>
      <c r="CN48" s="19">
        <v>1</v>
      </c>
      <c r="CO48" s="19">
        <v>1</v>
      </c>
      <c r="CP48" s="19">
        <v>1</v>
      </c>
      <c r="CQ48" s="19">
        <v>1</v>
      </c>
      <c r="CS48" s="18">
        <v>74</v>
      </c>
      <c r="CT48" s="19">
        <v>1.1500000000000004</v>
      </c>
      <c r="CU48" s="19">
        <v>1.1500000000000004</v>
      </c>
      <c r="CV48" s="19">
        <v>1.1500000000000004</v>
      </c>
      <c r="CW48" s="19">
        <v>1.1500000000000004</v>
      </c>
      <c r="CX48" s="19">
        <v>1.1500000000000004</v>
      </c>
      <c r="CY48" s="24">
        <v>1.1500000000000004</v>
      </c>
      <c r="CZ48" s="20">
        <v>1.1500000000000004</v>
      </c>
      <c r="DA48" s="20">
        <v>1.1350000000000002</v>
      </c>
      <c r="DB48" s="20">
        <v>1.1200000000000001</v>
      </c>
      <c r="DC48" s="20">
        <v>1.105</v>
      </c>
      <c r="DD48" s="20">
        <v>1.0899999999999999</v>
      </c>
      <c r="DE48" s="21">
        <v>1.0749999999999997</v>
      </c>
      <c r="DF48" s="21">
        <v>1.0599999999999996</v>
      </c>
      <c r="DG48" s="21">
        <v>1.0449999999999995</v>
      </c>
      <c r="DH48" s="21">
        <v>1.0299999999999994</v>
      </c>
      <c r="DI48" s="26">
        <v>1.0149999999999992</v>
      </c>
      <c r="DJ48" s="22">
        <v>1</v>
      </c>
      <c r="DK48" s="22">
        <v>1</v>
      </c>
      <c r="DL48" s="22">
        <v>1</v>
      </c>
      <c r="DM48" s="22">
        <v>1</v>
      </c>
      <c r="DN48" s="22">
        <v>1</v>
      </c>
      <c r="DO48" s="23">
        <v>1</v>
      </c>
      <c r="DP48" s="23">
        <v>1</v>
      </c>
      <c r="DQ48" s="23">
        <v>1</v>
      </c>
      <c r="DR48" s="23">
        <v>1</v>
      </c>
      <c r="DS48" s="23">
        <v>1</v>
      </c>
      <c r="DT48" s="19">
        <v>1</v>
      </c>
      <c r="DU48" s="19">
        <v>1</v>
      </c>
      <c r="DV48" s="19">
        <v>1</v>
      </c>
      <c r="DW48" s="19">
        <v>1</v>
      </c>
      <c r="DX48" s="19">
        <v>1</v>
      </c>
    </row>
    <row r="49" spans="1:128" x14ac:dyDescent="0.3">
      <c r="A49">
        <v>11</v>
      </c>
      <c r="B49" s="19">
        <v>1.2749999999999999</v>
      </c>
      <c r="C49" s="19">
        <v>1.2749999999999999</v>
      </c>
      <c r="D49" s="19">
        <v>1.2749999999999999</v>
      </c>
      <c r="E49" s="19">
        <v>1.2749999999999999</v>
      </c>
      <c r="F49" s="19">
        <v>1.2749999999999999</v>
      </c>
      <c r="G49" s="19">
        <v>1.2749999999999999</v>
      </c>
      <c r="H49" s="19">
        <v>1.2749999999999999</v>
      </c>
      <c r="I49" s="19">
        <v>1.2749999999999999</v>
      </c>
      <c r="J49" s="19">
        <v>1.2749999999999999</v>
      </c>
      <c r="K49" s="19">
        <v>1.2749999999999999</v>
      </c>
      <c r="L49" s="19">
        <v>1.2749999999999999</v>
      </c>
      <c r="M49" s="19">
        <v>1.2749999999999999</v>
      </c>
      <c r="N49" s="19">
        <v>1.2749999999999999</v>
      </c>
      <c r="O49" s="19">
        <v>1.2749999999999999</v>
      </c>
      <c r="P49" s="19">
        <v>1.2749999999999999</v>
      </c>
      <c r="Q49" s="19">
        <v>1.2749999999999999</v>
      </c>
      <c r="R49" s="19">
        <v>1.2749999999999999</v>
      </c>
      <c r="S49" s="19">
        <v>1.2749999999999999</v>
      </c>
      <c r="T49" s="19">
        <v>1.2749999999999999</v>
      </c>
      <c r="U49" s="19">
        <v>1.2749999999999999</v>
      </c>
      <c r="V49" s="19">
        <v>1.2749999999999999</v>
      </c>
      <c r="W49" s="19">
        <v>1.2749999999999999</v>
      </c>
      <c r="X49" s="19">
        <v>1.2749999999999999</v>
      </c>
      <c r="Y49" s="19">
        <v>1.2749999999999999</v>
      </c>
      <c r="Z49" s="19">
        <v>1.2749999999999999</v>
      </c>
      <c r="AA49" s="19">
        <v>1.2749999999999999</v>
      </c>
      <c r="AB49" s="19">
        <v>1.2749999999999999</v>
      </c>
      <c r="AC49" s="19">
        <v>1.2749999999999999</v>
      </c>
      <c r="AD49" s="19">
        <v>1.2749999999999999</v>
      </c>
      <c r="AE49" s="19">
        <v>1.2749999999999999</v>
      </c>
      <c r="AF49" s="19">
        <v>1.2749999999999999</v>
      </c>
      <c r="AG49" s="19">
        <v>1.2749999999999999</v>
      </c>
      <c r="AH49" s="19">
        <v>1.2749999999999999</v>
      </c>
      <c r="AI49" s="19">
        <v>1.2749999999999999</v>
      </c>
      <c r="AJ49" s="24">
        <v>1.2749999999999999</v>
      </c>
      <c r="AK49" s="19">
        <v>1.25</v>
      </c>
      <c r="AL49" s="19">
        <v>1.25</v>
      </c>
      <c r="AM49" s="19">
        <v>1.25</v>
      </c>
      <c r="AN49" s="19">
        <v>1.25</v>
      </c>
      <c r="AO49" s="19">
        <v>1.25</v>
      </c>
      <c r="AP49" s="20">
        <v>1.25</v>
      </c>
      <c r="AQ49" s="20">
        <v>1.2025000000000001</v>
      </c>
      <c r="AR49" s="20">
        <v>1.1600000000000001</v>
      </c>
      <c r="AS49" s="20">
        <v>1.1225000000000001</v>
      </c>
      <c r="AT49" s="20">
        <v>1.0899999999999999</v>
      </c>
      <c r="AU49" s="21">
        <v>1.0625000000000007</v>
      </c>
      <c r="AV49" s="21">
        <v>1.0500000000000005</v>
      </c>
      <c r="AW49" s="21">
        <v>1.0375000000000003</v>
      </c>
      <c r="AX49" s="21">
        <v>1.0250000000000001</v>
      </c>
      <c r="AY49" s="21">
        <v>1.0125</v>
      </c>
      <c r="AZ49" s="22">
        <v>1.0000000000000009</v>
      </c>
      <c r="BA49" s="22">
        <v>1</v>
      </c>
      <c r="BB49" s="22">
        <v>1</v>
      </c>
      <c r="BC49" s="22">
        <v>1</v>
      </c>
      <c r="BD49" s="27">
        <v>1</v>
      </c>
      <c r="BE49" s="23">
        <v>1</v>
      </c>
      <c r="BF49" s="23">
        <v>1</v>
      </c>
      <c r="BG49" s="23">
        <v>1</v>
      </c>
      <c r="BH49" s="23">
        <v>1</v>
      </c>
      <c r="BI49" s="23">
        <v>1</v>
      </c>
      <c r="BJ49" s="19">
        <v>1</v>
      </c>
      <c r="BL49" s="18">
        <v>75</v>
      </c>
      <c r="BM49" s="19">
        <v>0.92500000000000004</v>
      </c>
      <c r="BN49" s="19">
        <v>0.92500000000000004</v>
      </c>
      <c r="BO49" s="19">
        <v>0.92500000000000004</v>
      </c>
      <c r="BP49" s="19">
        <v>0.92500000000000004</v>
      </c>
      <c r="BQ49" s="24">
        <v>0.92500000000000004</v>
      </c>
      <c r="BR49" s="20">
        <v>0.92500000000000004</v>
      </c>
      <c r="BS49" s="20">
        <v>0.9325</v>
      </c>
      <c r="BT49" s="20">
        <v>0.94</v>
      </c>
      <c r="BU49" s="20">
        <v>0.9474999999999999</v>
      </c>
      <c r="BV49" s="20">
        <v>0.95499999999999985</v>
      </c>
      <c r="BW49" s="21">
        <v>0.9624999999999998</v>
      </c>
      <c r="BX49" s="21">
        <v>0.96999999999999975</v>
      </c>
      <c r="BY49" s="21">
        <v>0.9774999999999997</v>
      </c>
      <c r="BZ49" s="21">
        <v>0.98499999999999965</v>
      </c>
      <c r="CA49" s="26">
        <v>0.9924999999999996</v>
      </c>
      <c r="CB49" s="22">
        <v>1</v>
      </c>
      <c r="CC49" s="22">
        <v>1</v>
      </c>
      <c r="CD49" s="22">
        <v>1</v>
      </c>
      <c r="CE49" s="22">
        <v>1</v>
      </c>
      <c r="CF49" s="22">
        <v>1</v>
      </c>
      <c r="CG49" s="23">
        <v>1</v>
      </c>
      <c r="CH49" s="23">
        <v>1</v>
      </c>
      <c r="CI49" s="23">
        <v>1</v>
      </c>
      <c r="CJ49" s="23">
        <v>1</v>
      </c>
      <c r="CK49" s="23">
        <v>1</v>
      </c>
      <c r="CL49" s="19">
        <v>1</v>
      </c>
      <c r="CM49" s="19">
        <v>1</v>
      </c>
      <c r="CN49" s="19">
        <v>1</v>
      </c>
      <c r="CO49" s="19">
        <v>1</v>
      </c>
      <c r="CP49" s="19">
        <v>1</v>
      </c>
      <c r="CQ49" s="19">
        <v>1</v>
      </c>
      <c r="CS49" s="18">
        <v>75</v>
      </c>
      <c r="CT49" s="19">
        <v>1.1250000000000004</v>
      </c>
      <c r="CU49" s="19">
        <v>1.1250000000000004</v>
      </c>
      <c r="CV49" s="19">
        <v>1.1250000000000004</v>
      </c>
      <c r="CW49" s="19">
        <v>1.1250000000000004</v>
      </c>
      <c r="CX49" s="24">
        <v>1.1250000000000004</v>
      </c>
      <c r="CY49" s="20">
        <v>1.1250000000000004</v>
      </c>
      <c r="CZ49" s="20">
        <v>1.1125000000000005</v>
      </c>
      <c r="DA49" s="20">
        <v>1.1000000000000005</v>
      </c>
      <c r="DB49" s="20">
        <v>1.0875000000000006</v>
      </c>
      <c r="DC49" s="20">
        <v>1.0750000000000006</v>
      </c>
      <c r="DD49" s="21">
        <v>1.0625000000000007</v>
      </c>
      <c r="DE49" s="21">
        <v>1.0500000000000007</v>
      </c>
      <c r="DF49" s="21">
        <v>1.0375000000000008</v>
      </c>
      <c r="DG49" s="21">
        <v>1.0250000000000008</v>
      </c>
      <c r="DH49" s="26">
        <v>1.0125000000000008</v>
      </c>
      <c r="DI49" s="22">
        <v>1</v>
      </c>
      <c r="DJ49" s="22">
        <v>1</v>
      </c>
      <c r="DK49" s="22">
        <v>1</v>
      </c>
      <c r="DL49" s="22">
        <v>1</v>
      </c>
      <c r="DM49" s="22">
        <v>1</v>
      </c>
      <c r="DN49" s="23">
        <v>1</v>
      </c>
      <c r="DO49" s="23">
        <v>1</v>
      </c>
      <c r="DP49" s="23">
        <v>1</v>
      </c>
      <c r="DQ49" s="23">
        <v>1</v>
      </c>
      <c r="DR49" s="23">
        <v>1</v>
      </c>
      <c r="DS49" s="19">
        <v>1</v>
      </c>
      <c r="DT49" s="19">
        <v>1</v>
      </c>
      <c r="DU49" s="19">
        <v>1</v>
      </c>
      <c r="DV49" s="19">
        <v>1</v>
      </c>
      <c r="DW49" s="19">
        <v>1</v>
      </c>
      <c r="DX49" s="19">
        <v>1</v>
      </c>
    </row>
    <row r="50" spans="1:128" x14ac:dyDescent="0.3">
      <c r="A50">
        <v>12</v>
      </c>
      <c r="B50" s="19">
        <v>1.2749999999999999</v>
      </c>
      <c r="C50" s="19">
        <v>1.2749999999999999</v>
      </c>
      <c r="D50" s="19">
        <v>1.2749999999999999</v>
      </c>
      <c r="E50" s="19">
        <v>1.2749999999999999</v>
      </c>
      <c r="F50" s="19">
        <v>1.2749999999999999</v>
      </c>
      <c r="G50" s="19">
        <v>1.2749999999999999</v>
      </c>
      <c r="H50" s="19">
        <v>1.2749999999999999</v>
      </c>
      <c r="I50" s="19">
        <v>1.2749999999999999</v>
      </c>
      <c r="J50" s="19">
        <v>1.2749999999999999</v>
      </c>
      <c r="K50" s="19">
        <v>1.2749999999999999</v>
      </c>
      <c r="L50" s="19">
        <v>1.2749999999999999</v>
      </c>
      <c r="M50" s="19">
        <v>1.2749999999999999</v>
      </c>
      <c r="N50" s="19">
        <v>1.2749999999999999</v>
      </c>
      <c r="O50" s="19">
        <v>1.2749999999999999</v>
      </c>
      <c r="P50" s="19">
        <v>1.2749999999999999</v>
      </c>
      <c r="Q50" s="19">
        <v>1.2749999999999999</v>
      </c>
      <c r="R50" s="19">
        <v>1.2749999999999999</v>
      </c>
      <c r="S50" s="19">
        <v>1.2749999999999999</v>
      </c>
      <c r="T50" s="19">
        <v>1.2749999999999999</v>
      </c>
      <c r="U50" s="19">
        <v>1.2749999999999999</v>
      </c>
      <c r="V50" s="19">
        <v>1.2749999999999999</v>
      </c>
      <c r="W50" s="19">
        <v>1.2749999999999999</v>
      </c>
      <c r="X50" s="19">
        <v>1.2749999999999999</v>
      </c>
      <c r="Y50" s="19">
        <v>1.2749999999999999</v>
      </c>
      <c r="Z50" s="19">
        <v>1.2749999999999999</v>
      </c>
      <c r="AA50" s="19">
        <v>1.2749999999999999</v>
      </c>
      <c r="AB50" s="19">
        <v>1.2749999999999999</v>
      </c>
      <c r="AC50" s="19">
        <v>1.2749999999999999</v>
      </c>
      <c r="AD50" s="19">
        <v>1.2749999999999999</v>
      </c>
      <c r="AE50" s="19">
        <v>1.2749999999999999</v>
      </c>
      <c r="AF50" s="19">
        <v>1.2749999999999999</v>
      </c>
      <c r="AG50" s="19">
        <v>1.2749999999999999</v>
      </c>
      <c r="AH50" s="19">
        <v>1.2749999999999999</v>
      </c>
      <c r="AI50" s="24">
        <v>1.2749999999999999</v>
      </c>
      <c r="AJ50" s="19">
        <v>1.2749999999999999</v>
      </c>
      <c r="AK50" s="19">
        <v>1.2250000000000001</v>
      </c>
      <c r="AL50" s="19">
        <v>1.2250000000000001</v>
      </c>
      <c r="AM50" s="19">
        <v>1.2250000000000001</v>
      </c>
      <c r="AN50" s="19">
        <v>1.2250000000000001</v>
      </c>
      <c r="AO50" s="20">
        <v>1.2250000000000001</v>
      </c>
      <c r="AP50" s="20">
        <v>1.2250000000000001</v>
      </c>
      <c r="AQ50" s="20">
        <v>1.1800000000000002</v>
      </c>
      <c r="AR50" s="20">
        <v>1.1400000000000001</v>
      </c>
      <c r="AS50" s="20">
        <v>1.105</v>
      </c>
      <c r="AT50" s="21">
        <v>1.0749999999999997</v>
      </c>
      <c r="AU50" s="21">
        <v>1.0500000000000007</v>
      </c>
      <c r="AV50" s="21">
        <v>1.0400000000000005</v>
      </c>
      <c r="AW50" s="21">
        <v>1.0300000000000002</v>
      </c>
      <c r="AX50" s="21">
        <v>1.02</v>
      </c>
      <c r="AY50" s="22">
        <v>1.0099999999999998</v>
      </c>
      <c r="AZ50" s="22">
        <v>1.0000000000000009</v>
      </c>
      <c r="BA50" s="22">
        <v>1</v>
      </c>
      <c r="BB50" s="22">
        <v>1</v>
      </c>
      <c r="BC50" s="27">
        <v>1</v>
      </c>
      <c r="BD50" s="23">
        <v>1</v>
      </c>
      <c r="BE50" s="23">
        <v>1</v>
      </c>
      <c r="BF50" s="23">
        <v>1</v>
      </c>
      <c r="BG50" s="23">
        <v>1</v>
      </c>
      <c r="BH50" s="23">
        <v>1</v>
      </c>
      <c r="BI50" s="19">
        <v>1</v>
      </c>
      <c r="BJ50" s="19">
        <v>1</v>
      </c>
      <c r="BL50" s="18">
        <v>76</v>
      </c>
      <c r="BM50" s="19">
        <v>0.93</v>
      </c>
      <c r="BN50" s="19">
        <v>0.93</v>
      </c>
      <c r="BO50" s="19">
        <v>0.93</v>
      </c>
      <c r="BP50" s="19">
        <v>0.93</v>
      </c>
      <c r="BQ50" s="25">
        <v>0.93</v>
      </c>
      <c r="BR50" s="20">
        <v>0.93</v>
      </c>
      <c r="BS50" s="20">
        <v>0.93700000000000006</v>
      </c>
      <c r="BT50" s="20">
        <v>0.94400000000000006</v>
      </c>
      <c r="BU50" s="20">
        <v>0.95100000000000007</v>
      </c>
      <c r="BV50" s="21">
        <v>0.95800000000000007</v>
      </c>
      <c r="BW50" s="21">
        <v>0.96500000000000008</v>
      </c>
      <c r="BX50" s="21">
        <v>0.97200000000000009</v>
      </c>
      <c r="BY50" s="21">
        <v>0.97900000000000009</v>
      </c>
      <c r="BZ50" s="21">
        <v>0.9860000000000001</v>
      </c>
      <c r="CA50" s="27">
        <v>0.9930000000000001</v>
      </c>
      <c r="CB50" s="22">
        <v>1</v>
      </c>
      <c r="CC50" s="22">
        <v>1</v>
      </c>
      <c r="CD50" s="22">
        <v>1</v>
      </c>
      <c r="CE50" s="22">
        <v>1</v>
      </c>
      <c r="CF50" s="23">
        <v>1</v>
      </c>
      <c r="CG50" s="23">
        <v>1</v>
      </c>
      <c r="CH50" s="23">
        <v>1</v>
      </c>
      <c r="CI50" s="23">
        <v>1</v>
      </c>
      <c r="CJ50" s="23">
        <v>1</v>
      </c>
      <c r="CK50" s="19">
        <v>1</v>
      </c>
      <c r="CL50" s="19">
        <v>1</v>
      </c>
      <c r="CM50" s="19">
        <v>1</v>
      </c>
      <c r="CN50" s="19">
        <v>1</v>
      </c>
      <c r="CO50" s="19">
        <v>1</v>
      </c>
      <c r="CP50" s="19">
        <v>1</v>
      </c>
      <c r="CQ50" s="19">
        <v>1</v>
      </c>
      <c r="CS50" s="18">
        <v>76</v>
      </c>
      <c r="CT50" s="19">
        <v>1.1000000000000005</v>
      </c>
      <c r="CU50" s="19">
        <v>1.1000000000000005</v>
      </c>
      <c r="CV50" s="19">
        <v>1.1000000000000005</v>
      </c>
      <c r="CW50" s="19">
        <v>1.1000000000000005</v>
      </c>
      <c r="CX50" s="25">
        <v>1.1000000000000005</v>
      </c>
      <c r="CY50" s="20">
        <v>1.1000000000000005</v>
      </c>
      <c r="CZ50" s="20">
        <v>1.0900000000000005</v>
      </c>
      <c r="DA50" s="20">
        <v>1.0800000000000005</v>
      </c>
      <c r="DB50" s="20">
        <v>1.0700000000000005</v>
      </c>
      <c r="DC50" s="21">
        <v>1.0600000000000005</v>
      </c>
      <c r="DD50" s="21">
        <v>1.0500000000000005</v>
      </c>
      <c r="DE50" s="21">
        <v>1.0400000000000005</v>
      </c>
      <c r="DF50" s="21">
        <v>1.0300000000000005</v>
      </c>
      <c r="DG50" s="21">
        <v>1.0200000000000005</v>
      </c>
      <c r="DH50" s="27">
        <v>1.0100000000000005</v>
      </c>
      <c r="DI50" s="22">
        <v>1</v>
      </c>
      <c r="DJ50" s="22">
        <v>1</v>
      </c>
      <c r="DK50" s="22">
        <v>1</v>
      </c>
      <c r="DL50" s="22">
        <v>1</v>
      </c>
      <c r="DM50" s="23">
        <v>1</v>
      </c>
      <c r="DN50" s="23">
        <v>1</v>
      </c>
      <c r="DO50" s="23">
        <v>1</v>
      </c>
      <c r="DP50" s="23">
        <v>1</v>
      </c>
      <c r="DQ50" s="23">
        <v>1</v>
      </c>
      <c r="DR50" s="19">
        <v>1</v>
      </c>
      <c r="DS50" s="19">
        <v>1</v>
      </c>
      <c r="DT50" s="19">
        <v>1</v>
      </c>
      <c r="DU50" s="19">
        <v>1</v>
      </c>
      <c r="DV50" s="19">
        <v>1</v>
      </c>
      <c r="DW50" s="19">
        <v>1</v>
      </c>
      <c r="DX50" s="19">
        <v>1</v>
      </c>
    </row>
    <row r="51" spans="1:128" x14ac:dyDescent="0.3">
      <c r="A51">
        <v>13</v>
      </c>
      <c r="B51" s="19">
        <v>1.2749999999999999</v>
      </c>
      <c r="C51" s="19">
        <v>1.2749999999999999</v>
      </c>
      <c r="D51" s="19">
        <v>1.2749999999999999</v>
      </c>
      <c r="E51" s="19">
        <v>1.2749999999999999</v>
      </c>
      <c r="F51" s="19">
        <v>1.2749999999999999</v>
      </c>
      <c r="G51" s="19">
        <v>1.2749999999999999</v>
      </c>
      <c r="H51" s="19">
        <v>1.2749999999999999</v>
      </c>
      <c r="I51" s="19">
        <v>1.2749999999999999</v>
      </c>
      <c r="J51" s="19">
        <v>1.2749999999999999</v>
      </c>
      <c r="K51" s="19">
        <v>1.2749999999999999</v>
      </c>
      <c r="L51" s="19">
        <v>1.2749999999999999</v>
      </c>
      <c r="M51" s="19">
        <v>1.2749999999999999</v>
      </c>
      <c r="N51" s="19">
        <v>1.2749999999999999</v>
      </c>
      <c r="O51" s="19">
        <v>1.2749999999999999</v>
      </c>
      <c r="P51" s="19">
        <v>1.2749999999999999</v>
      </c>
      <c r="Q51" s="19">
        <v>1.2749999999999999</v>
      </c>
      <c r="R51" s="19">
        <v>1.2749999999999999</v>
      </c>
      <c r="S51" s="19">
        <v>1.2749999999999999</v>
      </c>
      <c r="T51" s="19">
        <v>1.2749999999999999</v>
      </c>
      <c r="U51" s="19">
        <v>1.2749999999999999</v>
      </c>
      <c r="V51" s="19">
        <v>1.2749999999999999</v>
      </c>
      <c r="W51" s="19">
        <v>1.2749999999999999</v>
      </c>
      <c r="X51" s="19">
        <v>1.2749999999999999</v>
      </c>
      <c r="Y51" s="19">
        <v>1.2749999999999999</v>
      </c>
      <c r="Z51" s="19">
        <v>1.2749999999999999</v>
      </c>
      <c r="AA51" s="19">
        <v>1.2749999999999999</v>
      </c>
      <c r="AB51" s="19">
        <v>1.2749999999999999</v>
      </c>
      <c r="AC51" s="19">
        <v>1.2749999999999999</v>
      </c>
      <c r="AD51" s="19">
        <v>1.2749999999999999</v>
      </c>
      <c r="AE51" s="19">
        <v>1.2749999999999999</v>
      </c>
      <c r="AF51" s="19">
        <v>1.2749999999999999</v>
      </c>
      <c r="AG51" s="19">
        <v>1.2749999999999999</v>
      </c>
      <c r="AH51" s="24">
        <v>1.2749999999999999</v>
      </c>
      <c r="AI51" s="19">
        <v>1.2749999999999999</v>
      </c>
      <c r="AJ51" s="19">
        <v>1.2474999999999998</v>
      </c>
      <c r="AK51" s="19">
        <v>1.2000000000000002</v>
      </c>
      <c r="AL51" s="19">
        <v>1.2000000000000002</v>
      </c>
      <c r="AM51" s="19">
        <v>1.2000000000000002</v>
      </c>
      <c r="AN51" s="20">
        <v>1.2000000000000002</v>
      </c>
      <c r="AO51" s="20">
        <v>1.2000000000000002</v>
      </c>
      <c r="AP51" s="20">
        <v>1.2000000000000002</v>
      </c>
      <c r="AQ51" s="20">
        <v>1.1575000000000002</v>
      </c>
      <c r="AR51" s="20">
        <v>1.1200000000000001</v>
      </c>
      <c r="AS51" s="21">
        <v>1.0874999999999999</v>
      </c>
      <c r="AT51" s="21">
        <v>1.0599999999999996</v>
      </c>
      <c r="AU51" s="21">
        <v>1.0375000000000008</v>
      </c>
      <c r="AV51" s="21">
        <v>1.0300000000000005</v>
      </c>
      <c r="AW51" s="21">
        <v>1.0225000000000002</v>
      </c>
      <c r="AX51" s="22">
        <v>1.0149999999999999</v>
      </c>
      <c r="AY51" s="22">
        <v>1.0074999999999996</v>
      </c>
      <c r="AZ51" s="22">
        <v>1.0000000000000009</v>
      </c>
      <c r="BA51" s="22">
        <v>1</v>
      </c>
      <c r="BB51" s="27">
        <v>1</v>
      </c>
      <c r="BC51" s="23">
        <v>1</v>
      </c>
      <c r="BD51" s="23">
        <v>1</v>
      </c>
      <c r="BE51" s="23">
        <v>1</v>
      </c>
      <c r="BF51" s="23">
        <v>1</v>
      </c>
      <c r="BG51" s="23">
        <v>1</v>
      </c>
      <c r="BH51" s="19">
        <v>1</v>
      </c>
      <c r="BI51" s="19">
        <v>1</v>
      </c>
      <c r="BJ51" s="19">
        <v>1</v>
      </c>
      <c r="BL51" s="18">
        <v>77</v>
      </c>
      <c r="BM51" s="19">
        <v>0.93500000000000005</v>
      </c>
      <c r="BN51" s="19">
        <v>0.93500000000000005</v>
      </c>
      <c r="BO51" s="19">
        <v>0.93500000000000005</v>
      </c>
      <c r="BP51" s="20">
        <v>0.93500000000000005</v>
      </c>
      <c r="BQ51" s="25">
        <v>0.93500000000000005</v>
      </c>
      <c r="BR51" s="20">
        <v>0.93500000000000005</v>
      </c>
      <c r="BS51" s="20">
        <v>0.9415</v>
      </c>
      <c r="BT51" s="20">
        <v>0.94799999999999995</v>
      </c>
      <c r="BU51" s="21">
        <v>0.9544999999999999</v>
      </c>
      <c r="BV51" s="21">
        <v>0.96099999999999985</v>
      </c>
      <c r="BW51" s="21">
        <v>0.9674999999999998</v>
      </c>
      <c r="BX51" s="21">
        <v>0.97399999999999975</v>
      </c>
      <c r="BY51" s="21">
        <v>0.98049999999999971</v>
      </c>
      <c r="BZ51" s="22">
        <v>0.98699999999999966</v>
      </c>
      <c r="CA51" s="27">
        <v>0.99349999999999961</v>
      </c>
      <c r="CB51" s="22">
        <v>1</v>
      </c>
      <c r="CC51" s="22">
        <v>1</v>
      </c>
      <c r="CD51" s="22">
        <v>1</v>
      </c>
      <c r="CE51" s="23">
        <v>1</v>
      </c>
      <c r="CF51" s="23">
        <v>1</v>
      </c>
      <c r="CG51" s="23">
        <v>1</v>
      </c>
      <c r="CH51" s="23">
        <v>1</v>
      </c>
      <c r="CI51" s="23">
        <v>1</v>
      </c>
      <c r="CJ51" s="19">
        <v>1</v>
      </c>
      <c r="CK51" s="19">
        <v>1</v>
      </c>
      <c r="CL51" s="19">
        <v>1</v>
      </c>
      <c r="CM51" s="19">
        <v>1</v>
      </c>
      <c r="CN51" s="19">
        <v>1</v>
      </c>
      <c r="CO51" s="19">
        <v>1</v>
      </c>
      <c r="CP51" s="19">
        <v>1</v>
      </c>
      <c r="CQ51" s="19">
        <v>1</v>
      </c>
      <c r="CS51" s="18">
        <v>77</v>
      </c>
      <c r="CT51" s="19">
        <v>1.0750000000000006</v>
      </c>
      <c r="CU51" s="19">
        <v>1.0750000000000006</v>
      </c>
      <c r="CV51" s="19">
        <v>1.0750000000000006</v>
      </c>
      <c r="CW51" s="20">
        <v>1.0750000000000006</v>
      </c>
      <c r="CX51" s="25">
        <v>1.0750000000000006</v>
      </c>
      <c r="CY51" s="20">
        <v>1.0750000000000006</v>
      </c>
      <c r="CZ51" s="20">
        <v>1.0675000000000006</v>
      </c>
      <c r="DA51" s="20">
        <v>1.0600000000000005</v>
      </c>
      <c r="DB51" s="21">
        <v>1.0525000000000004</v>
      </c>
      <c r="DC51" s="21">
        <v>1.0450000000000004</v>
      </c>
      <c r="DD51" s="21">
        <v>1.0375000000000003</v>
      </c>
      <c r="DE51" s="21">
        <v>1.0300000000000002</v>
      </c>
      <c r="DF51" s="21">
        <v>1.0225000000000002</v>
      </c>
      <c r="DG51" s="22">
        <v>1.0150000000000001</v>
      </c>
      <c r="DH51" s="27">
        <v>1.0075000000000001</v>
      </c>
      <c r="DI51" s="22">
        <v>1</v>
      </c>
      <c r="DJ51" s="22">
        <v>1</v>
      </c>
      <c r="DK51" s="22">
        <v>1</v>
      </c>
      <c r="DL51" s="23">
        <v>1</v>
      </c>
      <c r="DM51" s="23">
        <v>1</v>
      </c>
      <c r="DN51" s="23">
        <v>1</v>
      </c>
      <c r="DO51" s="23">
        <v>1</v>
      </c>
      <c r="DP51" s="23">
        <v>1</v>
      </c>
      <c r="DQ51" s="19">
        <v>1</v>
      </c>
      <c r="DR51" s="19">
        <v>1</v>
      </c>
      <c r="DS51" s="19">
        <v>1</v>
      </c>
      <c r="DT51" s="19">
        <v>1</v>
      </c>
      <c r="DU51" s="19">
        <v>1</v>
      </c>
      <c r="DV51" s="19">
        <v>1</v>
      </c>
      <c r="DW51" s="19">
        <v>1</v>
      </c>
      <c r="DX51" s="19">
        <v>1</v>
      </c>
    </row>
    <row r="52" spans="1:128" x14ac:dyDescent="0.3">
      <c r="A52">
        <v>14</v>
      </c>
      <c r="B52" s="19">
        <v>1.2749999999999999</v>
      </c>
      <c r="C52" s="19">
        <v>1.2749999999999999</v>
      </c>
      <c r="D52" s="19">
        <v>1.2749999999999999</v>
      </c>
      <c r="E52" s="19">
        <v>1.2749999999999999</v>
      </c>
      <c r="F52" s="19">
        <v>1.2749999999999999</v>
      </c>
      <c r="G52" s="19">
        <v>1.2749999999999999</v>
      </c>
      <c r="H52" s="19">
        <v>1.2749999999999999</v>
      </c>
      <c r="I52" s="19">
        <v>1.2749999999999999</v>
      </c>
      <c r="J52" s="19">
        <v>1.2749999999999999</v>
      </c>
      <c r="K52" s="19">
        <v>1.2749999999999999</v>
      </c>
      <c r="L52" s="19">
        <v>1.2749999999999999</v>
      </c>
      <c r="M52" s="19">
        <v>1.2749999999999999</v>
      </c>
      <c r="N52" s="19">
        <v>1.2749999999999999</v>
      </c>
      <c r="O52" s="19">
        <v>1.2749999999999999</v>
      </c>
      <c r="P52" s="19">
        <v>1.2749999999999999</v>
      </c>
      <c r="Q52" s="19">
        <v>1.2749999999999999</v>
      </c>
      <c r="R52" s="19">
        <v>1.2749999999999999</v>
      </c>
      <c r="S52" s="19">
        <v>1.2749999999999999</v>
      </c>
      <c r="T52" s="19">
        <v>1.2749999999999999</v>
      </c>
      <c r="U52" s="19">
        <v>1.2749999999999999</v>
      </c>
      <c r="V52" s="19">
        <v>1.2749999999999999</v>
      </c>
      <c r="W52" s="19">
        <v>1.2749999999999999</v>
      </c>
      <c r="X52" s="19">
        <v>1.2749999999999999</v>
      </c>
      <c r="Y52" s="19">
        <v>1.2749999999999999</v>
      </c>
      <c r="Z52" s="19">
        <v>1.2749999999999999</v>
      </c>
      <c r="AA52" s="19">
        <v>1.2749999999999999</v>
      </c>
      <c r="AB52" s="19">
        <v>1.2749999999999999</v>
      </c>
      <c r="AC52" s="19">
        <v>1.2749999999999999</v>
      </c>
      <c r="AD52" s="19">
        <v>1.2749999999999999</v>
      </c>
      <c r="AE52" s="19">
        <v>1.2749999999999999</v>
      </c>
      <c r="AF52" s="19">
        <v>1.2749999999999999</v>
      </c>
      <c r="AG52" s="24">
        <v>1.2749999999999999</v>
      </c>
      <c r="AH52" s="19">
        <v>1.2749999999999999</v>
      </c>
      <c r="AI52" s="19">
        <v>1.2474999999999998</v>
      </c>
      <c r="AJ52" s="19">
        <v>1.2199999999999998</v>
      </c>
      <c r="AK52" s="19">
        <v>1.1750000000000003</v>
      </c>
      <c r="AL52" s="19">
        <v>1.1750000000000003</v>
      </c>
      <c r="AM52" s="20">
        <v>1.1750000000000003</v>
      </c>
      <c r="AN52" s="20">
        <v>1.1750000000000003</v>
      </c>
      <c r="AO52" s="20">
        <v>1.1750000000000003</v>
      </c>
      <c r="AP52" s="20">
        <v>1.1750000000000003</v>
      </c>
      <c r="AQ52" s="20">
        <v>1.1350000000000002</v>
      </c>
      <c r="AR52" s="21">
        <v>1.1000000000000001</v>
      </c>
      <c r="AS52" s="21">
        <v>1.0699999999999998</v>
      </c>
      <c r="AT52" s="21">
        <v>1.0449999999999995</v>
      </c>
      <c r="AU52" s="21">
        <v>1.0250000000000008</v>
      </c>
      <c r="AV52" s="21">
        <v>1.0200000000000005</v>
      </c>
      <c r="AW52" s="22">
        <v>1.0150000000000001</v>
      </c>
      <c r="AX52" s="22">
        <v>1.0099999999999998</v>
      </c>
      <c r="AY52" s="22">
        <v>1.0049999999999994</v>
      </c>
      <c r="AZ52" s="22">
        <v>1.0000000000000009</v>
      </c>
      <c r="BA52" s="27">
        <v>1</v>
      </c>
      <c r="BB52" s="23">
        <v>1</v>
      </c>
      <c r="BC52" s="23">
        <v>1</v>
      </c>
      <c r="BD52" s="23">
        <v>1</v>
      </c>
      <c r="BE52" s="23">
        <v>1</v>
      </c>
      <c r="BF52" s="23">
        <v>1</v>
      </c>
      <c r="BG52" s="19">
        <v>1</v>
      </c>
      <c r="BH52" s="19">
        <v>1</v>
      </c>
      <c r="BI52" s="19">
        <v>1</v>
      </c>
      <c r="BJ52" s="19">
        <v>1</v>
      </c>
      <c r="BL52" s="18">
        <v>78</v>
      </c>
      <c r="BM52" s="19">
        <v>0.94000000000000006</v>
      </c>
      <c r="BN52" s="19">
        <v>0.94000000000000006</v>
      </c>
      <c r="BO52" s="20">
        <v>0.94000000000000006</v>
      </c>
      <c r="BP52" s="20">
        <v>0.94000000000000006</v>
      </c>
      <c r="BQ52" s="25">
        <v>0.94000000000000006</v>
      </c>
      <c r="BR52" s="20">
        <v>0.94000000000000006</v>
      </c>
      <c r="BS52" s="20">
        <v>0.94600000000000006</v>
      </c>
      <c r="BT52" s="21">
        <v>0.95200000000000007</v>
      </c>
      <c r="BU52" s="21">
        <v>0.95800000000000007</v>
      </c>
      <c r="BV52" s="21">
        <v>0.96400000000000008</v>
      </c>
      <c r="BW52" s="21">
        <v>0.97000000000000008</v>
      </c>
      <c r="BX52" s="21">
        <v>0.97600000000000009</v>
      </c>
      <c r="BY52" s="22">
        <v>0.9820000000000001</v>
      </c>
      <c r="BZ52" s="22">
        <v>0.9880000000000001</v>
      </c>
      <c r="CA52" s="27">
        <v>0.99400000000000011</v>
      </c>
      <c r="CB52" s="22">
        <v>1</v>
      </c>
      <c r="CC52" s="22">
        <v>1</v>
      </c>
      <c r="CD52" s="23">
        <v>1</v>
      </c>
      <c r="CE52" s="23">
        <v>1</v>
      </c>
      <c r="CF52" s="23">
        <v>1</v>
      </c>
      <c r="CG52" s="23">
        <v>1</v>
      </c>
      <c r="CH52" s="23">
        <v>1</v>
      </c>
      <c r="CI52" s="19">
        <v>1</v>
      </c>
      <c r="CJ52" s="19">
        <v>1</v>
      </c>
      <c r="CK52" s="19">
        <v>1</v>
      </c>
      <c r="CL52" s="19">
        <v>1</v>
      </c>
      <c r="CM52" s="19">
        <v>1</v>
      </c>
      <c r="CN52" s="19">
        <v>1</v>
      </c>
      <c r="CO52" s="19">
        <v>1</v>
      </c>
      <c r="CP52" s="19">
        <v>1</v>
      </c>
      <c r="CQ52" s="19">
        <v>1</v>
      </c>
      <c r="CS52" s="18">
        <v>78</v>
      </c>
      <c r="CT52" s="19">
        <v>1.0500000000000007</v>
      </c>
      <c r="CU52" s="19">
        <v>1.0500000000000007</v>
      </c>
      <c r="CV52" s="20">
        <v>1.0500000000000007</v>
      </c>
      <c r="CW52" s="20">
        <v>1.0500000000000007</v>
      </c>
      <c r="CX52" s="25">
        <v>1.0500000000000007</v>
      </c>
      <c r="CY52" s="20">
        <v>1.0500000000000007</v>
      </c>
      <c r="CZ52" s="20">
        <v>1.0450000000000006</v>
      </c>
      <c r="DA52" s="21">
        <v>1.0400000000000005</v>
      </c>
      <c r="DB52" s="21">
        <v>1.0350000000000004</v>
      </c>
      <c r="DC52" s="21">
        <v>1.0300000000000002</v>
      </c>
      <c r="DD52" s="21">
        <v>1.0250000000000001</v>
      </c>
      <c r="DE52" s="21">
        <v>1.02</v>
      </c>
      <c r="DF52" s="22">
        <v>1.0149999999999999</v>
      </c>
      <c r="DG52" s="22">
        <v>1.0099999999999998</v>
      </c>
      <c r="DH52" s="27">
        <v>1.0049999999999997</v>
      </c>
      <c r="DI52" s="22">
        <v>1</v>
      </c>
      <c r="DJ52" s="22">
        <v>1</v>
      </c>
      <c r="DK52" s="23">
        <v>1</v>
      </c>
      <c r="DL52" s="23">
        <v>1</v>
      </c>
      <c r="DM52" s="23">
        <v>1</v>
      </c>
      <c r="DN52" s="23">
        <v>1</v>
      </c>
      <c r="DO52" s="23">
        <v>1</v>
      </c>
      <c r="DP52" s="19">
        <v>1</v>
      </c>
      <c r="DQ52" s="19">
        <v>1</v>
      </c>
      <c r="DR52" s="19">
        <v>1</v>
      </c>
      <c r="DS52" s="19">
        <v>1</v>
      </c>
      <c r="DT52" s="19">
        <v>1</v>
      </c>
      <c r="DU52" s="19">
        <v>1</v>
      </c>
      <c r="DV52" s="19">
        <v>1</v>
      </c>
      <c r="DW52" s="19">
        <v>1</v>
      </c>
      <c r="DX52" s="19">
        <v>1</v>
      </c>
    </row>
    <row r="53" spans="1:128" x14ac:dyDescent="0.3">
      <c r="A53">
        <v>15</v>
      </c>
      <c r="B53" s="19">
        <v>1.2749999999999999</v>
      </c>
      <c r="C53" s="19">
        <v>1.2749999999999999</v>
      </c>
      <c r="D53" s="19">
        <v>1.2749999999999999</v>
      </c>
      <c r="E53" s="19">
        <v>1.2749999999999999</v>
      </c>
      <c r="F53" s="19">
        <v>1.2749999999999999</v>
      </c>
      <c r="G53" s="19">
        <v>1.2749999999999999</v>
      </c>
      <c r="H53" s="19">
        <v>1.2749999999999999</v>
      </c>
      <c r="I53" s="19">
        <v>1.2749999999999999</v>
      </c>
      <c r="J53" s="19">
        <v>1.2749999999999999</v>
      </c>
      <c r="K53" s="19">
        <v>1.2749999999999999</v>
      </c>
      <c r="L53" s="19">
        <v>1.2749999999999999</v>
      </c>
      <c r="M53" s="19">
        <v>1.2749999999999999</v>
      </c>
      <c r="N53" s="19">
        <v>1.2749999999999999</v>
      </c>
      <c r="O53" s="19">
        <v>1.2749999999999999</v>
      </c>
      <c r="P53" s="19">
        <v>1.2749999999999999</v>
      </c>
      <c r="Q53" s="19">
        <v>1.2749999999999999</v>
      </c>
      <c r="R53" s="19">
        <v>1.2749999999999999</v>
      </c>
      <c r="S53" s="19">
        <v>1.2749999999999999</v>
      </c>
      <c r="T53" s="19">
        <v>1.2749999999999999</v>
      </c>
      <c r="U53" s="19">
        <v>1.2749999999999999</v>
      </c>
      <c r="V53" s="19">
        <v>1.2749999999999999</v>
      </c>
      <c r="W53" s="19">
        <v>1.2749999999999999</v>
      </c>
      <c r="X53" s="19">
        <v>1.2749999999999999</v>
      </c>
      <c r="Y53" s="19">
        <v>1.2749999999999999</v>
      </c>
      <c r="Z53" s="19">
        <v>1.2749999999999999</v>
      </c>
      <c r="AA53" s="19">
        <v>1.2749999999999999</v>
      </c>
      <c r="AB53" s="19">
        <v>1.2749999999999999</v>
      </c>
      <c r="AC53" s="19">
        <v>1.2749999999999999</v>
      </c>
      <c r="AD53" s="19">
        <v>1.2749999999999999</v>
      </c>
      <c r="AE53" s="19">
        <v>1.2749999999999999</v>
      </c>
      <c r="AF53" s="24">
        <v>1.2749999999999999</v>
      </c>
      <c r="AG53" s="19">
        <v>1.2749999999999999</v>
      </c>
      <c r="AH53" s="19">
        <v>1.2474999999999998</v>
      </c>
      <c r="AI53" s="19">
        <v>1.2199999999999998</v>
      </c>
      <c r="AJ53" s="19">
        <v>1.1924999999999997</v>
      </c>
      <c r="AK53" s="19">
        <v>1.1500000000000004</v>
      </c>
      <c r="AL53" s="20">
        <v>1.1500000000000004</v>
      </c>
      <c r="AM53" s="20">
        <v>1.1500000000000004</v>
      </c>
      <c r="AN53" s="20">
        <v>1.1500000000000004</v>
      </c>
      <c r="AO53" s="20">
        <v>1.1500000000000004</v>
      </c>
      <c r="AP53" s="20">
        <v>1.1500000000000004</v>
      </c>
      <c r="AQ53" s="21">
        <v>1.1125000000000003</v>
      </c>
      <c r="AR53" s="21">
        <v>1.08</v>
      </c>
      <c r="AS53" s="21">
        <v>1.0524999999999998</v>
      </c>
      <c r="AT53" s="21">
        <v>1.0299999999999994</v>
      </c>
      <c r="AU53" s="26">
        <v>1.0125000000000008</v>
      </c>
      <c r="AV53" s="27">
        <v>1.0100000000000005</v>
      </c>
      <c r="AW53" s="27">
        <v>1.0075000000000001</v>
      </c>
      <c r="AX53" s="27">
        <v>1.0049999999999997</v>
      </c>
      <c r="AY53" s="27">
        <v>1.0024999999999993</v>
      </c>
      <c r="AZ53" s="27">
        <v>1.0000000000000009</v>
      </c>
      <c r="BA53" s="23">
        <v>1</v>
      </c>
      <c r="BB53" s="23">
        <v>1</v>
      </c>
      <c r="BC53" s="23">
        <v>1</v>
      </c>
      <c r="BD53" s="23">
        <v>1</v>
      </c>
      <c r="BE53" s="23">
        <v>1</v>
      </c>
      <c r="BF53" s="19">
        <v>1</v>
      </c>
      <c r="BG53" s="19">
        <v>1</v>
      </c>
      <c r="BH53" s="19">
        <v>1</v>
      </c>
      <c r="BI53" s="19">
        <v>1</v>
      </c>
      <c r="BJ53" s="19">
        <v>1</v>
      </c>
      <c r="BL53" s="18">
        <v>79</v>
      </c>
      <c r="BM53" s="19">
        <v>0.94500000000000006</v>
      </c>
      <c r="BN53" s="20">
        <v>0.94500000000000006</v>
      </c>
      <c r="BO53" s="20">
        <v>0.94500000000000006</v>
      </c>
      <c r="BP53" s="20">
        <v>0.94500000000000006</v>
      </c>
      <c r="BQ53" s="25">
        <v>0.94500000000000006</v>
      </c>
      <c r="BR53" s="20">
        <v>0.94500000000000006</v>
      </c>
      <c r="BS53" s="21">
        <v>0.95050000000000001</v>
      </c>
      <c r="BT53" s="21">
        <v>0.95599999999999996</v>
      </c>
      <c r="BU53" s="21">
        <v>0.96149999999999991</v>
      </c>
      <c r="BV53" s="21">
        <v>0.96699999999999986</v>
      </c>
      <c r="BW53" s="21">
        <v>0.97249999999999981</v>
      </c>
      <c r="BX53" s="22">
        <v>0.97799999999999976</v>
      </c>
      <c r="BY53" s="22">
        <v>0.98349999999999971</v>
      </c>
      <c r="BZ53" s="22">
        <v>0.98899999999999966</v>
      </c>
      <c r="CA53" s="27">
        <v>0.99449999999999961</v>
      </c>
      <c r="CB53" s="22">
        <v>1</v>
      </c>
      <c r="CC53" s="23">
        <v>1</v>
      </c>
      <c r="CD53" s="23">
        <v>1</v>
      </c>
      <c r="CE53" s="23">
        <v>1</v>
      </c>
      <c r="CF53" s="23">
        <v>1</v>
      </c>
      <c r="CG53" s="23">
        <v>1</v>
      </c>
      <c r="CH53" s="19">
        <v>1</v>
      </c>
      <c r="CI53" s="19">
        <v>1</v>
      </c>
      <c r="CJ53" s="19">
        <v>1</v>
      </c>
      <c r="CK53" s="19">
        <v>1</v>
      </c>
      <c r="CL53" s="19">
        <v>1</v>
      </c>
      <c r="CM53" s="19">
        <v>1</v>
      </c>
      <c r="CN53" s="19">
        <v>1</v>
      </c>
      <c r="CO53" s="19">
        <v>1</v>
      </c>
      <c r="CP53" s="19">
        <v>1</v>
      </c>
      <c r="CQ53" s="19">
        <v>1</v>
      </c>
      <c r="CS53" s="18">
        <v>79</v>
      </c>
      <c r="CT53" s="19">
        <v>1.0250000000000008</v>
      </c>
      <c r="CU53" s="20">
        <v>1.0250000000000008</v>
      </c>
      <c r="CV53" s="20">
        <v>1.0250000000000008</v>
      </c>
      <c r="CW53" s="20">
        <v>1.0250000000000008</v>
      </c>
      <c r="CX53" s="25">
        <v>1.0250000000000008</v>
      </c>
      <c r="CY53" s="20">
        <v>1.0250000000000008</v>
      </c>
      <c r="CZ53" s="21">
        <v>1.0225000000000006</v>
      </c>
      <c r="DA53" s="21">
        <v>1.0200000000000005</v>
      </c>
      <c r="DB53" s="21">
        <v>1.0175000000000003</v>
      </c>
      <c r="DC53" s="21">
        <v>1.0150000000000001</v>
      </c>
      <c r="DD53" s="21">
        <v>1.0125</v>
      </c>
      <c r="DE53" s="22">
        <v>1.0099999999999998</v>
      </c>
      <c r="DF53" s="22">
        <v>1.0074999999999996</v>
      </c>
      <c r="DG53" s="22">
        <v>1.0049999999999994</v>
      </c>
      <c r="DH53" s="27">
        <v>1.0024999999999993</v>
      </c>
      <c r="DI53" s="22">
        <v>1</v>
      </c>
      <c r="DJ53" s="23">
        <v>1</v>
      </c>
      <c r="DK53" s="23">
        <v>1</v>
      </c>
      <c r="DL53" s="23">
        <v>1</v>
      </c>
      <c r="DM53" s="23">
        <v>1</v>
      </c>
      <c r="DN53" s="23">
        <v>1</v>
      </c>
      <c r="DO53" s="19">
        <v>1</v>
      </c>
      <c r="DP53" s="19">
        <v>1</v>
      </c>
      <c r="DQ53" s="19">
        <v>1</v>
      </c>
      <c r="DR53" s="19">
        <v>1</v>
      </c>
      <c r="DS53" s="19">
        <v>1</v>
      </c>
      <c r="DT53" s="19">
        <v>1</v>
      </c>
      <c r="DU53" s="19">
        <v>1</v>
      </c>
      <c r="DV53" s="19">
        <v>1</v>
      </c>
      <c r="DW53" s="19">
        <v>1</v>
      </c>
      <c r="DX53" s="19">
        <v>1</v>
      </c>
    </row>
    <row r="54" spans="1:128" x14ac:dyDescent="0.3">
      <c r="A54">
        <v>16</v>
      </c>
      <c r="B54" s="19">
        <v>1.2749999999999999</v>
      </c>
      <c r="C54" s="19">
        <v>1.2749999999999999</v>
      </c>
      <c r="D54" s="19">
        <v>1.2749999999999999</v>
      </c>
      <c r="E54" s="19">
        <v>1.2749999999999999</v>
      </c>
      <c r="F54" s="19">
        <v>1.2749999999999999</v>
      </c>
      <c r="G54" s="19">
        <v>1.2749999999999999</v>
      </c>
      <c r="H54" s="19">
        <v>1.2749999999999999</v>
      </c>
      <c r="I54" s="19">
        <v>1.2749999999999999</v>
      </c>
      <c r="J54" s="19">
        <v>1.2749999999999999</v>
      </c>
      <c r="K54" s="19">
        <v>1.2749999999999999</v>
      </c>
      <c r="L54" s="19">
        <v>1.2749999999999999</v>
      </c>
      <c r="M54" s="19">
        <v>1.2749999999999999</v>
      </c>
      <c r="N54" s="19">
        <v>1.2749999999999999</v>
      </c>
      <c r="O54" s="19">
        <v>1.2749999999999999</v>
      </c>
      <c r="P54" s="19">
        <v>1.2749999999999999</v>
      </c>
      <c r="Q54" s="19">
        <v>1.2749999999999999</v>
      </c>
      <c r="R54" s="19">
        <v>1.2749999999999999</v>
      </c>
      <c r="S54" s="19">
        <v>1.2749999999999999</v>
      </c>
      <c r="T54" s="19">
        <v>1.2749999999999999</v>
      </c>
      <c r="U54" s="19">
        <v>1.2749999999999999</v>
      </c>
      <c r="V54" s="19">
        <v>1.2749999999999999</v>
      </c>
      <c r="W54" s="19">
        <v>1.2749999999999999</v>
      </c>
      <c r="X54" s="19">
        <v>1.2749999999999999</v>
      </c>
      <c r="Y54" s="19">
        <v>1.2749999999999999</v>
      </c>
      <c r="Z54" s="19">
        <v>1.2749999999999999</v>
      </c>
      <c r="AA54" s="19">
        <v>1.2749999999999999</v>
      </c>
      <c r="AB54" s="19">
        <v>1.2749999999999999</v>
      </c>
      <c r="AC54" s="19">
        <v>1.2749999999999999</v>
      </c>
      <c r="AD54" s="19">
        <v>1.2749999999999999</v>
      </c>
      <c r="AE54" s="24">
        <v>1.2749999999999999</v>
      </c>
      <c r="AF54" s="19">
        <v>1.2749999999999999</v>
      </c>
      <c r="AG54" s="19">
        <v>1.2474999999999998</v>
      </c>
      <c r="AH54" s="19">
        <v>1.2199999999999998</v>
      </c>
      <c r="AI54" s="19">
        <v>1.1924999999999997</v>
      </c>
      <c r="AJ54" s="19">
        <v>1.1649999999999996</v>
      </c>
      <c r="AK54" s="20">
        <v>1.1250000000000004</v>
      </c>
      <c r="AL54" s="20">
        <v>1.1250000000000004</v>
      </c>
      <c r="AM54" s="20">
        <v>1.1250000000000004</v>
      </c>
      <c r="AN54" s="20">
        <v>1.1250000000000004</v>
      </c>
      <c r="AO54" s="20">
        <v>1.1250000000000004</v>
      </c>
      <c r="AP54" s="21">
        <v>1.1250000000000004</v>
      </c>
      <c r="AQ54" s="21">
        <v>1.0900000000000003</v>
      </c>
      <c r="AR54" s="21">
        <v>1.06</v>
      </c>
      <c r="AS54" s="21">
        <v>1.0349999999999997</v>
      </c>
      <c r="AT54" s="26">
        <v>1.0149999999999992</v>
      </c>
      <c r="AU54" s="22">
        <v>1</v>
      </c>
      <c r="AV54" s="22">
        <v>1</v>
      </c>
      <c r="AW54" s="22">
        <v>1</v>
      </c>
      <c r="AX54" s="22">
        <v>1</v>
      </c>
      <c r="AY54" s="22">
        <v>1</v>
      </c>
      <c r="AZ54" s="23">
        <v>1</v>
      </c>
      <c r="BA54" s="23">
        <v>1</v>
      </c>
      <c r="BB54" s="23">
        <v>1</v>
      </c>
      <c r="BC54" s="23">
        <v>1</v>
      </c>
      <c r="BD54" s="23">
        <v>1</v>
      </c>
      <c r="BE54" s="19">
        <v>1</v>
      </c>
      <c r="BF54" s="19">
        <v>1</v>
      </c>
      <c r="BG54" s="19">
        <v>1</v>
      </c>
      <c r="BH54" s="19">
        <v>1</v>
      </c>
      <c r="BI54" s="19">
        <v>1</v>
      </c>
      <c r="BJ54" s="19">
        <v>1</v>
      </c>
      <c r="BL54" s="18">
        <v>80</v>
      </c>
      <c r="BM54" s="20">
        <v>0.95000000000000007</v>
      </c>
      <c r="BN54" s="20">
        <v>0.95000000000000007</v>
      </c>
      <c r="BO54" s="20">
        <v>0.95000000000000007</v>
      </c>
      <c r="BP54" s="20">
        <v>0.95000000000000007</v>
      </c>
      <c r="BQ54" s="25">
        <v>0.95000000000000007</v>
      </c>
      <c r="BR54" s="21">
        <v>0.95000000000000007</v>
      </c>
      <c r="BS54" s="21">
        <v>0.95500000000000007</v>
      </c>
      <c r="BT54" s="21">
        <v>0.96000000000000008</v>
      </c>
      <c r="BU54" s="21">
        <v>0.96500000000000008</v>
      </c>
      <c r="BV54" s="21">
        <v>0.97000000000000008</v>
      </c>
      <c r="BW54" s="22">
        <v>0.97500000000000009</v>
      </c>
      <c r="BX54" s="22">
        <v>0.98000000000000009</v>
      </c>
      <c r="BY54" s="22">
        <v>0.9850000000000001</v>
      </c>
      <c r="BZ54" s="22">
        <v>0.9900000000000001</v>
      </c>
      <c r="CA54" s="27">
        <v>0.99500000000000011</v>
      </c>
      <c r="CB54" s="23">
        <v>1</v>
      </c>
      <c r="CC54" s="23">
        <v>1</v>
      </c>
      <c r="CD54" s="23">
        <v>1</v>
      </c>
      <c r="CE54" s="23">
        <v>1</v>
      </c>
      <c r="CF54" s="23">
        <v>1</v>
      </c>
      <c r="CG54" s="19">
        <v>1</v>
      </c>
      <c r="CH54" s="19">
        <v>1</v>
      </c>
      <c r="CI54" s="19">
        <v>1</v>
      </c>
      <c r="CJ54" s="19">
        <v>1</v>
      </c>
      <c r="CK54" s="19">
        <v>1</v>
      </c>
      <c r="CL54" s="19">
        <v>1</v>
      </c>
      <c r="CM54" s="19">
        <v>1</v>
      </c>
      <c r="CN54" s="19">
        <v>1</v>
      </c>
      <c r="CO54" s="19">
        <v>1</v>
      </c>
      <c r="CP54" s="19">
        <v>1</v>
      </c>
      <c r="CQ54" s="19">
        <v>1</v>
      </c>
      <c r="CS54" s="18">
        <v>80</v>
      </c>
      <c r="CT54" s="19">
        <v>1.0000000000000009</v>
      </c>
      <c r="CU54" s="20">
        <v>1.0000000000000009</v>
      </c>
      <c r="CV54" s="20">
        <v>1.0000000000000009</v>
      </c>
      <c r="CW54" s="20">
        <v>1.0000000000000009</v>
      </c>
      <c r="CX54" s="25">
        <v>1.0000000000000009</v>
      </c>
      <c r="CY54" s="21">
        <v>1.0000000000000009</v>
      </c>
      <c r="CZ54" s="21">
        <v>1.0000000000000009</v>
      </c>
      <c r="DA54" s="21">
        <v>1.0000000000000009</v>
      </c>
      <c r="DB54" s="21">
        <v>1.0000000000000009</v>
      </c>
      <c r="DC54" s="21">
        <v>1.0000000000000009</v>
      </c>
      <c r="DD54" s="22">
        <v>1.0000000000000009</v>
      </c>
      <c r="DE54" s="22">
        <v>1.0000000000000009</v>
      </c>
      <c r="DF54" s="22">
        <v>1.0000000000000009</v>
      </c>
      <c r="DG54" s="22">
        <v>1.0000000000000009</v>
      </c>
      <c r="DH54" s="27">
        <v>1.0000000000000009</v>
      </c>
      <c r="DI54" s="23">
        <v>1</v>
      </c>
      <c r="DJ54" s="23">
        <v>1</v>
      </c>
      <c r="DK54" s="23">
        <v>1</v>
      </c>
      <c r="DL54" s="23">
        <v>1</v>
      </c>
      <c r="DM54" s="23">
        <v>1</v>
      </c>
      <c r="DN54" s="19">
        <v>1</v>
      </c>
      <c r="DO54" s="19">
        <v>1</v>
      </c>
      <c r="DP54" s="19">
        <v>1</v>
      </c>
      <c r="DQ54" s="19">
        <v>1</v>
      </c>
      <c r="DR54" s="19">
        <v>1</v>
      </c>
      <c r="DS54" s="19">
        <v>1</v>
      </c>
      <c r="DT54" s="19">
        <v>1</v>
      </c>
      <c r="DU54" s="19">
        <v>1</v>
      </c>
      <c r="DV54" s="19">
        <v>1</v>
      </c>
      <c r="DW54" s="19">
        <v>1</v>
      </c>
      <c r="DX54" s="19">
        <v>1</v>
      </c>
    </row>
    <row r="55" spans="1:128" x14ac:dyDescent="0.3">
      <c r="A55">
        <v>17</v>
      </c>
      <c r="B55" s="19">
        <v>1.2749999999999999</v>
      </c>
      <c r="C55" s="19">
        <v>1.2749999999999999</v>
      </c>
      <c r="D55" s="19">
        <v>1.2749999999999999</v>
      </c>
      <c r="E55" s="19">
        <v>1.2749999999999999</v>
      </c>
      <c r="F55" s="19">
        <v>1.2749999999999999</v>
      </c>
      <c r="G55" s="19">
        <v>1.2749999999999999</v>
      </c>
      <c r="H55" s="19">
        <v>1.2749999999999999</v>
      </c>
      <c r="I55" s="19">
        <v>1.2749999999999999</v>
      </c>
      <c r="J55" s="19">
        <v>1.2749999999999999</v>
      </c>
      <c r="K55" s="19">
        <v>1.2749999999999999</v>
      </c>
      <c r="L55" s="19">
        <v>1.2749999999999999</v>
      </c>
      <c r="M55" s="19">
        <v>1.2749999999999999</v>
      </c>
      <c r="N55" s="19">
        <v>1.2749999999999999</v>
      </c>
      <c r="O55" s="19">
        <v>1.2749999999999999</v>
      </c>
      <c r="P55" s="19">
        <v>1.2749999999999999</v>
      </c>
      <c r="Q55" s="19">
        <v>1.2749999999999999</v>
      </c>
      <c r="R55" s="19">
        <v>1.2749999999999999</v>
      </c>
      <c r="S55" s="19">
        <v>1.2749999999999999</v>
      </c>
      <c r="T55" s="19">
        <v>1.2749999999999999</v>
      </c>
      <c r="U55" s="19">
        <v>1.2749999999999999</v>
      </c>
      <c r="V55" s="19">
        <v>1.2749999999999999</v>
      </c>
      <c r="W55" s="19">
        <v>1.2749999999999999</v>
      </c>
      <c r="X55" s="19">
        <v>1.2749999999999999</v>
      </c>
      <c r="Y55" s="19">
        <v>1.2749999999999999</v>
      </c>
      <c r="Z55" s="19">
        <v>1.2749999999999999</v>
      </c>
      <c r="AA55" s="19">
        <v>1.2749999999999999</v>
      </c>
      <c r="AB55" s="19">
        <v>1.2749999999999999</v>
      </c>
      <c r="AC55" s="19">
        <v>1.2749999999999999</v>
      </c>
      <c r="AD55" s="24">
        <v>1.2749999999999999</v>
      </c>
      <c r="AE55" s="19">
        <v>1.2749999999999999</v>
      </c>
      <c r="AF55" s="19">
        <v>1.2474999999999998</v>
      </c>
      <c r="AG55" s="19">
        <v>1.2199999999999998</v>
      </c>
      <c r="AH55" s="19">
        <v>1.1924999999999997</v>
      </c>
      <c r="AI55" s="19">
        <v>1.1649999999999996</v>
      </c>
      <c r="AJ55" s="20">
        <v>1.1374999999999995</v>
      </c>
      <c r="AK55" s="20">
        <v>1.1000000000000005</v>
      </c>
      <c r="AL55" s="20">
        <v>1.1000000000000005</v>
      </c>
      <c r="AM55" s="20">
        <v>1.1000000000000005</v>
      </c>
      <c r="AN55" s="20">
        <v>1.1000000000000005</v>
      </c>
      <c r="AO55" s="21">
        <v>1.1000000000000005</v>
      </c>
      <c r="AP55" s="21">
        <v>1.1000000000000005</v>
      </c>
      <c r="AQ55" s="21">
        <v>1.0675000000000003</v>
      </c>
      <c r="AR55" s="21">
        <v>1.04</v>
      </c>
      <c r="AS55" s="26">
        <v>1.0174999999999996</v>
      </c>
      <c r="AT55" s="22">
        <v>1</v>
      </c>
      <c r="AU55" s="22">
        <v>1</v>
      </c>
      <c r="AV55" s="22">
        <v>1</v>
      </c>
      <c r="AW55" s="22">
        <v>1</v>
      </c>
      <c r="AX55" s="22">
        <v>1</v>
      </c>
      <c r="AY55" s="23">
        <v>1</v>
      </c>
      <c r="AZ55" s="23">
        <v>1</v>
      </c>
      <c r="BA55" s="23">
        <v>1</v>
      </c>
      <c r="BB55" s="23">
        <v>1</v>
      </c>
      <c r="BC55" s="23">
        <v>1</v>
      </c>
      <c r="BD55" s="19">
        <v>1</v>
      </c>
      <c r="BE55" s="19">
        <v>1</v>
      </c>
      <c r="BF55" s="19">
        <v>1</v>
      </c>
      <c r="BG55" s="19">
        <v>1</v>
      </c>
      <c r="BH55" s="19">
        <v>1</v>
      </c>
      <c r="BI55" s="19">
        <v>1</v>
      </c>
      <c r="BJ55" s="19">
        <v>1</v>
      </c>
      <c r="BL55" s="18">
        <v>81</v>
      </c>
      <c r="BM55" s="20">
        <v>0.95500000000000007</v>
      </c>
      <c r="BN55" s="20">
        <v>0.95500000000000007</v>
      </c>
      <c r="BO55" s="20">
        <v>0.95500000000000007</v>
      </c>
      <c r="BP55" s="25">
        <v>0.95500000000000007</v>
      </c>
      <c r="BQ55" s="21">
        <v>0.95500000000000007</v>
      </c>
      <c r="BR55" s="21">
        <v>0.95950000000000002</v>
      </c>
      <c r="BS55" s="21">
        <v>0.96399999999999997</v>
      </c>
      <c r="BT55" s="21">
        <v>0.96849999999999992</v>
      </c>
      <c r="BU55" s="21">
        <v>0.97299999999999986</v>
      </c>
      <c r="BV55" s="22">
        <v>0.97749999999999981</v>
      </c>
      <c r="BW55" s="22">
        <v>0.98199999999999976</v>
      </c>
      <c r="BX55" s="22">
        <v>0.98649999999999971</v>
      </c>
      <c r="BY55" s="22">
        <v>0.99099999999999966</v>
      </c>
      <c r="BZ55" s="27">
        <v>0.99549999999999961</v>
      </c>
      <c r="CA55" s="23">
        <v>1</v>
      </c>
      <c r="CB55" s="23">
        <v>1</v>
      </c>
      <c r="CC55" s="23">
        <v>1</v>
      </c>
      <c r="CD55" s="23">
        <v>1</v>
      </c>
      <c r="CE55" s="23">
        <v>1</v>
      </c>
      <c r="CF55" s="19">
        <v>1</v>
      </c>
      <c r="CG55" s="19">
        <v>1</v>
      </c>
      <c r="CH55" s="19">
        <v>1</v>
      </c>
      <c r="CI55" s="19">
        <v>1</v>
      </c>
      <c r="CJ55" s="19">
        <v>1</v>
      </c>
      <c r="CK55" s="19">
        <v>1</v>
      </c>
      <c r="CL55" s="19">
        <v>1</v>
      </c>
      <c r="CM55" s="19">
        <v>1</v>
      </c>
      <c r="CN55" s="19">
        <v>1</v>
      </c>
      <c r="CO55" s="19">
        <v>1</v>
      </c>
      <c r="CP55" s="19">
        <v>1</v>
      </c>
      <c r="CQ55" s="19">
        <v>1</v>
      </c>
      <c r="CS55" s="18">
        <v>81</v>
      </c>
      <c r="CT55" s="19">
        <v>1</v>
      </c>
      <c r="CU55" s="20">
        <v>1</v>
      </c>
      <c r="CV55" s="20">
        <v>1</v>
      </c>
      <c r="CW55" s="25">
        <v>1</v>
      </c>
      <c r="CX55" s="21">
        <v>1</v>
      </c>
      <c r="CY55" s="21">
        <v>1</v>
      </c>
      <c r="CZ55" s="21">
        <v>1</v>
      </c>
      <c r="DA55" s="21">
        <v>1</v>
      </c>
      <c r="DB55" s="21">
        <v>1</v>
      </c>
      <c r="DC55" s="22">
        <v>1</v>
      </c>
      <c r="DD55" s="22">
        <v>1</v>
      </c>
      <c r="DE55" s="22">
        <v>1</v>
      </c>
      <c r="DF55" s="22">
        <v>1</v>
      </c>
      <c r="DG55" s="27">
        <v>1</v>
      </c>
      <c r="DH55" s="23">
        <v>1</v>
      </c>
      <c r="DI55" s="23">
        <v>1</v>
      </c>
      <c r="DJ55" s="23">
        <v>1</v>
      </c>
      <c r="DK55" s="23">
        <v>1</v>
      </c>
      <c r="DL55" s="23">
        <v>1</v>
      </c>
      <c r="DM55" s="19">
        <v>1</v>
      </c>
      <c r="DN55" s="19">
        <v>1</v>
      </c>
      <c r="DO55" s="19">
        <v>1</v>
      </c>
      <c r="DP55" s="19">
        <v>1</v>
      </c>
      <c r="DQ55" s="19">
        <v>1</v>
      </c>
      <c r="DR55" s="19">
        <v>1</v>
      </c>
      <c r="DS55" s="19">
        <v>1</v>
      </c>
      <c r="DT55" s="19">
        <v>1</v>
      </c>
      <c r="DU55" s="19">
        <v>1</v>
      </c>
      <c r="DV55" s="19">
        <v>1</v>
      </c>
      <c r="DW55" s="19">
        <v>1</v>
      </c>
      <c r="DX55" s="19">
        <v>1</v>
      </c>
    </row>
    <row r="56" spans="1:128" x14ac:dyDescent="0.3">
      <c r="A56">
        <v>18</v>
      </c>
      <c r="B56" s="19">
        <v>1.2749999999999999</v>
      </c>
      <c r="C56" s="19">
        <v>1.2749999999999999</v>
      </c>
      <c r="D56" s="19">
        <v>1.2749999999999999</v>
      </c>
      <c r="E56" s="19">
        <v>1.2749999999999999</v>
      </c>
      <c r="F56" s="19">
        <v>1.2749999999999999</v>
      </c>
      <c r="G56" s="19">
        <v>1.2749999999999999</v>
      </c>
      <c r="H56" s="19">
        <v>1.2749999999999999</v>
      </c>
      <c r="I56" s="19">
        <v>1.2749999999999999</v>
      </c>
      <c r="J56" s="19">
        <v>1.2749999999999999</v>
      </c>
      <c r="K56" s="19">
        <v>1.2749999999999999</v>
      </c>
      <c r="L56" s="19">
        <v>1.2749999999999999</v>
      </c>
      <c r="M56" s="19">
        <v>1.2749999999999999</v>
      </c>
      <c r="N56" s="19">
        <v>1.2749999999999999</v>
      </c>
      <c r="O56" s="19">
        <v>1.2749999999999999</v>
      </c>
      <c r="P56" s="19">
        <v>1.2749999999999999</v>
      </c>
      <c r="Q56" s="19">
        <v>1.2749999999999999</v>
      </c>
      <c r="R56" s="19">
        <v>1.2749999999999999</v>
      </c>
      <c r="S56" s="19">
        <v>1.2749999999999999</v>
      </c>
      <c r="T56" s="19">
        <v>1.2749999999999999</v>
      </c>
      <c r="U56" s="19">
        <v>1.2749999999999999</v>
      </c>
      <c r="V56" s="19">
        <v>1.2749999999999999</v>
      </c>
      <c r="W56" s="19">
        <v>1.2749999999999999</v>
      </c>
      <c r="X56" s="19">
        <v>1.2749999999999999</v>
      </c>
      <c r="Y56" s="19">
        <v>1.2749999999999999</v>
      </c>
      <c r="Z56" s="19">
        <v>1.2749999999999999</v>
      </c>
      <c r="AA56" s="19">
        <v>1.2749999999999999</v>
      </c>
      <c r="AB56" s="19">
        <v>1.2749999999999999</v>
      </c>
      <c r="AC56" s="24">
        <v>1.2749999999999999</v>
      </c>
      <c r="AD56" s="19">
        <v>1.2749999999999999</v>
      </c>
      <c r="AE56" s="19">
        <v>1.2474999999999998</v>
      </c>
      <c r="AF56" s="19">
        <v>1.2199999999999998</v>
      </c>
      <c r="AG56" s="19">
        <v>1.1924999999999997</v>
      </c>
      <c r="AH56" s="19">
        <v>1.1649999999999996</v>
      </c>
      <c r="AI56" s="20">
        <v>1.1374999999999995</v>
      </c>
      <c r="AJ56" s="20">
        <v>1.1099999999999994</v>
      </c>
      <c r="AK56" s="20">
        <v>1.0750000000000006</v>
      </c>
      <c r="AL56" s="20">
        <v>1.0750000000000006</v>
      </c>
      <c r="AM56" s="20">
        <v>1.0750000000000006</v>
      </c>
      <c r="AN56" s="21">
        <v>1.0750000000000006</v>
      </c>
      <c r="AO56" s="21">
        <v>1.0750000000000006</v>
      </c>
      <c r="AP56" s="21">
        <v>1.0750000000000006</v>
      </c>
      <c r="AQ56" s="21">
        <v>1.0450000000000004</v>
      </c>
      <c r="AR56" s="26">
        <v>1.02</v>
      </c>
      <c r="AS56" s="22">
        <v>1</v>
      </c>
      <c r="AT56" s="22">
        <v>1</v>
      </c>
      <c r="AU56" s="22">
        <v>1</v>
      </c>
      <c r="AV56" s="22">
        <v>1</v>
      </c>
      <c r="AW56" s="22">
        <v>1</v>
      </c>
      <c r="AX56" s="23">
        <v>1</v>
      </c>
      <c r="AY56" s="23">
        <v>1</v>
      </c>
      <c r="AZ56" s="23">
        <v>1</v>
      </c>
      <c r="BA56" s="23">
        <v>1</v>
      </c>
      <c r="BB56" s="23">
        <v>1</v>
      </c>
      <c r="BC56" s="19">
        <v>1</v>
      </c>
      <c r="BD56" s="19">
        <v>1</v>
      </c>
      <c r="BE56" s="19">
        <v>1</v>
      </c>
      <c r="BF56" s="19">
        <v>1</v>
      </c>
      <c r="BG56" s="19">
        <v>1</v>
      </c>
      <c r="BH56" s="19">
        <v>1</v>
      </c>
      <c r="BI56" s="19">
        <v>1</v>
      </c>
      <c r="BJ56" s="19">
        <v>1</v>
      </c>
      <c r="BL56" s="18">
        <v>82</v>
      </c>
      <c r="BM56" s="20">
        <v>0.96000000000000008</v>
      </c>
      <c r="BN56" s="20">
        <v>0.96000000000000008</v>
      </c>
      <c r="BO56" s="25">
        <v>0.96000000000000008</v>
      </c>
      <c r="BP56" s="21">
        <v>0.96000000000000008</v>
      </c>
      <c r="BQ56" s="21">
        <v>0.96400000000000008</v>
      </c>
      <c r="BR56" s="21">
        <v>0.96800000000000008</v>
      </c>
      <c r="BS56" s="21">
        <v>0.97200000000000009</v>
      </c>
      <c r="BT56" s="21">
        <v>0.97600000000000009</v>
      </c>
      <c r="BU56" s="22">
        <v>0.98000000000000009</v>
      </c>
      <c r="BV56" s="22">
        <v>0.9840000000000001</v>
      </c>
      <c r="BW56" s="22">
        <v>0.9880000000000001</v>
      </c>
      <c r="BX56" s="22">
        <v>0.9920000000000001</v>
      </c>
      <c r="BY56" s="27">
        <v>0.99600000000000011</v>
      </c>
      <c r="BZ56" s="23">
        <v>1</v>
      </c>
      <c r="CA56" s="23">
        <v>1</v>
      </c>
      <c r="CB56" s="23">
        <v>1</v>
      </c>
      <c r="CC56" s="23">
        <v>1</v>
      </c>
      <c r="CD56" s="23">
        <v>1</v>
      </c>
      <c r="CE56" s="19">
        <v>1</v>
      </c>
      <c r="CF56" s="19">
        <v>1</v>
      </c>
      <c r="CG56" s="19">
        <v>1</v>
      </c>
      <c r="CH56" s="19">
        <v>1</v>
      </c>
      <c r="CI56" s="19">
        <v>1</v>
      </c>
      <c r="CJ56" s="19">
        <v>1</v>
      </c>
      <c r="CK56" s="19">
        <v>1</v>
      </c>
      <c r="CL56" s="19">
        <v>1</v>
      </c>
      <c r="CM56" s="19">
        <v>1</v>
      </c>
      <c r="CN56" s="19">
        <v>1</v>
      </c>
      <c r="CO56" s="19">
        <v>1</v>
      </c>
      <c r="CP56" s="19">
        <v>1</v>
      </c>
      <c r="CQ56" s="19">
        <v>1</v>
      </c>
      <c r="CS56" s="18">
        <v>82</v>
      </c>
      <c r="CT56" s="19">
        <v>1</v>
      </c>
      <c r="CU56" s="20">
        <v>1</v>
      </c>
      <c r="CV56" s="25">
        <v>1</v>
      </c>
      <c r="CW56" s="21">
        <v>1</v>
      </c>
      <c r="CX56" s="21">
        <v>1</v>
      </c>
      <c r="CY56" s="21">
        <v>1</v>
      </c>
      <c r="CZ56" s="21">
        <v>1</v>
      </c>
      <c r="DA56" s="21">
        <v>1</v>
      </c>
      <c r="DB56" s="22">
        <v>1</v>
      </c>
      <c r="DC56" s="22">
        <v>1</v>
      </c>
      <c r="DD56" s="22">
        <v>1</v>
      </c>
      <c r="DE56" s="22">
        <v>1</v>
      </c>
      <c r="DF56" s="27">
        <v>1</v>
      </c>
      <c r="DG56" s="23">
        <v>1</v>
      </c>
      <c r="DH56" s="23">
        <v>1</v>
      </c>
      <c r="DI56" s="23">
        <v>1</v>
      </c>
      <c r="DJ56" s="23">
        <v>1</v>
      </c>
      <c r="DK56" s="23">
        <v>1</v>
      </c>
      <c r="DL56" s="19">
        <v>1</v>
      </c>
      <c r="DM56" s="19">
        <v>1</v>
      </c>
      <c r="DN56" s="19">
        <v>1</v>
      </c>
      <c r="DO56" s="19">
        <v>1</v>
      </c>
      <c r="DP56" s="19">
        <v>1</v>
      </c>
      <c r="DQ56" s="19">
        <v>1</v>
      </c>
      <c r="DR56" s="19">
        <v>1</v>
      </c>
      <c r="DS56" s="19">
        <v>1</v>
      </c>
      <c r="DT56" s="19">
        <v>1</v>
      </c>
      <c r="DU56" s="19">
        <v>1</v>
      </c>
      <c r="DV56" s="19">
        <v>1</v>
      </c>
      <c r="DW56" s="19">
        <v>1</v>
      </c>
      <c r="DX56" s="19">
        <v>1</v>
      </c>
    </row>
    <row r="57" spans="1:128" x14ac:dyDescent="0.3">
      <c r="A57">
        <v>19</v>
      </c>
      <c r="B57" s="19">
        <v>1.2749999999999999</v>
      </c>
      <c r="C57" s="19">
        <v>1.2749999999999999</v>
      </c>
      <c r="D57" s="19">
        <v>1.2749999999999999</v>
      </c>
      <c r="E57" s="19">
        <v>1.2749999999999999</v>
      </c>
      <c r="F57" s="19">
        <v>1.2749999999999999</v>
      </c>
      <c r="G57" s="19">
        <v>1.2749999999999999</v>
      </c>
      <c r="H57" s="19">
        <v>1.2749999999999999</v>
      </c>
      <c r="I57" s="19">
        <v>1.2749999999999999</v>
      </c>
      <c r="J57" s="19">
        <v>1.2749999999999999</v>
      </c>
      <c r="K57" s="19">
        <v>1.2749999999999999</v>
      </c>
      <c r="L57" s="19">
        <v>1.2749999999999999</v>
      </c>
      <c r="M57" s="19">
        <v>1.2749999999999999</v>
      </c>
      <c r="N57" s="19">
        <v>1.2749999999999999</v>
      </c>
      <c r="O57" s="19">
        <v>1.2749999999999999</v>
      </c>
      <c r="P57" s="19">
        <v>1.2749999999999999</v>
      </c>
      <c r="Q57" s="19">
        <v>1.2749999999999999</v>
      </c>
      <c r="R57" s="19">
        <v>1.2749999999999999</v>
      </c>
      <c r="S57" s="19">
        <v>1.2749999999999999</v>
      </c>
      <c r="T57" s="19">
        <v>1.2749999999999999</v>
      </c>
      <c r="U57" s="19">
        <v>1.2749999999999999</v>
      </c>
      <c r="V57" s="19">
        <v>1.2749999999999999</v>
      </c>
      <c r="W57" s="19">
        <v>1.2749999999999999</v>
      </c>
      <c r="X57" s="19">
        <v>1.2749999999999999</v>
      </c>
      <c r="Y57" s="19">
        <v>1.2749999999999999</v>
      </c>
      <c r="Z57" s="19">
        <v>1.2749999999999999</v>
      </c>
      <c r="AA57" s="19">
        <v>1.2749999999999999</v>
      </c>
      <c r="AB57" s="24">
        <v>1.2749999999999999</v>
      </c>
      <c r="AC57" s="19">
        <v>1.2749999999999999</v>
      </c>
      <c r="AD57" s="19">
        <v>1.2474999999999998</v>
      </c>
      <c r="AE57" s="19">
        <v>1.2199999999999998</v>
      </c>
      <c r="AF57" s="19">
        <v>1.1924999999999997</v>
      </c>
      <c r="AG57" s="19">
        <v>1.1649999999999996</v>
      </c>
      <c r="AH57" s="20">
        <v>1.1374999999999995</v>
      </c>
      <c r="AI57" s="20">
        <v>1.1099999999999994</v>
      </c>
      <c r="AJ57" s="20">
        <v>1.0824999999999994</v>
      </c>
      <c r="AK57" s="20">
        <v>1.0500000000000007</v>
      </c>
      <c r="AL57" s="20">
        <v>1.0500000000000007</v>
      </c>
      <c r="AM57" s="21">
        <v>1.0500000000000007</v>
      </c>
      <c r="AN57" s="21">
        <v>1.0500000000000007</v>
      </c>
      <c r="AO57" s="21">
        <v>1.0500000000000007</v>
      </c>
      <c r="AP57" s="21">
        <v>1.0500000000000007</v>
      </c>
      <c r="AQ57" s="26">
        <v>1.0225000000000004</v>
      </c>
      <c r="AR57" s="22">
        <v>1</v>
      </c>
      <c r="AS57" s="22">
        <v>1</v>
      </c>
      <c r="AT57" s="22">
        <v>1</v>
      </c>
      <c r="AU57" s="22">
        <v>1</v>
      </c>
      <c r="AV57" s="22">
        <v>1</v>
      </c>
      <c r="AW57" s="23">
        <v>1</v>
      </c>
      <c r="AX57" s="23">
        <v>1</v>
      </c>
      <c r="AY57" s="23">
        <v>1</v>
      </c>
      <c r="AZ57" s="23">
        <v>1</v>
      </c>
      <c r="BA57" s="23">
        <v>1</v>
      </c>
      <c r="BB57" s="19">
        <v>1</v>
      </c>
      <c r="BC57" s="19">
        <v>1</v>
      </c>
      <c r="BD57" s="19">
        <v>1</v>
      </c>
      <c r="BE57" s="19">
        <v>1</v>
      </c>
      <c r="BF57" s="19">
        <v>1</v>
      </c>
      <c r="BG57" s="19">
        <v>1</v>
      </c>
      <c r="BH57" s="19">
        <v>1</v>
      </c>
      <c r="BI57" s="19">
        <v>1</v>
      </c>
      <c r="BJ57" s="19">
        <v>1</v>
      </c>
      <c r="BL57" s="18">
        <v>83</v>
      </c>
      <c r="BM57" s="20">
        <v>0.96500000000000008</v>
      </c>
      <c r="BN57" s="25">
        <v>0.96500000000000008</v>
      </c>
      <c r="BO57" s="21">
        <v>0.96500000000000008</v>
      </c>
      <c r="BP57" s="21">
        <v>0.96850000000000003</v>
      </c>
      <c r="BQ57" s="21">
        <v>0.97199999999999998</v>
      </c>
      <c r="BR57" s="21">
        <v>0.97549999999999992</v>
      </c>
      <c r="BS57" s="21">
        <v>0.97899999999999987</v>
      </c>
      <c r="BT57" s="22">
        <v>0.98249999999999982</v>
      </c>
      <c r="BU57" s="22">
        <v>0.98599999999999977</v>
      </c>
      <c r="BV57" s="22">
        <v>0.98949999999999971</v>
      </c>
      <c r="BW57" s="22">
        <v>0.99299999999999966</v>
      </c>
      <c r="BX57" s="27">
        <v>0.99649999999999961</v>
      </c>
      <c r="BY57" s="23">
        <v>1</v>
      </c>
      <c r="BZ57" s="23">
        <v>1</v>
      </c>
      <c r="CA57" s="23">
        <v>1</v>
      </c>
      <c r="CB57" s="23">
        <v>1</v>
      </c>
      <c r="CC57" s="23">
        <v>1</v>
      </c>
      <c r="CD57" s="19">
        <v>1</v>
      </c>
      <c r="CE57" s="19">
        <v>1</v>
      </c>
      <c r="CF57" s="19">
        <v>1</v>
      </c>
      <c r="CG57" s="19">
        <v>1</v>
      </c>
      <c r="CH57" s="19">
        <v>1</v>
      </c>
      <c r="CI57" s="19">
        <v>1</v>
      </c>
      <c r="CJ57" s="19">
        <v>1</v>
      </c>
      <c r="CK57" s="19">
        <v>1</v>
      </c>
      <c r="CL57" s="19">
        <v>1</v>
      </c>
      <c r="CM57" s="19">
        <v>1</v>
      </c>
      <c r="CN57" s="19">
        <v>1</v>
      </c>
      <c r="CO57" s="19">
        <v>1</v>
      </c>
      <c r="CP57" s="19">
        <v>1</v>
      </c>
      <c r="CQ57" s="19">
        <v>1</v>
      </c>
      <c r="CS57" s="18">
        <v>83</v>
      </c>
      <c r="CT57" s="20">
        <v>1</v>
      </c>
      <c r="CU57" s="25">
        <v>1</v>
      </c>
      <c r="CV57" s="21">
        <v>1</v>
      </c>
      <c r="CW57" s="21">
        <v>1</v>
      </c>
      <c r="CX57" s="21">
        <v>1</v>
      </c>
      <c r="CY57" s="21">
        <v>1</v>
      </c>
      <c r="CZ57" s="21">
        <v>1</v>
      </c>
      <c r="DA57" s="22">
        <v>1</v>
      </c>
      <c r="DB57" s="22">
        <v>1</v>
      </c>
      <c r="DC57" s="22">
        <v>1</v>
      </c>
      <c r="DD57" s="22">
        <v>1</v>
      </c>
      <c r="DE57" s="27">
        <v>1</v>
      </c>
      <c r="DF57" s="23">
        <v>1</v>
      </c>
      <c r="DG57" s="23">
        <v>1</v>
      </c>
      <c r="DH57" s="23">
        <v>1</v>
      </c>
      <c r="DI57" s="23">
        <v>1</v>
      </c>
      <c r="DJ57" s="23">
        <v>1</v>
      </c>
      <c r="DK57" s="19">
        <v>1</v>
      </c>
      <c r="DL57" s="19">
        <v>1</v>
      </c>
      <c r="DM57" s="19">
        <v>1</v>
      </c>
      <c r="DN57" s="19">
        <v>1</v>
      </c>
      <c r="DO57" s="19">
        <v>1</v>
      </c>
      <c r="DP57" s="19">
        <v>1</v>
      </c>
      <c r="DQ57" s="19">
        <v>1</v>
      </c>
      <c r="DR57" s="19">
        <v>1</v>
      </c>
      <c r="DS57" s="19">
        <v>1</v>
      </c>
      <c r="DT57" s="19">
        <v>1</v>
      </c>
      <c r="DU57" s="19">
        <v>1</v>
      </c>
      <c r="DV57" s="19">
        <v>1</v>
      </c>
      <c r="DW57" s="19">
        <v>1</v>
      </c>
      <c r="DX57" s="19">
        <v>1</v>
      </c>
    </row>
    <row r="58" spans="1:128" x14ac:dyDescent="0.3">
      <c r="A58">
        <v>20</v>
      </c>
      <c r="B58" s="24">
        <v>1.2749999999999999</v>
      </c>
      <c r="C58" s="24">
        <v>1.2749999999999999</v>
      </c>
      <c r="D58" s="24">
        <v>1.2749999999999999</v>
      </c>
      <c r="E58" s="24">
        <v>1.2749999999999999</v>
      </c>
      <c r="F58" s="24">
        <v>1.2749999999999999</v>
      </c>
      <c r="G58" s="24">
        <v>1.2749999999999999</v>
      </c>
      <c r="H58" s="24">
        <v>1.2749999999999999</v>
      </c>
      <c r="I58" s="24">
        <v>1.2749999999999999</v>
      </c>
      <c r="J58" s="24">
        <v>1.2749999999999999</v>
      </c>
      <c r="K58" s="24">
        <v>1.2749999999999999</v>
      </c>
      <c r="L58" s="24">
        <v>1.2749999999999999</v>
      </c>
      <c r="M58" s="24">
        <v>1.2749999999999999</v>
      </c>
      <c r="N58" s="24">
        <v>1.2749999999999999</v>
      </c>
      <c r="O58" s="24">
        <v>1.2749999999999999</v>
      </c>
      <c r="P58" s="24">
        <v>1.2749999999999999</v>
      </c>
      <c r="Q58" s="24">
        <v>1.2749999999999999</v>
      </c>
      <c r="R58" s="24">
        <v>1.2749999999999999</v>
      </c>
      <c r="S58" s="24">
        <v>1.2749999999999999</v>
      </c>
      <c r="T58" s="24">
        <v>1.2749999999999999</v>
      </c>
      <c r="U58" s="24">
        <v>1.2749999999999999</v>
      </c>
      <c r="V58" s="24">
        <v>1.2749999999999999</v>
      </c>
      <c r="W58" s="24">
        <v>1.2749999999999999</v>
      </c>
      <c r="X58" s="24">
        <v>1.2749999999999999</v>
      </c>
      <c r="Y58" s="24">
        <v>1.2749999999999999</v>
      </c>
      <c r="Z58" s="24">
        <v>1.2749999999999999</v>
      </c>
      <c r="AA58" s="24">
        <v>1.2749999999999999</v>
      </c>
      <c r="AB58" s="19">
        <v>1.2749999999999999</v>
      </c>
      <c r="AC58" s="19">
        <v>1.2474999999999998</v>
      </c>
      <c r="AD58" s="19">
        <v>1.2199999999999998</v>
      </c>
      <c r="AE58" s="19">
        <v>1.1924999999999997</v>
      </c>
      <c r="AF58" s="19">
        <v>1.1649999999999996</v>
      </c>
      <c r="AG58" s="20">
        <v>1.1374999999999995</v>
      </c>
      <c r="AH58" s="20">
        <v>1.1099999999999994</v>
      </c>
      <c r="AI58" s="20">
        <v>1.0824999999999994</v>
      </c>
      <c r="AJ58" s="20">
        <v>1.0549999999999993</v>
      </c>
      <c r="AK58" s="25">
        <v>1.0250000000000008</v>
      </c>
      <c r="AL58" s="26">
        <v>1.0250000000000008</v>
      </c>
      <c r="AM58" s="26">
        <v>1.0250000000000008</v>
      </c>
      <c r="AN58" s="26">
        <v>1.0250000000000008</v>
      </c>
      <c r="AO58" s="26">
        <v>1.0250000000000008</v>
      </c>
      <c r="AP58" s="26">
        <v>1.0250000000000008</v>
      </c>
      <c r="AQ58" s="22">
        <v>1</v>
      </c>
      <c r="AR58" s="22">
        <v>1</v>
      </c>
      <c r="AS58" s="22">
        <v>1</v>
      </c>
      <c r="AT58" s="22">
        <v>1</v>
      </c>
      <c r="AU58" s="22">
        <v>1</v>
      </c>
      <c r="AV58" s="23">
        <v>1</v>
      </c>
      <c r="AW58" s="23">
        <v>1</v>
      </c>
      <c r="AX58" s="23">
        <v>1</v>
      </c>
      <c r="AY58" s="23">
        <v>1</v>
      </c>
      <c r="AZ58" s="23">
        <v>1</v>
      </c>
      <c r="BA58" s="19">
        <v>1</v>
      </c>
      <c r="BB58" s="19">
        <v>1</v>
      </c>
      <c r="BC58" s="19">
        <v>1</v>
      </c>
      <c r="BD58" s="19">
        <v>1</v>
      </c>
      <c r="BE58" s="19">
        <v>1</v>
      </c>
      <c r="BF58" s="19">
        <v>1</v>
      </c>
      <c r="BG58" s="19">
        <v>1</v>
      </c>
      <c r="BH58" s="19">
        <v>1</v>
      </c>
      <c r="BI58" s="19">
        <v>1</v>
      </c>
      <c r="BJ58" s="19">
        <v>1</v>
      </c>
      <c r="BL58" s="18">
        <v>84</v>
      </c>
      <c r="BM58" s="25">
        <v>0.97000000000000008</v>
      </c>
      <c r="BN58" s="21">
        <v>0.97000000000000008</v>
      </c>
      <c r="BO58" s="21">
        <v>0.97300000000000009</v>
      </c>
      <c r="BP58" s="21">
        <v>0.97600000000000009</v>
      </c>
      <c r="BQ58" s="21">
        <v>0.97900000000000009</v>
      </c>
      <c r="BR58" s="21">
        <v>0.9820000000000001</v>
      </c>
      <c r="BS58" s="22">
        <v>0.9850000000000001</v>
      </c>
      <c r="BT58" s="22">
        <v>0.9880000000000001</v>
      </c>
      <c r="BU58" s="22">
        <v>0.9910000000000001</v>
      </c>
      <c r="BV58" s="22">
        <v>0.99400000000000011</v>
      </c>
      <c r="BW58" s="27">
        <v>0.99700000000000011</v>
      </c>
      <c r="BX58" s="23">
        <v>1</v>
      </c>
      <c r="BY58" s="23">
        <v>1</v>
      </c>
      <c r="BZ58" s="23">
        <v>1</v>
      </c>
      <c r="CA58" s="23">
        <v>1</v>
      </c>
      <c r="CB58" s="23">
        <v>1</v>
      </c>
      <c r="CC58" s="19">
        <v>1</v>
      </c>
      <c r="CD58" s="19">
        <v>1</v>
      </c>
      <c r="CE58" s="19">
        <v>1</v>
      </c>
      <c r="CF58" s="19">
        <v>1</v>
      </c>
      <c r="CG58" s="19">
        <v>1</v>
      </c>
      <c r="CH58" s="19">
        <v>1</v>
      </c>
      <c r="CI58" s="19">
        <v>1</v>
      </c>
      <c r="CJ58" s="19">
        <v>1</v>
      </c>
      <c r="CK58" s="19">
        <v>1</v>
      </c>
      <c r="CL58" s="19">
        <v>1</v>
      </c>
      <c r="CM58" s="19">
        <v>1</v>
      </c>
      <c r="CN58" s="19">
        <v>1</v>
      </c>
      <c r="CO58" s="19">
        <v>1</v>
      </c>
      <c r="CP58" s="19">
        <v>1</v>
      </c>
      <c r="CQ58" s="19">
        <v>1</v>
      </c>
      <c r="CS58" s="18">
        <v>84</v>
      </c>
      <c r="CT58" s="25">
        <v>1</v>
      </c>
      <c r="CU58" s="21">
        <v>1</v>
      </c>
      <c r="CV58" s="21">
        <v>1</v>
      </c>
      <c r="CW58" s="21">
        <v>1</v>
      </c>
      <c r="CX58" s="21">
        <v>1</v>
      </c>
      <c r="CY58" s="21">
        <v>1</v>
      </c>
      <c r="CZ58" s="22">
        <v>1</v>
      </c>
      <c r="DA58" s="22">
        <v>1</v>
      </c>
      <c r="DB58" s="22">
        <v>1</v>
      </c>
      <c r="DC58" s="22">
        <v>1</v>
      </c>
      <c r="DD58" s="27">
        <v>1</v>
      </c>
      <c r="DE58" s="23">
        <v>1</v>
      </c>
      <c r="DF58" s="23">
        <v>1</v>
      </c>
      <c r="DG58" s="23">
        <v>1</v>
      </c>
      <c r="DH58" s="23">
        <v>1</v>
      </c>
      <c r="DI58" s="23">
        <v>1</v>
      </c>
      <c r="DJ58" s="19">
        <v>1</v>
      </c>
      <c r="DK58" s="19">
        <v>1</v>
      </c>
      <c r="DL58" s="19">
        <v>1</v>
      </c>
      <c r="DM58" s="19">
        <v>1</v>
      </c>
      <c r="DN58" s="19">
        <v>1</v>
      </c>
      <c r="DO58" s="19">
        <v>1</v>
      </c>
      <c r="DP58" s="19">
        <v>1</v>
      </c>
      <c r="DQ58" s="19">
        <v>1</v>
      </c>
      <c r="DR58" s="19">
        <v>1</v>
      </c>
      <c r="DS58" s="19">
        <v>1</v>
      </c>
      <c r="DT58" s="19">
        <v>1</v>
      </c>
      <c r="DU58" s="19">
        <v>1</v>
      </c>
      <c r="DV58" s="19">
        <v>1</v>
      </c>
      <c r="DW58" s="19">
        <v>1</v>
      </c>
      <c r="DX58" s="19">
        <v>1</v>
      </c>
    </row>
    <row r="59" spans="1:128" x14ac:dyDescent="0.3">
      <c r="A59">
        <v>21</v>
      </c>
      <c r="B59" s="19">
        <v>1.2749999999999999</v>
      </c>
      <c r="C59" s="19">
        <v>1.2749999999999999</v>
      </c>
      <c r="D59" s="19">
        <v>1.2749999999999999</v>
      </c>
      <c r="E59" s="19">
        <v>1.2749999999999999</v>
      </c>
      <c r="F59" s="19">
        <v>1.2749999999999999</v>
      </c>
      <c r="G59" s="19">
        <v>1.2749999999999999</v>
      </c>
      <c r="H59" s="19">
        <v>1.2749999999999999</v>
      </c>
      <c r="I59" s="19">
        <v>1.2749999999999999</v>
      </c>
      <c r="J59" s="19">
        <v>1.2749999999999999</v>
      </c>
      <c r="K59" s="19">
        <v>1.2749999999999999</v>
      </c>
      <c r="L59" s="19">
        <v>1.2749999999999999</v>
      </c>
      <c r="M59" s="19">
        <v>1.2749999999999999</v>
      </c>
      <c r="N59" s="19">
        <v>1.2749999999999999</v>
      </c>
      <c r="O59" s="19">
        <v>1.2749999999999999</v>
      </c>
      <c r="P59" s="19">
        <v>1.2749999999999999</v>
      </c>
      <c r="Q59" s="19">
        <v>1.2749999999999999</v>
      </c>
      <c r="R59" s="19">
        <v>1.2749999999999999</v>
      </c>
      <c r="S59" s="19">
        <v>1.2749999999999999</v>
      </c>
      <c r="T59" s="19">
        <v>1.2749999999999999</v>
      </c>
      <c r="U59" s="19">
        <v>1.2749999999999999</v>
      </c>
      <c r="V59" s="19">
        <v>1.2749999999999999</v>
      </c>
      <c r="W59" s="19">
        <v>1.2749999999999999</v>
      </c>
      <c r="X59" s="19">
        <v>1.2749999999999999</v>
      </c>
      <c r="Y59" s="19">
        <v>1.2749999999999999</v>
      </c>
      <c r="Z59" s="19">
        <v>1.2749999999999999</v>
      </c>
      <c r="AA59" s="19">
        <v>1.2749999999999999</v>
      </c>
      <c r="AB59" s="19">
        <v>1.2474999999999998</v>
      </c>
      <c r="AC59" s="19">
        <v>1.2199999999999998</v>
      </c>
      <c r="AD59" s="19">
        <v>1.1924999999999997</v>
      </c>
      <c r="AE59" s="19">
        <v>1.1649999999999996</v>
      </c>
      <c r="AF59" s="20">
        <v>1.1374999999999995</v>
      </c>
      <c r="AG59" s="20">
        <v>1.1099999999999994</v>
      </c>
      <c r="AH59" s="20">
        <v>1.0824999999999994</v>
      </c>
      <c r="AI59" s="20">
        <v>1.0549999999999993</v>
      </c>
      <c r="AJ59" s="25">
        <v>1.0274999999999992</v>
      </c>
      <c r="AK59" s="21">
        <v>1</v>
      </c>
      <c r="AL59" s="21">
        <v>1</v>
      </c>
      <c r="AM59" s="21">
        <v>1</v>
      </c>
      <c r="AN59" s="21">
        <v>1</v>
      </c>
      <c r="AO59" s="21">
        <v>1</v>
      </c>
      <c r="AP59" s="22">
        <v>1</v>
      </c>
      <c r="AQ59" s="22">
        <v>1</v>
      </c>
      <c r="AR59" s="22">
        <v>1</v>
      </c>
      <c r="AS59" s="22">
        <v>1</v>
      </c>
      <c r="AT59" s="22">
        <v>1</v>
      </c>
      <c r="AU59" s="23">
        <v>1</v>
      </c>
      <c r="AV59" s="23">
        <v>1</v>
      </c>
      <c r="AW59" s="23">
        <v>1</v>
      </c>
      <c r="AX59" s="23">
        <v>1</v>
      </c>
      <c r="AY59" s="23">
        <v>1</v>
      </c>
      <c r="AZ59" s="19">
        <v>1</v>
      </c>
      <c r="BA59" s="19">
        <v>1</v>
      </c>
      <c r="BB59" s="19">
        <v>1</v>
      </c>
      <c r="BC59" s="19">
        <v>1</v>
      </c>
      <c r="BD59" s="19">
        <v>1</v>
      </c>
      <c r="BE59" s="19">
        <v>1</v>
      </c>
      <c r="BF59" s="19">
        <v>1</v>
      </c>
      <c r="BG59" s="19">
        <v>1</v>
      </c>
      <c r="BH59" s="19">
        <v>1</v>
      </c>
      <c r="BI59" s="19">
        <v>1</v>
      </c>
      <c r="BJ59" s="19">
        <v>1</v>
      </c>
      <c r="BL59" s="18">
        <v>85</v>
      </c>
      <c r="BM59" s="21">
        <v>0.97500000000000009</v>
      </c>
      <c r="BN59" s="21">
        <v>0.97750000000000004</v>
      </c>
      <c r="BO59" s="21">
        <v>0.98</v>
      </c>
      <c r="BP59" s="21">
        <v>0.98249999999999993</v>
      </c>
      <c r="BQ59" s="21">
        <v>0.98499999999999988</v>
      </c>
      <c r="BR59" s="22">
        <v>0.98749999999999982</v>
      </c>
      <c r="BS59" s="22">
        <v>0.98999999999999977</v>
      </c>
      <c r="BT59" s="22">
        <v>0.99249999999999972</v>
      </c>
      <c r="BU59" s="22">
        <v>0.99499999999999966</v>
      </c>
      <c r="BV59" s="27">
        <v>0.99749999999999961</v>
      </c>
      <c r="BW59" s="23">
        <v>1</v>
      </c>
      <c r="BX59" s="23">
        <v>1</v>
      </c>
      <c r="BY59" s="23">
        <v>1</v>
      </c>
      <c r="BZ59" s="23">
        <v>1</v>
      </c>
      <c r="CA59" s="23">
        <v>1</v>
      </c>
      <c r="CB59" s="19">
        <v>1</v>
      </c>
      <c r="CC59" s="19">
        <v>1</v>
      </c>
      <c r="CD59" s="19">
        <v>1</v>
      </c>
      <c r="CE59" s="19">
        <v>1</v>
      </c>
      <c r="CF59" s="19">
        <v>1</v>
      </c>
      <c r="CG59" s="19">
        <v>1</v>
      </c>
      <c r="CH59" s="19">
        <v>1</v>
      </c>
      <c r="CI59" s="19">
        <v>1</v>
      </c>
      <c r="CJ59" s="19">
        <v>1</v>
      </c>
      <c r="CK59" s="19">
        <v>1</v>
      </c>
      <c r="CL59" s="19">
        <v>1</v>
      </c>
      <c r="CM59" s="19">
        <v>1</v>
      </c>
      <c r="CN59" s="19">
        <v>1</v>
      </c>
      <c r="CO59" s="19">
        <v>1</v>
      </c>
      <c r="CP59" s="19">
        <v>1</v>
      </c>
      <c r="CQ59" s="19">
        <v>1</v>
      </c>
      <c r="CS59" s="18">
        <v>85</v>
      </c>
      <c r="CT59" s="21">
        <v>1</v>
      </c>
      <c r="CU59" s="21">
        <v>1</v>
      </c>
      <c r="CV59" s="21">
        <v>1</v>
      </c>
      <c r="CW59" s="21">
        <v>1</v>
      </c>
      <c r="CX59" s="21">
        <v>1</v>
      </c>
      <c r="CY59" s="22">
        <v>1</v>
      </c>
      <c r="CZ59" s="22">
        <v>1</v>
      </c>
      <c r="DA59" s="22">
        <v>1</v>
      </c>
      <c r="DB59" s="22">
        <v>1</v>
      </c>
      <c r="DC59" s="27">
        <v>1</v>
      </c>
      <c r="DD59" s="23">
        <v>1</v>
      </c>
      <c r="DE59" s="23">
        <v>1</v>
      </c>
      <c r="DF59" s="23">
        <v>1</v>
      </c>
      <c r="DG59" s="23">
        <v>1</v>
      </c>
      <c r="DH59" s="23">
        <v>1</v>
      </c>
      <c r="DI59" s="19">
        <v>1</v>
      </c>
      <c r="DJ59" s="19">
        <v>1</v>
      </c>
      <c r="DK59" s="19">
        <v>1</v>
      </c>
      <c r="DL59" s="19">
        <v>1</v>
      </c>
      <c r="DM59" s="19">
        <v>1</v>
      </c>
      <c r="DN59" s="19">
        <v>1</v>
      </c>
      <c r="DO59" s="19">
        <v>1</v>
      </c>
      <c r="DP59" s="19">
        <v>1</v>
      </c>
      <c r="DQ59" s="19">
        <v>1</v>
      </c>
      <c r="DR59" s="19">
        <v>1</v>
      </c>
      <c r="DS59" s="19">
        <v>1</v>
      </c>
      <c r="DT59" s="19">
        <v>1</v>
      </c>
      <c r="DU59" s="19">
        <v>1</v>
      </c>
      <c r="DV59" s="19">
        <v>1</v>
      </c>
      <c r="DW59" s="19">
        <v>1</v>
      </c>
      <c r="DX59" s="19">
        <v>1</v>
      </c>
    </row>
    <row r="60" spans="1:128" x14ac:dyDescent="0.3">
      <c r="A60">
        <v>22</v>
      </c>
      <c r="B60" s="19">
        <v>1.2474999999999998</v>
      </c>
      <c r="C60" s="19">
        <v>1.2474999999999998</v>
      </c>
      <c r="D60" s="19">
        <v>1.2474999999999998</v>
      </c>
      <c r="E60" s="19">
        <v>1.2474999999999998</v>
      </c>
      <c r="F60" s="19">
        <v>1.2474999999999998</v>
      </c>
      <c r="G60" s="19">
        <v>1.2474999999999998</v>
      </c>
      <c r="H60" s="19">
        <v>1.2474999999999998</v>
      </c>
      <c r="I60" s="19">
        <v>1.2474999999999998</v>
      </c>
      <c r="J60" s="19">
        <v>1.2474999999999998</v>
      </c>
      <c r="K60" s="19">
        <v>1.2474999999999998</v>
      </c>
      <c r="L60" s="19">
        <v>1.2474999999999998</v>
      </c>
      <c r="M60" s="19">
        <v>1.2474999999999998</v>
      </c>
      <c r="N60" s="19">
        <v>1.2474999999999998</v>
      </c>
      <c r="O60" s="19">
        <v>1.2474999999999998</v>
      </c>
      <c r="P60" s="19">
        <v>1.2474999999999998</v>
      </c>
      <c r="Q60" s="19">
        <v>1.2474999999999998</v>
      </c>
      <c r="R60" s="19">
        <v>1.2474999999999998</v>
      </c>
      <c r="S60" s="19">
        <v>1.2474999999999998</v>
      </c>
      <c r="T60" s="19">
        <v>1.2474999999999998</v>
      </c>
      <c r="U60" s="19">
        <v>1.2474999999999998</v>
      </c>
      <c r="V60" s="19">
        <v>1.2474999999999998</v>
      </c>
      <c r="W60" s="19">
        <v>1.2474999999999998</v>
      </c>
      <c r="X60" s="19">
        <v>1.2474999999999998</v>
      </c>
      <c r="Y60" s="19">
        <v>1.2474999999999998</v>
      </c>
      <c r="Z60" s="19">
        <v>1.2474999999999998</v>
      </c>
      <c r="AA60" s="19">
        <v>1.2474999999999998</v>
      </c>
      <c r="AB60" s="19">
        <v>1.2199999999999998</v>
      </c>
      <c r="AC60" s="19">
        <v>1.1924999999999997</v>
      </c>
      <c r="AD60" s="19">
        <v>1.1649999999999996</v>
      </c>
      <c r="AE60" s="20">
        <v>1.1374999999999995</v>
      </c>
      <c r="AF60" s="20">
        <v>1.1099999999999994</v>
      </c>
      <c r="AG60" s="20">
        <v>1.0824999999999994</v>
      </c>
      <c r="AH60" s="20">
        <v>1.0549999999999993</v>
      </c>
      <c r="AI60" s="25">
        <v>1.0274999999999992</v>
      </c>
      <c r="AJ60" s="21">
        <v>1</v>
      </c>
      <c r="AK60" s="21">
        <v>1</v>
      </c>
      <c r="AL60" s="21">
        <v>1</v>
      </c>
      <c r="AM60" s="21">
        <v>1</v>
      </c>
      <c r="AN60" s="21">
        <v>1</v>
      </c>
      <c r="AO60" s="22">
        <v>1</v>
      </c>
      <c r="AP60" s="22">
        <v>1</v>
      </c>
      <c r="AQ60" s="22">
        <v>1</v>
      </c>
      <c r="AR60" s="22">
        <v>1</v>
      </c>
      <c r="AS60" s="22">
        <v>1</v>
      </c>
      <c r="AT60" s="23">
        <v>1</v>
      </c>
      <c r="AU60" s="23">
        <v>1</v>
      </c>
      <c r="AV60" s="23">
        <v>1</v>
      </c>
      <c r="AW60" s="23">
        <v>1</v>
      </c>
      <c r="AX60" s="23">
        <v>1</v>
      </c>
      <c r="AY60" s="19">
        <v>1</v>
      </c>
      <c r="AZ60" s="19">
        <v>1</v>
      </c>
      <c r="BA60" s="19">
        <v>1</v>
      </c>
      <c r="BB60" s="19">
        <v>1</v>
      </c>
      <c r="BC60" s="19">
        <v>1</v>
      </c>
      <c r="BD60" s="19">
        <v>1</v>
      </c>
      <c r="BE60" s="19">
        <v>1</v>
      </c>
      <c r="BF60" s="19">
        <v>1</v>
      </c>
      <c r="BG60" s="19">
        <v>1</v>
      </c>
      <c r="BH60" s="19">
        <v>1</v>
      </c>
      <c r="BI60" s="19">
        <v>1</v>
      </c>
      <c r="BJ60" s="19">
        <v>1</v>
      </c>
      <c r="BL60" s="18">
        <v>86</v>
      </c>
      <c r="BM60" s="21">
        <v>0.98000000000000009</v>
      </c>
      <c r="BN60" s="21">
        <v>0.9820000000000001</v>
      </c>
      <c r="BO60" s="21">
        <v>0.9840000000000001</v>
      </c>
      <c r="BP60" s="21">
        <v>0.9860000000000001</v>
      </c>
      <c r="BQ60" s="22">
        <v>0.9880000000000001</v>
      </c>
      <c r="BR60" s="22">
        <v>0.9900000000000001</v>
      </c>
      <c r="BS60" s="22">
        <v>0.9920000000000001</v>
      </c>
      <c r="BT60" s="22">
        <v>0.99400000000000011</v>
      </c>
      <c r="BU60" s="22">
        <v>0.99600000000000011</v>
      </c>
      <c r="BV60" s="28">
        <v>0.99800000000000011</v>
      </c>
      <c r="BW60" s="23">
        <v>1</v>
      </c>
      <c r="BX60" s="23">
        <v>1</v>
      </c>
      <c r="BY60" s="23">
        <v>1</v>
      </c>
      <c r="BZ60" s="23">
        <v>1</v>
      </c>
      <c r="CA60" s="19">
        <v>1</v>
      </c>
      <c r="CB60" s="19">
        <v>1</v>
      </c>
      <c r="CC60" s="19">
        <v>1</v>
      </c>
      <c r="CD60" s="19">
        <v>1</v>
      </c>
      <c r="CE60" s="19">
        <v>1</v>
      </c>
      <c r="CF60" s="19">
        <v>1</v>
      </c>
      <c r="CG60" s="19">
        <v>1</v>
      </c>
      <c r="CH60" s="19">
        <v>1</v>
      </c>
      <c r="CI60" s="19">
        <v>1</v>
      </c>
      <c r="CJ60" s="19">
        <v>1</v>
      </c>
      <c r="CK60" s="19">
        <v>1</v>
      </c>
      <c r="CL60" s="19">
        <v>1</v>
      </c>
      <c r="CM60" s="19">
        <v>1</v>
      </c>
      <c r="CN60" s="19">
        <v>1</v>
      </c>
      <c r="CO60" s="19">
        <v>1</v>
      </c>
      <c r="CP60" s="19">
        <v>1</v>
      </c>
      <c r="CQ60" s="19">
        <v>1</v>
      </c>
      <c r="CS60" s="18">
        <v>86</v>
      </c>
      <c r="CT60" s="21">
        <v>1</v>
      </c>
      <c r="CU60" s="21">
        <v>1</v>
      </c>
      <c r="CV60" s="21">
        <v>1</v>
      </c>
      <c r="CW60" s="21">
        <v>1</v>
      </c>
      <c r="CX60" s="22">
        <v>1</v>
      </c>
      <c r="CY60" s="22">
        <v>1</v>
      </c>
      <c r="CZ60" s="22">
        <v>1</v>
      </c>
      <c r="DA60" s="22">
        <v>1</v>
      </c>
      <c r="DB60" s="22">
        <v>1</v>
      </c>
      <c r="DC60" s="28">
        <v>1</v>
      </c>
      <c r="DD60" s="23">
        <v>1</v>
      </c>
      <c r="DE60" s="23">
        <v>1</v>
      </c>
      <c r="DF60" s="23">
        <v>1</v>
      </c>
      <c r="DG60" s="23">
        <v>1</v>
      </c>
      <c r="DH60" s="19">
        <v>1</v>
      </c>
      <c r="DI60" s="19">
        <v>1</v>
      </c>
      <c r="DJ60" s="19">
        <v>1</v>
      </c>
      <c r="DK60" s="19">
        <v>1</v>
      </c>
      <c r="DL60" s="19">
        <v>1</v>
      </c>
      <c r="DM60" s="19">
        <v>1</v>
      </c>
      <c r="DN60" s="19">
        <v>1</v>
      </c>
      <c r="DO60" s="19">
        <v>1</v>
      </c>
      <c r="DP60" s="19">
        <v>1</v>
      </c>
      <c r="DQ60" s="19">
        <v>1</v>
      </c>
      <c r="DR60" s="19">
        <v>1</v>
      </c>
      <c r="DS60" s="19">
        <v>1</v>
      </c>
      <c r="DT60" s="19">
        <v>1</v>
      </c>
      <c r="DU60" s="19">
        <v>1</v>
      </c>
      <c r="DV60" s="19">
        <v>1</v>
      </c>
      <c r="DW60" s="19">
        <v>1</v>
      </c>
      <c r="DX60" s="19">
        <v>1</v>
      </c>
    </row>
    <row r="61" spans="1:128" x14ac:dyDescent="0.3">
      <c r="A61">
        <v>23</v>
      </c>
      <c r="B61" s="19">
        <v>1.2199999999999998</v>
      </c>
      <c r="C61" s="19">
        <v>1.2199999999999998</v>
      </c>
      <c r="D61" s="19">
        <v>1.2199999999999998</v>
      </c>
      <c r="E61" s="19">
        <v>1.2199999999999998</v>
      </c>
      <c r="F61" s="19">
        <v>1.2199999999999998</v>
      </c>
      <c r="G61" s="19">
        <v>1.2199999999999998</v>
      </c>
      <c r="H61" s="19">
        <v>1.2199999999999998</v>
      </c>
      <c r="I61" s="19">
        <v>1.2199999999999998</v>
      </c>
      <c r="J61" s="19">
        <v>1.2199999999999998</v>
      </c>
      <c r="K61" s="19">
        <v>1.2199999999999998</v>
      </c>
      <c r="L61" s="19">
        <v>1.2199999999999998</v>
      </c>
      <c r="M61" s="19">
        <v>1.2199999999999998</v>
      </c>
      <c r="N61" s="19">
        <v>1.2199999999999998</v>
      </c>
      <c r="O61" s="19">
        <v>1.2199999999999998</v>
      </c>
      <c r="P61" s="19">
        <v>1.2199999999999998</v>
      </c>
      <c r="Q61" s="19">
        <v>1.2199999999999998</v>
      </c>
      <c r="R61" s="19">
        <v>1.2199999999999998</v>
      </c>
      <c r="S61" s="19">
        <v>1.2199999999999998</v>
      </c>
      <c r="T61" s="19">
        <v>1.2199999999999998</v>
      </c>
      <c r="U61" s="19">
        <v>1.2199999999999998</v>
      </c>
      <c r="V61" s="19">
        <v>1.2199999999999998</v>
      </c>
      <c r="W61" s="19">
        <v>1.2199999999999998</v>
      </c>
      <c r="X61" s="19">
        <v>1.2199999999999998</v>
      </c>
      <c r="Y61" s="19">
        <v>1.2199999999999998</v>
      </c>
      <c r="Z61" s="19">
        <v>1.2199999999999998</v>
      </c>
      <c r="AA61" s="19">
        <v>1.2199999999999998</v>
      </c>
      <c r="AB61" s="19">
        <v>1.1924999999999997</v>
      </c>
      <c r="AC61" s="19">
        <v>1.1649999999999996</v>
      </c>
      <c r="AD61" s="20">
        <v>1.1374999999999995</v>
      </c>
      <c r="AE61" s="20">
        <v>1.1099999999999994</v>
      </c>
      <c r="AF61" s="20">
        <v>1.0824999999999994</v>
      </c>
      <c r="AG61" s="20">
        <v>1.0549999999999993</v>
      </c>
      <c r="AH61" s="25">
        <v>1.0274999999999992</v>
      </c>
      <c r="AI61" s="21">
        <v>1</v>
      </c>
      <c r="AJ61" s="21">
        <v>1</v>
      </c>
      <c r="AK61" s="21">
        <v>1</v>
      </c>
      <c r="AL61" s="21">
        <v>1</v>
      </c>
      <c r="AM61" s="21">
        <v>1</v>
      </c>
      <c r="AN61" s="22">
        <v>1</v>
      </c>
      <c r="AO61" s="22">
        <v>1</v>
      </c>
      <c r="AP61" s="22">
        <v>1</v>
      </c>
      <c r="AQ61" s="22">
        <v>1</v>
      </c>
      <c r="AR61" s="22">
        <v>1</v>
      </c>
      <c r="AS61" s="23">
        <v>1</v>
      </c>
      <c r="AT61" s="23">
        <v>1</v>
      </c>
      <c r="AU61" s="23">
        <v>1</v>
      </c>
      <c r="AV61" s="23">
        <v>1</v>
      </c>
      <c r="AW61" s="23">
        <v>1</v>
      </c>
      <c r="AX61" s="19">
        <v>1</v>
      </c>
      <c r="AY61" s="19">
        <v>1</v>
      </c>
      <c r="AZ61" s="19">
        <v>1</v>
      </c>
      <c r="BA61" s="19">
        <v>1</v>
      </c>
      <c r="BB61" s="19">
        <v>1</v>
      </c>
      <c r="BC61" s="19">
        <v>1</v>
      </c>
      <c r="BD61" s="19">
        <v>1</v>
      </c>
      <c r="BE61" s="19">
        <v>1</v>
      </c>
      <c r="BF61" s="19">
        <v>1</v>
      </c>
      <c r="BG61" s="19">
        <v>1</v>
      </c>
      <c r="BH61" s="19">
        <v>1</v>
      </c>
      <c r="BI61" s="19">
        <v>1</v>
      </c>
      <c r="BJ61" s="19">
        <v>1</v>
      </c>
      <c r="BL61" s="18">
        <v>87</v>
      </c>
      <c r="BM61" s="21">
        <v>0.9850000000000001</v>
      </c>
      <c r="BN61" s="21">
        <v>0.98650000000000004</v>
      </c>
      <c r="BO61" s="21">
        <v>0.98799999999999999</v>
      </c>
      <c r="BP61" s="22">
        <v>0.98949999999999994</v>
      </c>
      <c r="BQ61" s="22">
        <v>0.99099999999999988</v>
      </c>
      <c r="BR61" s="22">
        <v>0.99249999999999983</v>
      </c>
      <c r="BS61" s="22">
        <v>0.99399999999999977</v>
      </c>
      <c r="BT61" s="22">
        <v>0.99549999999999972</v>
      </c>
      <c r="BU61" s="23">
        <v>0.99699999999999966</v>
      </c>
      <c r="BV61" s="28">
        <v>0.99849999999999961</v>
      </c>
      <c r="BW61" s="23">
        <v>1</v>
      </c>
      <c r="BX61" s="23">
        <v>1</v>
      </c>
      <c r="BY61" s="23">
        <v>1</v>
      </c>
      <c r="BZ61" s="19">
        <v>1</v>
      </c>
      <c r="CA61" s="19">
        <v>1</v>
      </c>
      <c r="CB61" s="19">
        <v>1</v>
      </c>
      <c r="CC61" s="19">
        <v>1</v>
      </c>
      <c r="CD61" s="19">
        <v>1</v>
      </c>
      <c r="CE61" s="19">
        <v>1</v>
      </c>
      <c r="CF61" s="19">
        <v>1</v>
      </c>
      <c r="CG61" s="19">
        <v>1</v>
      </c>
      <c r="CH61" s="19">
        <v>1</v>
      </c>
      <c r="CI61" s="19">
        <v>1</v>
      </c>
      <c r="CJ61" s="19">
        <v>1</v>
      </c>
      <c r="CK61" s="19">
        <v>1</v>
      </c>
      <c r="CL61" s="19">
        <v>1</v>
      </c>
      <c r="CM61" s="19">
        <v>1</v>
      </c>
      <c r="CN61" s="19">
        <v>1</v>
      </c>
      <c r="CO61" s="19">
        <v>1</v>
      </c>
      <c r="CP61" s="19">
        <v>1</v>
      </c>
      <c r="CQ61" s="19">
        <v>1</v>
      </c>
      <c r="CS61" s="18">
        <v>87</v>
      </c>
      <c r="CT61" s="21">
        <v>1</v>
      </c>
      <c r="CU61" s="21">
        <v>1</v>
      </c>
      <c r="CV61" s="21">
        <v>1</v>
      </c>
      <c r="CW61" s="22">
        <v>1</v>
      </c>
      <c r="CX61" s="22">
        <v>1</v>
      </c>
      <c r="CY61" s="22">
        <v>1</v>
      </c>
      <c r="CZ61" s="22">
        <v>1</v>
      </c>
      <c r="DA61" s="22">
        <v>1</v>
      </c>
      <c r="DB61" s="23">
        <v>1</v>
      </c>
      <c r="DC61" s="28">
        <v>1</v>
      </c>
      <c r="DD61" s="23">
        <v>1</v>
      </c>
      <c r="DE61" s="23">
        <v>1</v>
      </c>
      <c r="DF61" s="23">
        <v>1</v>
      </c>
      <c r="DG61" s="19">
        <v>1</v>
      </c>
      <c r="DH61" s="19">
        <v>1</v>
      </c>
      <c r="DI61" s="19">
        <v>1</v>
      </c>
      <c r="DJ61" s="19">
        <v>1</v>
      </c>
      <c r="DK61" s="19">
        <v>1</v>
      </c>
      <c r="DL61" s="19">
        <v>1</v>
      </c>
      <c r="DM61" s="19">
        <v>1</v>
      </c>
      <c r="DN61" s="19">
        <v>1</v>
      </c>
      <c r="DO61" s="19">
        <v>1</v>
      </c>
      <c r="DP61" s="19">
        <v>1</v>
      </c>
      <c r="DQ61" s="19">
        <v>1</v>
      </c>
      <c r="DR61" s="19">
        <v>1</v>
      </c>
      <c r="DS61" s="19">
        <v>1</v>
      </c>
      <c r="DT61" s="19">
        <v>1</v>
      </c>
      <c r="DU61" s="19">
        <v>1</v>
      </c>
      <c r="DV61" s="19">
        <v>1</v>
      </c>
      <c r="DW61" s="19">
        <v>1</v>
      </c>
      <c r="DX61" s="19">
        <v>1</v>
      </c>
    </row>
    <row r="62" spans="1:128" x14ac:dyDescent="0.3">
      <c r="A62">
        <v>24</v>
      </c>
      <c r="B62" s="19">
        <v>1.1924999999999997</v>
      </c>
      <c r="C62" s="19">
        <v>1.1924999999999997</v>
      </c>
      <c r="D62" s="19">
        <v>1.1924999999999997</v>
      </c>
      <c r="E62" s="19">
        <v>1.1924999999999997</v>
      </c>
      <c r="F62" s="19">
        <v>1.1924999999999997</v>
      </c>
      <c r="G62" s="19">
        <v>1.1924999999999997</v>
      </c>
      <c r="H62" s="19">
        <v>1.1924999999999997</v>
      </c>
      <c r="I62" s="19">
        <v>1.1924999999999997</v>
      </c>
      <c r="J62" s="19">
        <v>1.1924999999999997</v>
      </c>
      <c r="K62" s="19">
        <v>1.1924999999999997</v>
      </c>
      <c r="L62" s="19">
        <v>1.1924999999999997</v>
      </c>
      <c r="M62" s="19">
        <v>1.1924999999999997</v>
      </c>
      <c r="N62" s="19">
        <v>1.1924999999999997</v>
      </c>
      <c r="O62" s="19">
        <v>1.1924999999999997</v>
      </c>
      <c r="P62" s="19">
        <v>1.1924999999999997</v>
      </c>
      <c r="Q62" s="19">
        <v>1.1924999999999997</v>
      </c>
      <c r="R62" s="19">
        <v>1.1924999999999997</v>
      </c>
      <c r="S62" s="19">
        <v>1.1924999999999997</v>
      </c>
      <c r="T62" s="19">
        <v>1.1924999999999997</v>
      </c>
      <c r="U62" s="19">
        <v>1.1924999999999997</v>
      </c>
      <c r="V62" s="19">
        <v>1.1924999999999997</v>
      </c>
      <c r="W62" s="19">
        <v>1.1924999999999997</v>
      </c>
      <c r="X62" s="19">
        <v>1.1924999999999997</v>
      </c>
      <c r="Y62" s="19">
        <v>1.1924999999999997</v>
      </c>
      <c r="Z62" s="19">
        <v>1.1924999999999997</v>
      </c>
      <c r="AA62" s="19">
        <v>1.1924999999999997</v>
      </c>
      <c r="AB62" s="19">
        <v>1.1649999999999996</v>
      </c>
      <c r="AC62" s="20">
        <v>1.1374999999999995</v>
      </c>
      <c r="AD62" s="20">
        <v>1.1099999999999994</v>
      </c>
      <c r="AE62" s="20">
        <v>1.0824999999999994</v>
      </c>
      <c r="AF62" s="20">
        <v>1.0549999999999993</v>
      </c>
      <c r="AG62" s="25">
        <v>1.0274999999999992</v>
      </c>
      <c r="AH62" s="21">
        <v>1</v>
      </c>
      <c r="AI62" s="21">
        <v>1</v>
      </c>
      <c r="AJ62" s="21">
        <v>1</v>
      </c>
      <c r="AK62" s="21">
        <v>1</v>
      </c>
      <c r="AL62" s="21">
        <v>1</v>
      </c>
      <c r="AM62" s="22">
        <v>1</v>
      </c>
      <c r="AN62" s="22">
        <v>1</v>
      </c>
      <c r="AO62" s="22">
        <v>1</v>
      </c>
      <c r="AP62" s="22">
        <v>1</v>
      </c>
      <c r="AQ62" s="22">
        <v>1</v>
      </c>
      <c r="AR62" s="23">
        <v>1</v>
      </c>
      <c r="AS62" s="23">
        <v>1</v>
      </c>
      <c r="AT62" s="23">
        <v>1</v>
      </c>
      <c r="AU62" s="23">
        <v>1</v>
      </c>
      <c r="AV62" s="23">
        <v>1</v>
      </c>
      <c r="AW62" s="19">
        <v>1</v>
      </c>
      <c r="AX62" s="19">
        <v>1</v>
      </c>
      <c r="AY62" s="19">
        <v>1</v>
      </c>
      <c r="AZ62" s="19">
        <v>1</v>
      </c>
      <c r="BA62" s="19">
        <v>1</v>
      </c>
      <c r="BB62" s="19">
        <v>1</v>
      </c>
      <c r="BC62" s="19">
        <v>1</v>
      </c>
      <c r="BD62" s="19">
        <v>1</v>
      </c>
      <c r="BE62" s="19">
        <v>1</v>
      </c>
      <c r="BF62" s="19">
        <v>1</v>
      </c>
      <c r="BG62" s="19">
        <v>1</v>
      </c>
      <c r="BH62" s="19">
        <v>1</v>
      </c>
      <c r="BI62" s="19">
        <v>1</v>
      </c>
      <c r="BJ62" s="19">
        <v>1</v>
      </c>
      <c r="BL62" s="18">
        <v>88</v>
      </c>
      <c r="BM62" s="21">
        <v>0.9900000000000001</v>
      </c>
      <c r="BN62" s="21">
        <v>0.9910000000000001</v>
      </c>
      <c r="BO62" s="22">
        <v>0.9920000000000001</v>
      </c>
      <c r="BP62" s="22">
        <v>0.9930000000000001</v>
      </c>
      <c r="BQ62" s="22">
        <v>0.99400000000000011</v>
      </c>
      <c r="BR62" s="22">
        <v>0.99500000000000011</v>
      </c>
      <c r="BS62" s="22">
        <v>0.99600000000000011</v>
      </c>
      <c r="BT62" s="23">
        <v>0.99700000000000011</v>
      </c>
      <c r="BU62" s="23">
        <v>0.99800000000000011</v>
      </c>
      <c r="BV62" s="28">
        <v>0.99900000000000011</v>
      </c>
      <c r="BW62" s="23">
        <v>1</v>
      </c>
      <c r="BX62" s="23">
        <v>1</v>
      </c>
      <c r="BY62" s="19">
        <v>1</v>
      </c>
      <c r="BZ62" s="19">
        <v>1</v>
      </c>
      <c r="CA62" s="19">
        <v>1</v>
      </c>
      <c r="CB62" s="19">
        <v>1</v>
      </c>
      <c r="CC62" s="19">
        <v>1</v>
      </c>
      <c r="CD62" s="19">
        <v>1</v>
      </c>
      <c r="CE62" s="19">
        <v>1</v>
      </c>
      <c r="CF62" s="19">
        <v>1</v>
      </c>
      <c r="CG62" s="19">
        <v>1</v>
      </c>
      <c r="CH62" s="19">
        <v>1</v>
      </c>
      <c r="CI62" s="19">
        <v>1</v>
      </c>
      <c r="CJ62" s="19">
        <v>1</v>
      </c>
      <c r="CK62" s="19">
        <v>1</v>
      </c>
      <c r="CL62" s="19">
        <v>1</v>
      </c>
      <c r="CM62" s="19">
        <v>1</v>
      </c>
      <c r="CN62" s="19">
        <v>1</v>
      </c>
      <c r="CO62" s="19">
        <v>1</v>
      </c>
      <c r="CP62" s="19">
        <v>1</v>
      </c>
      <c r="CQ62" s="19">
        <v>1</v>
      </c>
      <c r="CS62" s="18">
        <v>88</v>
      </c>
      <c r="CT62" s="21">
        <v>1</v>
      </c>
      <c r="CU62" s="21">
        <v>1</v>
      </c>
      <c r="CV62" s="22">
        <v>1</v>
      </c>
      <c r="CW62" s="22">
        <v>1</v>
      </c>
      <c r="CX62" s="22">
        <v>1</v>
      </c>
      <c r="CY62" s="22">
        <v>1</v>
      </c>
      <c r="CZ62" s="22">
        <v>1</v>
      </c>
      <c r="DA62" s="23">
        <v>1</v>
      </c>
      <c r="DB62" s="23">
        <v>1</v>
      </c>
      <c r="DC62" s="28">
        <v>1</v>
      </c>
      <c r="DD62" s="23">
        <v>1</v>
      </c>
      <c r="DE62" s="23">
        <v>1</v>
      </c>
      <c r="DF62" s="19">
        <v>1</v>
      </c>
      <c r="DG62" s="19">
        <v>1</v>
      </c>
      <c r="DH62" s="19">
        <v>1</v>
      </c>
      <c r="DI62" s="19">
        <v>1</v>
      </c>
      <c r="DJ62" s="19">
        <v>1</v>
      </c>
      <c r="DK62" s="19">
        <v>1</v>
      </c>
      <c r="DL62" s="19">
        <v>1</v>
      </c>
      <c r="DM62" s="19">
        <v>1</v>
      </c>
      <c r="DN62" s="19">
        <v>1</v>
      </c>
      <c r="DO62" s="19">
        <v>1</v>
      </c>
      <c r="DP62" s="19">
        <v>1</v>
      </c>
      <c r="DQ62" s="19">
        <v>1</v>
      </c>
      <c r="DR62" s="19">
        <v>1</v>
      </c>
      <c r="DS62" s="19">
        <v>1</v>
      </c>
      <c r="DT62" s="19">
        <v>1</v>
      </c>
      <c r="DU62" s="19">
        <v>1</v>
      </c>
      <c r="DV62" s="19">
        <v>1</v>
      </c>
      <c r="DW62" s="19">
        <v>1</v>
      </c>
      <c r="DX62" s="19">
        <v>1</v>
      </c>
    </row>
    <row r="63" spans="1:128" x14ac:dyDescent="0.3">
      <c r="A63">
        <v>25</v>
      </c>
      <c r="B63" s="19">
        <v>1.1649999999999996</v>
      </c>
      <c r="C63" s="19">
        <v>1.1649999999999996</v>
      </c>
      <c r="D63" s="19">
        <v>1.1649999999999996</v>
      </c>
      <c r="E63" s="19">
        <v>1.1649999999999996</v>
      </c>
      <c r="F63" s="19">
        <v>1.1649999999999996</v>
      </c>
      <c r="G63" s="19">
        <v>1.1649999999999996</v>
      </c>
      <c r="H63" s="19">
        <v>1.1649999999999996</v>
      </c>
      <c r="I63" s="19">
        <v>1.1649999999999996</v>
      </c>
      <c r="J63" s="19">
        <v>1.1649999999999996</v>
      </c>
      <c r="K63" s="19">
        <v>1.1649999999999996</v>
      </c>
      <c r="L63" s="19">
        <v>1.1649999999999996</v>
      </c>
      <c r="M63" s="19">
        <v>1.1649999999999996</v>
      </c>
      <c r="N63" s="19">
        <v>1.1649999999999996</v>
      </c>
      <c r="O63" s="19">
        <v>1.1649999999999996</v>
      </c>
      <c r="P63" s="19">
        <v>1.1649999999999996</v>
      </c>
      <c r="Q63" s="19">
        <v>1.1649999999999996</v>
      </c>
      <c r="R63" s="19">
        <v>1.1649999999999996</v>
      </c>
      <c r="S63" s="19">
        <v>1.1649999999999996</v>
      </c>
      <c r="T63" s="19">
        <v>1.1649999999999996</v>
      </c>
      <c r="U63" s="19">
        <v>1.1649999999999996</v>
      </c>
      <c r="V63" s="19">
        <v>1.1649999999999996</v>
      </c>
      <c r="W63" s="19">
        <v>1.1649999999999996</v>
      </c>
      <c r="X63" s="19">
        <v>1.1649999999999996</v>
      </c>
      <c r="Y63" s="19">
        <v>1.1649999999999996</v>
      </c>
      <c r="Z63" s="19">
        <v>1.1649999999999996</v>
      </c>
      <c r="AA63" s="19">
        <v>1.1649999999999996</v>
      </c>
      <c r="AB63" s="20">
        <v>1.1374999999999995</v>
      </c>
      <c r="AC63" s="20">
        <v>1.1099999999999994</v>
      </c>
      <c r="AD63" s="20">
        <v>1.0824999999999994</v>
      </c>
      <c r="AE63" s="20">
        <v>1.0549999999999993</v>
      </c>
      <c r="AF63" s="25">
        <v>1.0274999999999992</v>
      </c>
      <c r="AG63" s="21">
        <v>1</v>
      </c>
      <c r="AH63" s="21">
        <v>1</v>
      </c>
      <c r="AI63" s="21">
        <v>1</v>
      </c>
      <c r="AJ63" s="21">
        <v>1</v>
      </c>
      <c r="AK63" s="21">
        <v>1</v>
      </c>
      <c r="AL63" s="22">
        <v>1</v>
      </c>
      <c r="AM63" s="22">
        <v>1</v>
      </c>
      <c r="AN63" s="22">
        <v>1</v>
      </c>
      <c r="AO63" s="22">
        <v>1</v>
      </c>
      <c r="AP63" s="22">
        <v>1</v>
      </c>
      <c r="AQ63" s="23">
        <v>1</v>
      </c>
      <c r="AR63" s="23">
        <v>1</v>
      </c>
      <c r="AS63" s="23">
        <v>1</v>
      </c>
      <c r="AT63" s="23">
        <v>1</v>
      </c>
      <c r="AU63" s="23">
        <v>1</v>
      </c>
      <c r="AV63" s="19">
        <v>1</v>
      </c>
      <c r="AW63" s="19">
        <v>1</v>
      </c>
      <c r="AX63" s="19">
        <v>1</v>
      </c>
      <c r="AY63" s="19">
        <v>1</v>
      </c>
      <c r="AZ63" s="19">
        <v>1</v>
      </c>
      <c r="BA63" s="19">
        <v>1</v>
      </c>
      <c r="BB63" s="19">
        <v>1</v>
      </c>
      <c r="BC63" s="19">
        <v>1</v>
      </c>
      <c r="BD63" s="19">
        <v>1</v>
      </c>
      <c r="BE63" s="19">
        <v>1</v>
      </c>
      <c r="BF63" s="19">
        <v>1</v>
      </c>
      <c r="BG63" s="19">
        <v>1</v>
      </c>
      <c r="BH63" s="19">
        <v>1</v>
      </c>
      <c r="BI63" s="19">
        <v>1</v>
      </c>
      <c r="BJ63" s="19">
        <v>1</v>
      </c>
      <c r="BL63" s="18">
        <v>89</v>
      </c>
      <c r="BM63" s="21">
        <v>0.99500000000000011</v>
      </c>
      <c r="BN63" s="22">
        <v>0.99550000000000005</v>
      </c>
      <c r="BO63" s="22">
        <v>0.996</v>
      </c>
      <c r="BP63" s="22">
        <v>0.99649999999999994</v>
      </c>
      <c r="BQ63" s="22">
        <v>0.99699999999999989</v>
      </c>
      <c r="BR63" s="22">
        <v>0.99749999999999983</v>
      </c>
      <c r="BS63" s="23">
        <v>0.99799999999999978</v>
      </c>
      <c r="BT63" s="23">
        <v>0.99849999999999972</v>
      </c>
      <c r="BU63" s="23">
        <v>0.99899999999999967</v>
      </c>
      <c r="BV63" s="28">
        <v>0.99949999999999961</v>
      </c>
      <c r="BW63" s="23">
        <v>1</v>
      </c>
      <c r="BX63" s="19">
        <v>1</v>
      </c>
      <c r="BY63" s="19">
        <v>1</v>
      </c>
      <c r="BZ63" s="19">
        <v>1</v>
      </c>
      <c r="CA63" s="19">
        <v>1</v>
      </c>
      <c r="CB63" s="19">
        <v>1</v>
      </c>
      <c r="CC63" s="19">
        <v>1</v>
      </c>
      <c r="CD63" s="19">
        <v>1</v>
      </c>
      <c r="CE63" s="19">
        <v>1</v>
      </c>
      <c r="CF63" s="19">
        <v>1</v>
      </c>
      <c r="CG63" s="19">
        <v>1</v>
      </c>
      <c r="CH63" s="19">
        <v>1</v>
      </c>
      <c r="CI63" s="19">
        <v>1</v>
      </c>
      <c r="CJ63" s="19">
        <v>1</v>
      </c>
      <c r="CK63" s="19">
        <v>1</v>
      </c>
      <c r="CL63" s="19">
        <v>1</v>
      </c>
      <c r="CM63" s="19">
        <v>1</v>
      </c>
      <c r="CN63" s="19">
        <v>1</v>
      </c>
      <c r="CO63" s="19">
        <v>1</v>
      </c>
      <c r="CP63" s="19">
        <v>1</v>
      </c>
      <c r="CQ63" s="19">
        <v>1</v>
      </c>
      <c r="CS63" s="18">
        <v>89</v>
      </c>
      <c r="CT63" s="21">
        <v>1</v>
      </c>
      <c r="CU63" s="22">
        <v>1</v>
      </c>
      <c r="CV63" s="22">
        <v>1</v>
      </c>
      <c r="CW63" s="22">
        <v>1</v>
      </c>
      <c r="CX63" s="22">
        <v>1</v>
      </c>
      <c r="CY63" s="22">
        <v>1</v>
      </c>
      <c r="CZ63" s="23">
        <v>1</v>
      </c>
      <c r="DA63" s="23">
        <v>1</v>
      </c>
      <c r="DB63" s="23">
        <v>1</v>
      </c>
      <c r="DC63" s="28">
        <v>1</v>
      </c>
      <c r="DD63" s="23">
        <v>1</v>
      </c>
      <c r="DE63" s="19">
        <v>1</v>
      </c>
      <c r="DF63" s="19">
        <v>1</v>
      </c>
      <c r="DG63" s="19">
        <v>1</v>
      </c>
      <c r="DH63" s="19">
        <v>1</v>
      </c>
      <c r="DI63" s="19">
        <v>1</v>
      </c>
      <c r="DJ63" s="19">
        <v>1</v>
      </c>
      <c r="DK63" s="19">
        <v>1</v>
      </c>
      <c r="DL63" s="19">
        <v>1</v>
      </c>
      <c r="DM63" s="19">
        <v>1</v>
      </c>
      <c r="DN63" s="19">
        <v>1</v>
      </c>
      <c r="DO63" s="19">
        <v>1</v>
      </c>
      <c r="DP63" s="19">
        <v>1</v>
      </c>
      <c r="DQ63" s="19">
        <v>1</v>
      </c>
      <c r="DR63" s="19">
        <v>1</v>
      </c>
      <c r="DS63" s="19">
        <v>1</v>
      </c>
      <c r="DT63" s="19">
        <v>1</v>
      </c>
      <c r="DU63" s="19">
        <v>1</v>
      </c>
      <c r="DV63" s="19">
        <v>1</v>
      </c>
      <c r="DW63" s="19">
        <v>1</v>
      </c>
      <c r="DX63" s="19">
        <v>1</v>
      </c>
    </row>
    <row r="64" spans="1:128" x14ac:dyDescent="0.3">
      <c r="A64">
        <v>26</v>
      </c>
      <c r="B64" s="19">
        <v>1.1374999999999995</v>
      </c>
      <c r="C64" s="19">
        <v>1.1374999999999995</v>
      </c>
      <c r="D64" s="19">
        <v>1.1374999999999995</v>
      </c>
      <c r="E64" s="19">
        <v>1.1374999999999995</v>
      </c>
      <c r="F64" s="19">
        <v>1.1374999999999995</v>
      </c>
      <c r="G64" s="19">
        <v>1.1374999999999995</v>
      </c>
      <c r="H64" s="19">
        <v>1.1374999999999995</v>
      </c>
      <c r="I64" s="19">
        <v>1.1374999999999995</v>
      </c>
      <c r="J64" s="19">
        <v>1.1374999999999995</v>
      </c>
      <c r="K64" s="19">
        <v>1.1374999999999995</v>
      </c>
      <c r="L64" s="19">
        <v>1.1374999999999995</v>
      </c>
      <c r="M64" s="19">
        <v>1.1374999999999995</v>
      </c>
      <c r="N64" s="19">
        <v>1.1374999999999995</v>
      </c>
      <c r="O64" s="19">
        <v>1.1374999999999995</v>
      </c>
      <c r="P64" s="19">
        <v>1.1374999999999995</v>
      </c>
      <c r="Q64" s="19">
        <v>1.1374999999999995</v>
      </c>
      <c r="R64" s="19">
        <v>1.1374999999999995</v>
      </c>
      <c r="S64" s="19">
        <v>1.1374999999999995</v>
      </c>
      <c r="T64" s="19">
        <v>1.1374999999999995</v>
      </c>
      <c r="U64" s="19">
        <v>1.1374999999999995</v>
      </c>
      <c r="V64" s="19">
        <v>1.1374999999999995</v>
      </c>
      <c r="W64" s="19">
        <v>1.1374999999999995</v>
      </c>
      <c r="X64" s="19">
        <v>1.1374999999999995</v>
      </c>
      <c r="Y64" s="19">
        <v>1.1374999999999995</v>
      </c>
      <c r="Z64" s="19">
        <v>1.1374999999999995</v>
      </c>
      <c r="AA64" s="20">
        <v>1.1374999999999995</v>
      </c>
      <c r="AB64" s="20">
        <v>1.1099999999999994</v>
      </c>
      <c r="AC64" s="20">
        <v>1.0824999999999994</v>
      </c>
      <c r="AD64" s="20">
        <v>1.0549999999999993</v>
      </c>
      <c r="AE64" s="25">
        <v>1.0274999999999992</v>
      </c>
      <c r="AF64" s="21">
        <v>1</v>
      </c>
      <c r="AG64" s="21">
        <v>1</v>
      </c>
      <c r="AH64" s="21">
        <v>1</v>
      </c>
      <c r="AI64" s="21">
        <v>1</v>
      </c>
      <c r="AJ64" s="21">
        <v>1</v>
      </c>
      <c r="AK64" s="22">
        <v>1</v>
      </c>
      <c r="AL64" s="22">
        <v>1</v>
      </c>
      <c r="AM64" s="22">
        <v>1</v>
      </c>
      <c r="AN64" s="22">
        <v>1</v>
      </c>
      <c r="AO64" s="22">
        <v>1</v>
      </c>
      <c r="AP64" s="23">
        <v>1</v>
      </c>
      <c r="AQ64" s="23">
        <v>1</v>
      </c>
      <c r="AR64" s="23">
        <v>1</v>
      </c>
      <c r="AS64" s="23">
        <v>1</v>
      </c>
      <c r="AT64" s="23">
        <v>1</v>
      </c>
      <c r="AU64" s="19">
        <v>1</v>
      </c>
      <c r="AV64" s="19">
        <v>1</v>
      </c>
      <c r="AW64" s="19">
        <v>1</v>
      </c>
      <c r="AX64" s="19">
        <v>1</v>
      </c>
      <c r="AY64" s="19">
        <v>1</v>
      </c>
      <c r="AZ64" s="19">
        <v>1</v>
      </c>
      <c r="BA64" s="19">
        <v>1</v>
      </c>
      <c r="BB64" s="19">
        <v>1</v>
      </c>
      <c r="BC64" s="19">
        <v>1</v>
      </c>
      <c r="BD64" s="19">
        <v>1</v>
      </c>
      <c r="BE64" s="19">
        <v>1</v>
      </c>
      <c r="BF64" s="19">
        <v>1</v>
      </c>
      <c r="BG64" s="19">
        <v>1</v>
      </c>
      <c r="BH64" s="19">
        <v>1</v>
      </c>
      <c r="BI64" s="19">
        <v>1</v>
      </c>
      <c r="BJ64" s="19">
        <v>1</v>
      </c>
      <c r="BL64" s="18">
        <v>90</v>
      </c>
      <c r="BM64" s="22">
        <v>1</v>
      </c>
      <c r="BN64" s="22">
        <v>1</v>
      </c>
      <c r="BO64" s="22">
        <v>1</v>
      </c>
      <c r="BP64" s="22">
        <v>1</v>
      </c>
      <c r="BQ64" s="22">
        <v>1</v>
      </c>
      <c r="BR64" s="23">
        <v>1</v>
      </c>
      <c r="BS64" s="23">
        <v>1</v>
      </c>
      <c r="BT64" s="23">
        <v>1</v>
      </c>
      <c r="BU64" s="23">
        <v>1</v>
      </c>
      <c r="BV64" s="28">
        <v>1</v>
      </c>
      <c r="BW64" s="19">
        <v>1</v>
      </c>
      <c r="BX64" s="19">
        <v>1</v>
      </c>
      <c r="BY64" s="19">
        <v>1</v>
      </c>
      <c r="BZ64" s="19">
        <v>1</v>
      </c>
      <c r="CA64" s="19">
        <v>1</v>
      </c>
      <c r="CB64" s="19">
        <v>1</v>
      </c>
      <c r="CC64" s="19">
        <v>1</v>
      </c>
      <c r="CD64" s="19">
        <v>1</v>
      </c>
      <c r="CE64" s="19">
        <v>1</v>
      </c>
      <c r="CF64" s="19">
        <v>1</v>
      </c>
      <c r="CG64" s="19">
        <v>1</v>
      </c>
      <c r="CH64" s="19">
        <v>1</v>
      </c>
      <c r="CI64" s="19">
        <v>1</v>
      </c>
      <c r="CJ64" s="19">
        <v>1</v>
      </c>
      <c r="CK64" s="19">
        <v>1</v>
      </c>
      <c r="CL64" s="19">
        <v>1</v>
      </c>
      <c r="CM64" s="19">
        <v>1</v>
      </c>
      <c r="CN64" s="19">
        <v>1</v>
      </c>
      <c r="CO64" s="19">
        <v>1</v>
      </c>
      <c r="CP64" s="19">
        <v>1</v>
      </c>
      <c r="CQ64" s="19">
        <v>1</v>
      </c>
      <c r="CS64" s="18">
        <v>90</v>
      </c>
      <c r="CT64" s="22">
        <v>1</v>
      </c>
      <c r="CU64" s="22">
        <v>1</v>
      </c>
      <c r="CV64" s="22">
        <v>1</v>
      </c>
      <c r="CW64" s="22">
        <v>1</v>
      </c>
      <c r="CX64" s="22">
        <v>1</v>
      </c>
      <c r="CY64" s="23">
        <v>1</v>
      </c>
      <c r="CZ64" s="23">
        <v>1</v>
      </c>
      <c r="DA64" s="23">
        <v>1</v>
      </c>
      <c r="DB64" s="23">
        <v>1</v>
      </c>
      <c r="DC64" s="28">
        <v>1</v>
      </c>
      <c r="DD64" s="19">
        <v>1</v>
      </c>
      <c r="DE64" s="19">
        <v>1</v>
      </c>
      <c r="DF64" s="19">
        <v>1</v>
      </c>
      <c r="DG64" s="19">
        <v>1</v>
      </c>
      <c r="DH64" s="19">
        <v>1</v>
      </c>
      <c r="DI64" s="19">
        <v>1</v>
      </c>
      <c r="DJ64" s="19">
        <v>1</v>
      </c>
      <c r="DK64" s="19">
        <v>1</v>
      </c>
      <c r="DL64" s="19">
        <v>1</v>
      </c>
      <c r="DM64" s="19">
        <v>1</v>
      </c>
      <c r="DN64" s="19">
        <v>1</v>
      </c>
      <c r="DO64" s="19">
        <v>1</v>
      </c>
      <c r="DP64" s="19">
        <v>1</v>
      </c>
      <c r="DQ64" s="19">
        <v>1</v>
      </c>
      <c r="DR64" s="19">
        <v>1</v>
      </c>
      <c r="DS64" s="19">
        <v>1</v>
      </c>
      <c r="DT64" s="19">
        <v>1</v>
      </c>
      <c r="DU64" s="19">
        <v>1</v>
      </c>
      <c r="DV64" s="19">
        <v>1</v>
      </c>
      <c r="DW64" s="19">
        <v>1</v>
      </c>
      <c r="DX64" s="19">
        <v>1</v>
      </c>
    </row>
    <row r="65" spans="1:62" x14ac:dyDescent="0.3">
      <c r="A65">
        <v>27</v>
      </c>
      <c r="B65" s="19">
        <v>1.1099999999999994</v>
      </c>
      <c r="C65" s="19">
        <v>1.1099999999999994</v>
      </c>
      <c r="D65" s="19">
        <v>1.1099999999999994</v>
      </c>
      <c r="E65" s="19">
        <v>1.1099999999999994</v>
      </c>
      <c r="F65" s="19">
        <v>1.1099999999999994</v>
      </c>
      <c r="G65" s="19">
        <v>1.1099999999999994</v>
      </c>
      <c r="H65" s="19">
        <v>1.1099999999999994</v>
      </c>
      <c r="I65" s="19">
        <v>1.1099999999999994</v>
      </c>
      <c r="J65" s="19">
        <v>1.1099999999999994</v>
      </c>
      <c r="K65" s="19">
        <v>1.1099999999999994</v>
      </c>
      <c r="L65" s="19">
        <v>1.1099999999999994</v>
      </c>
      <c r="M65" s="19">
        <v>1.1099999999999994</v>
      </c>
      <c r="N65" s="19">
        <v>1.1099999999999994</v>
      </c>
      <c r="O65" s="19">
        <v>1.1099999999999994</v>
      </c>
      <c r="P65" s="19">
        <v>1.1099999999999994</v>
      </c>
      <c r="Q65" s="19">
        <v>1.1099999999999994</v>
      </c>
      <c r="R65" s="19">
        <v>1.1099999999999994</v>
      </c>
      <c r="S65" s="19">
        <v>1.1099999999999994</v>
      </c>
      <c r="T65" s="19">
        <v>1.1099999999999994</v>
      </c>
      <c r="U65" s="19">
        <v>1.1099999999999994</v>
      </c>
      <c r="V65" s="19">
        <v>1.1099999999999994</v>
      </c>
      <c r="W65" s="19">
        <v>1.1099999999999994</v>
      </c>
      <c r="X65" s="19">
        <v>1.1099999999999994</v>
      </c>
      <c r="Y65" s="19">
        <v>1.1099999999999994</v>
      </c>
      <c r="Z65" s="20">
        <v>1.1099999999999994</v>
      </c>
      <c r="AA65" s="20">
        <v>1.1099999999999994</v>
      </c>
      <c r="AB65" s="20">
        <v>1.0824999999999994</v>
      </c>
      <c r="AC65" s="20">
        <v>1.0549999999999993</v>
      </c>
      <c r="AD65" s="25">
        <v>1.0274999999999992</v>
      </c>
      <c r="AE65" s="21">
        <v>1</v>
      </c>
      <c r="AF65" s="21">
        <v>1</v>
      </c>
      <c r="AG65" s="21">
        <v>1</v>
      </c>
      <c r="AH65" s="21">
        <v>1</v>
      </c>
      <c r="AI65" s="21">
        <v>1</v>
      </c>
      <c r="AJ65" s="22">
        <v>1</v>
      </c>
      <c r="AK65" s="22">
        <v>1</v>
      </c>
      <c r="AL65" s="22">
        <v>1</v>
      </c>
      <c r="AM65" s="22">
        <v>1</v>
      </c>
      <c r="AN65" s="22">
        <v>1</v>
      </c>
      <c r="AO65" s="23">
        <v>1</v>
      </c>
      <c r="AP65" s="23">
        <v>1</v>
      </c>
      <c r="AQ65" s="23">
        <v>1</v>
      </c>
      <c r="AR65" s="23">
        <v>1</v>
      </c>
      <c r="AS65" s="23">
        <v>1</v>
      </c>
      <c r="AT65" s="19">
        <v>1</v>
      </c>
      <c r="AU65" s="19">
        <v>1</v>
      </c>
      <c r="AV65" s="19">
        <v>1</v>
      </c>
      <c r="AW65" s="19">
        <v>1</v>
      </c>
      <c r="AX65" s="19">
        <v>1</v>
      </c>
      <c r="AY65" s="19">
        <v>1</v>
      </c>
      <c r="AZ65" s="19">
        <v>1</v>
      </c>
      <c r="BA65" s="19">
        <v>1</v>
      </c>
      <c r="BB65" s="19">
        <v>1</v>
      </c>
      <c r="BC65" s="19">
        <v>1</v>
      </c>
      <c r="BD65" s="19">
        <v>1</v>
      </c>
      <c r="BE65" s="19">
        <v>1</v>
      </c>
      <c r="BF65" s="19">
        <v>1</v>
      </c>
      <c r="BG65" s="19">
        <v>1</v>
      </c>
      <c r="BH65" s="19">
        <v>1</v>
      </c>
      <c r="BI65" s="19">
        <v>1</v>
      </c>
      <c r="BJ65" s="19">
        <v>1</v>
      </c>
    </row>
    <row r="66" spans="1:62" x14ac:dyDescent="0.3">
      <c r="A66">
        <v>28</v>
      </c>
      <c r="B66" s="19">
        <v>1.0824999999999994</v>
      </c>
      <c r="C66" s="19">
        <v>1.0824999999999994</v>
      </c>
      <c r="D66" s="19">
        <v>1.0824999999999994</v>
      </c>
      <c r="E66" s="19">
        <v>1.0824999999999994</v>
      </c>
      <c r="F66" s="19">
        <v>1.0824999999999994</v>
      </c>
      <c r="G66" s="19">
        <v>1.0824999999999994</v>
      </c>
      <c r="H66" s="19">
        <v>1.0824999999999994</v>
      </c>
      <c r="I66" s="19">
        <v>1.0824999999999994</v>
      </c>
      <c r="J66" s="19">
        <v>1.0824999999999994</v>
      </c>
      <c r="K66" s="19">
        <v>1.0824999999999994</v>
      </c>
      <c r="L66" s="19">
        <v>1.0824999999999994</v>
      </c>
      <c r="M66" s="19">
        <v>1.0824999999999994</v>
      </c>
      <c r="N66" s="19">
        <v>1.0824999999999994</v>
      </c>
      <c r="O66" s="19">
        <v>1.0824999999999994</v>
      </c>
      <c r="P66" s="19">
        <v>1.0824999999999994</v>
      </c>
      <c r="Q66" s="19">
        <v>1.0824999999999994</v>
      </c>
      <c r="R66" s="19">
        <v>1.0824999999999994</v>
      </c>
      <c r="S66" s="19">
        <v>1.0824999999999994</v>
      </c>
      <c r="T66" s="19">
        <v>1.0824999999999994</v>
      </c>
      <c r="U66" s="19">
        <v>1.0824999999999994</v>
      </c>
      <c r="V66" s="19">
        <v>1.0824999999999994</v>
      </c>
      <c r="W66" s="19">
        <v>1.0824999999999994</v>
      </c>
      <c r="X66" s="19">
        <v>1.0824999999999994</v>
      </c>
      <c r="Y66" s="20">
        <v>1.0824999999999994</v>
      </c>
      <c r="Z66" s="20">
        <v>1.0824999999999994</v>
      </c>
      <c r="AA66" s="20">
        <v>1.0824999999999994</v>
      </c>
      <c r="AB66" s="20">
        <v>1.0549999999999993</v>
      </c>
      <c r="AC66" s="25">
        <v>1.0274999999999992</v>
      </c>
      <c r="AD66" s="21">
        <v>1</v>
      </c>
      <c r="AE66" s="21">
        <v>1</v>
      </c>
      <c r="AF66" s="21">
        <v>1</v>
      </c>
      <c r="AG66" s="21">
        <v>1</v>
      </c>
      <c r="AH66" s="21">
        <v>1</v>
      </c>
      <c r="AI66" s="22">
        <v>1</v>
      </c>
      <c r="AJ66" s="22">
        <v>1</v>
      </c>
      <c r="AK66" s="22">
        <v>1</v>
      </c>
      <c r="AL66" s="22">
        <v>1</v>
      </c>
      <c r="AM66" s="22">
        <v>1</v>
      </c>
      <c r="AN66" s="23">
        <v>1</v>
      </c>
      <c r="AO66" s="23">
        <v>1</v>
      </c>
      <c r="AP66" s="23">
        <v>1</v>
      </c>
      <c r="AQ66" s="23">
        <v>1</v>
      </c>
      <c r="AR66" s="23">
        <v>1</v>
      </c>
      <c r="AS66" s="19">
        <v>1</v>
      </c>
      <c r="AT66" s="19">
        <v>1</v>
      </c>
      <c r="AU66" s="19">
        <v>1</v>
      </c>
      <c r="AV66" s="19">
        <v>1</v>
      </c>
      <c r="AW66" s="19">
        <v>1</v>
      </c>
      <c r="AX66" s="19">
        <v>1</v>
      </c>
      <c r="AY66" s="19">
        <v>1</v>
      </c>
      <c r="AZ66" s="19">
        <v>1</v>
      </c>
      <c r="BA66" s="19">
        <v>1</v>
      </c>
      <c r="BB66" s="19">
        <v>1</v>
      </c>
      <c r="BC66" s="19">
        <v>1</v>
      </c>
      <c r="BD66" s="19">
        <v>1</v>
      </c>
      <c r="BE66" s="19">
        <v>1</v>
      </c>
      <c r="BF66" s="19">
        <v>1</v>
      </c>
      <c r="BG66" s="19">
        <v>1</v>
      </c>
      <c r="BH66" s="19">
        <v>1</v>
      </c>
      <c r="BI66" s="19">
        <v>1</v>
      </c>
      <c r="BJ66" s="19">
        <v>1</v>
      </c>
    </row>
    <row r="67" spans="1:62" x14ac:dyDescent="0.3">
      <c r="A67">
        <v>29</v>
      </c>
      <c r="B67" s="19">
        <v>1.0549999999999993</v>
      </c>
      <c r="C67" s="19">
        <v>1.0549999999999993</v>
      </c>
      <c r="D67" s="19">
        <v>1.0549999999999993</v>
      </c>
      <c r="E67" s="19">
        <v>1.0549999999999993</v>
      </c>
      <c r="F67" s="19">
        <v>1.0549999999999993</v>
      </c>
      <c r="G67" s="19">
        <v>1.0549999999999993</v>
      </c>
      <c r="H67" s="19">
        <v>1.0549999999999993</v>
      </c>
      <c r="I67" s="19">
        <v>1.0549999999999993</v>
      </c>
      <c r="J67" s="19">
        <v>1.0549999999999993</v>
      </c>
      <c r="K67" s="19">
        <v>1.0549999999999993</v>
      </c>
      <c r="L67" s="19">
        <v>1.0549999999999993</v>
      </c>
      <c r="M67" s="19">
        <v>1.0549999999999993</v>
      </c>
      <c r="N67" s="19">
        <v>1.0549999999999993</v>
      </c>
      <c r="O67" s="19">
        <v>1.0549999999999993</v>
      </c>
      <c r="P67" s="19">
        <v>1.0549999999999993</v>
      </c>
      <c r="Q67" s="19">
        <v>1.0549999999999993</v>
      </c>
      <c r="R67" s="19">
        <v>1.0549999999999993</v>
      </c>
      <c r="S67" s="19">
        <v>1.0549999999999993</v>
      </c>
      <c r="T67" s="19">
        <v>1.0549999999999993</v>
      </c>
      <c r="U67" s="19">
        <v>1.0549999999999993</v>
      </c>
      <c r="V67" s="19">
        <v>1.0549999999999993</v>
      </c>
      <c r="W67" s="19">
        <v>1.0549999999999993</v>
      </c>
      <c r="X67" s="20">
        <v>1.0549999999999993</v>
      </c>
      <c r="Y67" s="20">
        <v>1.0549999999999993</v>
      </c>
      <c r="Z67" s="20">
        <v>1.0549999999999993</v>
      </c>
      <c r="AA67" s="20">
        <v>1.0549999999999993</v>
      </c>
      <c r="AB67" s="25">
        <v>1.0274999999999992</v>
      </c>
      <c r="AC67" s="21">
        <v>1</v>
      </c>
      <c r="AD67" s="21">
        <v>1</v>
      </c>
      <c r="AE67" s="21">
        <v>1</v>
      </c>
      <c r="AF67" s="21">
        <v>1</v>
      </c>
      <c r="AG67" s="21">
        <v>1</v>
      </c>
      <c r="AH67" s="22">
        <v>1</v>
      </c>
      <c r="AI67" s="22">
        <v>1</v>
      </c>
      <c r="AJ67" s="22">
        <v>1</v>
      </c>
      <c r="AK67" s="22">
        <v>1</v>
      </c>
      <c r="AL67" s="22">
        <v>1</v>
      </c>
      <c r="AM67" s="23">
        <v>1</v>
      </c>
      <c r="AN67" s="23">
        <v>1</v>
      </c>
      <c r="AO67" s="23">
        <v>1</v>
      </c>
      <c r="AP67" s="23">
        <v>1</v>
      </c>
      <c r="AQ67" s="23">
        <v>1</v>
      </c>
      <c r="AR67" s="19">
        <v>1</v>
      </c>
      <c r="AS67" s="19">
        <v>1</v>
      </c>
      <c r="AT67" s="19">
        <v>1</v>
      </c>
      <c r="AU67" s="19">
        <v>1</v>
      </c>
      <c r="AV67" s="19">
        <v>1</v>
      </c>
      <c r="AW67" s="19">
        <v>1</v>
      </c>
      <c r="AX67" s="19">
        <v>1</v>
      </c>
      <c r="AY67" s="19">
        <v>1</v>
      </c>
      <c r="AZ67" s="19">
        <v>1</v>
      </c>
      <c r="BA67" s="19">
        <v>1</v>
      </c>
      <c r="BB67" s="19">
        <v>1</v>
      </c>
      <c r="BC67" s="19">
        <v>1</v>
      </c>
      <c r="BD67" s="19">
        <v>1</v>
      </c>
      <c r="BE67" s="19">
        <v>1</v>
      </c>
      <c r="BF67" s="19">
        <v>1</v>
      </c>
      <c r="BG67" s="19">
        <v>1</v>
      </c>
      <c r="BH67" s="19">
        <v>1</v>
      </c>
      <c r="BI67" s="19">
        <v>1</v>
      </c>
      <c r="BJ67" s="19">
        <v>1</v>
      </c>
    </row>
    <row r="68" spans="1:62" x14ac:dyDescent="0.3">
      <c r="A68">
        <v>30</v>
      </c>
      <c r="B68" s="24">
        <v>1.0274999999999992</v>
      </c>
      <c r="C68" s="24">
        <v>1.0274999999999992</v>
      </c>
      <c r="D68" s="24">
        <v>1.0274999999999992</v>
      </c>
      <c r="E68" s="24">
        <v>1.0274999999999992</v>
      </c>
      <c r="F68" s="24">
        <v>1.0274999999999992</v>
      </c>
      <c r="G68" s="24">
        <v>1.0274999999999992</v>
      </c>
      <c r="H68" s="24">
        <v>1.0274999999999992</v>
      </c>
      <c r="I68" s="24">
        <v>1.0274999999999992</v>
      </c>
      <c r="J68" s="24">
        <v>1.0274999999999992</v>
      </c>
      <c r="K68" s="24">
        <v>1.0274999999999992</v>
      </c>
      <c r="L68" s="24">
        <v>1.0274999999999992</v>
      </c>
      <c r="M68" s="24">
        <v>1.0274999999999992</v>
      </c>
      <c r="N68" s="24">
        <v>1.0274999999999992</v>
      </c>
      <c r="O68" s="24">
        <v>1.0274999999999992</v>
      </c>
      <c r="P68" s="24">
        <v>1.0274999999999992</v>
      </c>
      <c r="Q68" s="24">
        <v>1.0274999999999992</v>
      </c>
      <c r="R68" s="24">
        <v>1.0274999999999992</v>
      </c>
      <c r="S68" s="24">
        <v>1.0274999999999992</v>
      </c>
      <c r="T68" s="24">
        <v>1.0274999999999992</v>
      </c>
      <c r="U68" s="24">
        <v>1.0274999999999992</v>
      </c>
      <c r="V68" s="24">
        <v>1.0274999999999992</v>
      </c>
      <c r="W68" s="25">
        <v>1.0274999999999992</v>
      </c>
      <c r="X68" s="25">
        <v>1.0274999999999992</v>
      </c>
      <c r="Y68" s="25">
        <v>1.0274999999999992</v>
      </c>
      <c r="Z68" s="25">
        <v>1.0274999999999992</v>
      </c>
      <c r="AA68" s="25">
        <v>1.0274999999999992</v>
      </c>
      <c r="AB68" s="21">
        <v>1</v>
      </c>
      <c r="AC68" s="21">
        <v>1</v>
      </c>
      <c r="AD68" s="21">
        <v>1</v>
      </c>
      <c r="AE68" s="21">
        <v>1</v>
      </c>
      <c r="AF68" s="21">
        <v>1</v>
      </c>
      <c r="AG68" s="22">
        <v>1</v>
      </c>
      <c r="AH68" s="22">
        <v>1</v>
      </c>
      <c r="AI68" s="22">
        <v>1</v>
      </c>
      <c r="AJ68" s="22">
        <v>1</v>
      </c>
      <c r="AK68" s="22">
        <v>1</v>
      </c>
      <c r="AL68" s="23">
        <v>1</v>
      </c>
      <c r="AM68" s="23">
        <v>1</v>
      </c>
      <c r="AN68" s="23">
        <v>1</v>
      </c>
      <c r="AO68" s="23">
        <v>1</v>
      </c>
      <c r="AP68" s="23">
        <v>1</v>
      </c>
      <c r="AQ68" s="19">
        <v>1</v>
      </c>
      <c r="AR68" s="19">
        <v>1</v>
      </c>
      <c r="AS68" s="19">
        <v>1</v>
      </c>
      <c r="AT68" s="19">
        <v>1</v>
      </c>
      <c r="AU68" s="19">
        <v>1</v>
      </c>
      <c r="AV68" s="19">
        <v>1</v>
      </c>
      <c r="AW68" s="19">
        <v>1</v>
      </c>
      <c r="AX68" s="19">
        <v>1</v>
      </c>
      <c r="AY68" s="19">
        <v>1</v>
      </c>
      <c r="AZ68" s="19">
        <v>1</v>
      </c>
      <c r="BA68" s="19">
        <v>1</v>
      </c>
      <c r="BB68" s="19">
        <v>1</v>
      </c>
      <c r="BC68" s="19">
        <v>1</v>
      </c>
      <c r="BD68" s="19">
        <v>1</v>
      </c>
      <c r="BE68" s="19">
        <v>1</v>
      </c>
      <c r="BF68" s="19">
        <v>1</v>
      </c>
      <c r="BG68" s="19">
        <v>1</v>
      </c>
      <c r="BH68" s="19">
        <v>1</v>
      </c>
      <c r="BI68" s="19">
        <v>1</v>
      </c>
      <c r="BJ68" s="19">
        <v>1</v>
      </c>
    </row>
    <row r="69" spans="1:62" x14ac:dyDescent="0.3">
      <c r="A69">
        <v>31</v>
      </c>
      <c r="B69" s="19">
        <v>1</v>
      </c>
      <c r="C69" s="19">
        <v>1</v>
      </c>
      <c r="D69" s="19">
        <v>1</v>
      </c>
      <c r="E69" s="19">
        <v>1</v>
      </c>
      <c r="F69" s="19">
        <v>1</v>
      </c>
      <c r="G69" s="19">
        <v>1</v>
      </c>
      <c r="H69" s="19">
        <v>1</v>
      </c>
      <c r="I69" s="19">
        <v>1</v>
      </c>
      <c r="J69" s="19">
        <v>1</v>
      </c>
      <c r="K69" s="19">
        <v>1</v>
      </c>
      <c r="L69" s="19">
        <v>1</v>
      </c>
      <c r="M69" s="19">
        <v>1</v>
      </c>
      <c r="N69" s="19">
        <v>1</v>
      </c>
      <c r="O69" s="19">
        <v>1</v>
      </c>
      <c r="P69" s="19">
        <v>1</v>
      </c>
      <c r="Q69" s="19">
        <v>1</v>
      </c>
      <c r="R69" s="19">
        <v>1</v>
      </c>
      <c r="S69" s="19">
        <v>1</v>
      </c>
      <c r="T69" s="19">
        <v>1</v>
      </c>
      <c r="U69" s="30">
        <v>1</v>
      </c>
      <c r="V69" s="20">
        <v>1</v>
      </c>
      <c r="W69" s="20">
        <v>1</v>
      </c>
      <c r="X69" s="20">
        <v>1</v>
      </c>
      <c r="Y69" s="20">
        <v>1</v>
      </c>
      <c r="Z69" s="20">
        <v>1</v>
      </c>
      <c r="AA69" s="21">
        <v>1</v>
      </c>
      <c r="AB69" s="21">
        <v>1</v>
      </c>
      <c r="AC69" s="21">
        <v>1</v>
      </c>
      <c r="AD69" s="21">
        <v>1</v>
      </c>
      <c r="AE69" s="21">
        <v>1</v>
      </c>
      <c r="AF69" s="22">
        <v>1</v>
      </c>
      <c r="AG69" s="22">
        <v>1</v>
      </c>
      <c r="AH69" s="22">
        <v>1</v>
      </c>
      <c r="AI69" s="22">
        <v>1</v>
      </c>
      <c r="AJ69" s="22">
        <v>1</v>
      </c>
      <c r="AK69" s="23">
        <v>1</v>
      </c>
      <c r="AL69" s="23">
        <v>1</v>
      </c>
      <c r="AM69" s="23">
        <v>1</v>
      </c>
      <c r="AN69" s="23">
        <v>1</v>
      </c>
      <c r="AO69" s="23">
        <v>1</v>
      </c>
      <c r="AP69" s="19">
        <v>1</v>
      </c>
      <c r="AQ69" s="19">
        <v>1</v>
      </c>
      <c r="AR69" s="19">
        <v>1</v>
      </c>
      <c r="AS69" s="19">
        <v>1</v>
      </c>
      <c r="AT69" s="19">
        <v>1</v>
      </c>
      <c r="AU69" s="19">
        <v>1</v>
      </c>
      <c r="AV69" s="19">
        <v>1</v>
      </c>
      <c r="AW69" s="19">
        <v>1</v>
      </c>
      <c r="AX69" s="19">
        <v>1</v>
      </c>
      <c r="AY69" s="19">
        <v>1</v>
      </c>
      <c r="AZ69" s="19">
        <v>1</v>
      </c>
      <c r="BA69" s="19">
        <v>1</v>
      </c>
      <c r="BB69" s="19">
        <v>1</v>
      </c>
      <c r="BC69" s="19">
        <v>1</v>
      </c>
      <c r="BD69" s="19">
        <v>1</v>
      </c>
      <c r="BE69" s="19">
        <v>1</v>
      </c>
      <c r="BF69" s="19">
        <v>1</v>
      </c>
      <c r="BG69" s="19">
        <v>1</v>
      </c>
      <c r="BH69" s="19">
        <v>1</v>
      </c>
      <c r="BI69" s="19">
        <v>1</v>
      </c>
      <c r="BJ69" s="19">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0"/>
  <sheetViews>
    <sheetView workbookViewId="0"/>
  </sheetViews>
  <sheetFormatPr defaultColWidth="9.109375" defaultRowHeight="12.75" customHeight="1" x14ac:dyDescent="0.25"/>
  <cols>
    <col min="1" max="16384" width="9.109375" style="32"/>
  </cols>
  <sheetData>
    <row r="1" spans="1:2" ht="12.75" customHeight="1" x14ac:dyDescent="0.25">
      <c r="A1" s="32" t="s">
        <v>11</v>
      </c>
      <c r="B1" s="32" t="s">
        <v>12</v>
      </c>
    </row>
    <row r="2" spans="1:2" ht="12.75" customHeight="1" x14ac:dyDescent="0.25">
      <c r="A2" s="32" t="s">
        <v>13</v>
      </c>
      <c r="B2" s="32" t="s">
        <v>14</v>
      </c>
    </row>
    <row r="3" spans="1:2" ht="12.75" customHeight="1" x14ac:dyDescent="0.25">
      <c r="A3" s="32" t="s">
        <v>15</v>
      </c>
      <c r="B3" s="32" t="s">
        <v>16</v>
      </c>
    </row>
    <row r="4" spans="1:2" ht="12.75" customHeight="1" x14ac:dyDescent="0.25">
      <c r="A4" s="32" t="s">
        <v>17</v>
      </c>
      <c r="B4" s="32" t="s">
        <v>18</v>
      </c>
    </row>
    <row r="5" spans="1:2" ht="12.75" customHeight="1" x14ac:dyDescent="0.25">
      <c r="A5" s="32" t="s">
        <v>19</v>
      </c>
      <c r="B5" s="32" t="s">
        <v>20</v>
      </c>
    </row>
    <row r="6" spans="1:2" ht="12.75" customHeight="1" x14ac:dyDescent="0.25">
      <c r="A6" s="32" t="s">
        <v>21</v>
      </c>
      <c r="B6" s="32" t="s">
        <v>22</v>
      </c>
    </row>
    <row r="7" spans="1:2" ht="12.75" customHeight="1" x14ac:dyDescent="0.25">
      <c r="A7" s="32" t="s">
        <v>23</v>
      </c>
      <c r="B7" s="32" t="s">
        <v>24</v>
      </c>
    </row>
    <row r="8" spans="1:2" ht="12.75" customHeight="1" x14ac:dyDescent="0.25">
      <c r="A8" s="32" t="s">
        <v>25</v>
      </c>
      <c r="B8" s="32" t="s">
        <v>26</v>
      </c>
    </row>
    <row r="9" spans="1:2" ht="12.75" customHeight="1" x14ac:dyDescent="0.25">
      <c r="A9" s="32" t="s">
        <v>27</v>
      </c>
      <c r="B9" s="32" t="s">
        <v>28</v>
      </c>
    </row>
    <row r="10" spans="1:2" ht="12.75" customHeight="1" x14ac:dyDescent="0.25">
      <c r="A10" s="32" t="s">
        <v>29</v>
      </c>
      <c r="B10" s="32" t="s">
        <v>30</v>
      </c>
    </row>
    <row r="12" spans="1:2" ht="12.75" customHeight="1" x14ac:dyDescent="0.25">
      <c r="A12" s="32" t="s">
        <v>31</v>
      </c>
      <c r="B12" s="32" t="s">
        <v>32</v>
      </c>
    </row>
    <row r="13" spans="1:2" ht="12.75" customHeight="1" x14ac:dyDescent="0.25">
      <c r="A13" s="32" t="s">
        <v>23</v>
      </c>
      <c r="B13" s="32" t="s">
        <v>24</v>
      </c>
    </row>
    <row r="14" spans="1:2" ht="12.75" customHeight="1" x14ac:dyDescent="0.25">
      <c r="A14" s="32" t="s">
        <v>33</v>
      </c>
      <c r="B14" s="32" t="s">
        <v>34</v>
      </c>
    </row>
    <row r="15" spans="1:2" ht="12.75" customHeight="1" x14ac:dyDescent="0.25">
      <c r="A15" s="32" t="s">
        <v>35</v>
      </c>
      <c r="B15" s="32" t="s">
        <v>36</v>
      </c>
    </row>
    <row r="16" spans="1:2" ht="12.75" customHeight="1" x14ac:dyDescent="0.25">
      <c r="A16" s="32" t="s">
        <v>37</v>
      </c>
      <c r="B16" s="32" t="s">
        <v>38</v>
      </c>
    </row>
    <row r="17" spans="1:2" ht="12.75" customHeight="1" x14ac:dyDescent="0.25">
      <c r="A17" s="32" t="s">
        <v>39</v>
      </c>
      <c r="B17" s="32" t="s">
        <v>5</v>
      </c>
    </row>
    <row r="18" spans="1:2" ht="12.75" customHeight="1" x14ac:dyDescent="0.25">
      <c r="A18" s="32" t="s">
        <v>40</v>
      </c>
      <c r="B18" s="32" t="s">
        <v>5</v>
      </c>
    </row>
    <row r="19" spans="1:2" ht="12.75" customHeight="1" x14ac:dyDescent="0.25">
      <c r="A19" s="32" t="s">
        <v>41</v>
      </c>
      <c r="B19" s="32" t="s">
        <v>5</v>
      </c>
    </row>
    <row r="20" spans="1:2" ht="12.75" customHeight="1" x14ac:dyDescent="0.25">
      <c r="A20" s="32" t="s">
        <v>42</v>
      </c>
      <c r="B20" s="32" t="s">
        <v>36</v>
      </c>
    </row>
    <row r="21" spans="1:2" ht="12.75" customHeight="1" x14ac:dyDescent="0.25">
      <c r="A21" s="32" t="s">
        <v>43</v>
      </c>
      <c r="B21" s="32" t="s">
        <v>44</v>
      </c>
    </row>
    <row r="22" spans="1:2" ht="12.75" customHeight="1" x14ac:dyDescent="0.25">
      <c r="A22" s="32" t="s">
        <v>45</v>
      </c>
      <c r="B22" s="32" t="s">
        <v>32</v>
      </c>
    </row>
    <row r="24" spans="1:2" ht="12.75" customHeight="1" x14ac:dyDescent="0.25">
      <c r="A24" s="32" t="s">
        <v>46</v>
      </c>
      <c r="B24" s="32" t="s">
        <v>32</v>
      </c>
    </row>
    <row r="25" spans="1:2" ht="12.75" customHeight="1" x14ac:dyDescent="0.25">
      <c r="A25" s="32">
        <v>0</v>
      </c>
      <c r="B25" s="32" t="s">
        <v>47</v>
      </c>
    </row>
    <row r="26" spans="1:2" ht="12.75" customHeight="1" x14ac:dyDescent="0.25">
      <c r="A26" s="32">
        <f>+A25+1</f>
        <v>1</v>
      </c>
      <c r="B26" s="32" t="s">
        <v>47</v>
      </c>
    </row>
    <row r="27" spans="1:2" ht="12.75" customHeight="1" x14ac:dyDescent="0.25">
      <c r="A27" s="32">
        <f t="shared" ref="A27:A90" si="0">+A26+1</f>
        <v>2</v>
      </c>
      <c r="B27" s="32" t="s">
        <v>47</v>
      </c>
    </row>
    <row r="28" spans="1:2" ht="12.75" customHeight="1" x14ac:dyDescent="0.25">
      <c r="A28" s="32">
        <f t="shared" si="0"/>
        <v>3</v>
      </c>
      <c r="B28" s="32" t="s">
        <v>47</v>
      </c>
    </row>
    <row r="29" spans="1:2" ht="12.75" customHeight="1" x14ac:dyDescent="0.25">
      <c r="A29" s="32">
        <f t="shared" si="0"/>
        <v>4</v>
      </c>
      <c r="B29" s="32" t="s">
        <v>47</v>
      </c>
    </row>
    <row r="30" spans="1:2" ht="12.75" customHeight="1" x14ac:dyDescent="0.25">
      <c r="A30" s="32">
        <f t="shared" si="0"/>
        <v>5</v>
      </c>
      <c r="B30" s="32" t="s">
        <v>47</v>
      </c>
    </row>
    <row r="31" spans="1:2" ht="12.75" customHeight="1" x14ac:dyDescent="0.25">
      <c r="A31" s="32">
        <f t="shared" si="0"/>
        <v>6</v>
      </c>
      <c r="B31" s="32" t="s">
        <v>47</v>
      </c>
    </row>
    <row r="32" spans="1:2" ht="12.75" customHeight="1" x14ac:dyDescent="0.25">
      <c r="A32" s="32">
        <f t="shared" si="0"/>
        <v>7</v>
      </c>
      <c r="B32" s="32" t="s">
        <v>47</v>
      </c>
    </row>
    <row r="33" spans="1:2" ht="12.75" customHeight="1" x14ac:dyDescent="0.25">
      <c r="A33" s="32">
        <f t="shared" si="0"/>
        <v>8</v>
      </c>
      <c r="B33" s="32" t="s">
        <v>47</v>
      </c>
    </row>
    <row r="34" spans="1:2" ht="12.75" customHeight="1" x14ac:dyDescent="0.25">
      <c r="A34" s="32">
        <f t="shared" si="0"/>
        <v>9</v>
      </c>
      <c r="B34" s="32" t="s">
        <v>47</v>
      </c>
    </row>
    <row r="35" spans="1:2" ht="12.75" customHeight="1" x14ac:dyDescent="0.25">
      <c r="A35" s="32">
        <f t="shared" si="0"/>
        <v>10</v>
      </c>
      <c r="B35" s="32" t="s">
        <v>47</v>
      </c>
    </row>
    <row r="36" spans="1:2" ht="12.75" customHeight="1" x14ac:dyDescent="0.25">
      <c r="A36" s="32">
        <f t="shared" si="0"/>
        <v>11</v>
      </c>
      <c r="B36" s="32" t="s">
        <v>47</v>
      </c>
    </row>
    <row r="37" spans="1:2" ht="12.75" customHeight="1" x14ac:dyDescent="0.25">
      <c r="A37" s="32">
        <f t="shared" si="0"/>
        <v>12</v>
      </c>
      <c r="B37" s="32" t="s">
        <v>47</v>
      </c>
    </row>
    <row r="38" spans="1:2" ht="12.75" customHeight="1" x14ac:dyDescent="0.25">
      <c r="A38" s="32">
        <f t="shared" si="0"/>
        <v>13</v>
      </c>
      <c r="B38" s="32" t="s">
        <v>47</v>
      </c>
    </row>
    <row r="39" spans="1:2" ht="12.75" customHeight="1" x14ac:dyDescent="0.25">
      <c r="A39" s="32">
        <f t="shared" si="0"/>
        <v>14</v>
      </c>
      <c r="B39" s="32" t="s">
        <v>47</v>
      </c>
    </row>
    <row r="40" spans="1:2" ht="12.75" customHeight="1" x14ac:dyDescent="0.25">
      <c r="A40" s="32">
        <f t="shared" si="0"/>
        <v>15</v>
      </c>
      <c r="B40" s="32" t="s">
        <v>47</v>
      </c>
    </row>
    <row r="41" spans="1:2" ht="12.75" customHeight="1" x14ac:dyDescent="0.25">
      <c r="A41" s="32">
        <f t="shared" si="0"/>
        <v>16</v>
      </c>
      <c r="B41" s="32" t="s">
        <v>47</v>
      </c>
    </row>
    <row r="42" spans="1:2" ht="12.75" customHeight="1" x14ac:dyDescent="0.25">
      <c r="A42" s="32">
        <f t="shared" si="0"/>
        <v>17</v>
      </c>
      <c r="B42" s="32" t="s">
        <v>47</v>
      </c>
    </row>
    <row r="43" spans="1:2" ht="12.75" customHeight="1" x14ac:dyDescent="0.25">
      <c r="A43" s="32">
        <f t="shared" si="0"/>
        <v>18</v>
      </c>
      <c r="B43" s="32" t="s">
        <v>47</v>
      </c>
    </row>
    <row r="44" spans="1:2" ht="12.75" customHeight="1" x14ac:dyDescent="0.25">
      <c r="A44" s="32">
        <f t="shared" si="0"/>
        <v>19</v>
      </c>
      <c r="B44" s="32" t="s">
        <v>47</v>
      </c>
    </row>
    <row r="45" spans="1:2" ht="12.75" customHeight="1" x14ac:dyDescent="0.25">
      <c r="A45" s="32">
        <f t="shared" si="0"/>
        <v>20</v>
      </c>
      <c r="B45" s="32" t="s">
        <v>47</v>
      </c>
    </row>
    <row r="46" spans="1:2" ht="12.75" customHeight="1" x14ac:dyDescent="0.25">
      <c r="A46" s="32">
        <f t="shared" si="0"/>
        <v>21</v>
      </c>
      <c r="B46" s="32" t="s">
        <v>47</v>
      </c>
    </row>
    <row r="47" spans="1:2" ht="12.75" customHeight="1" x14ac:dyDescent="0.25">
      <c r="A47" s="32">
        <f t="shared" si="0"/>
        <v>22</v>
      </c>
      <c r="B47" s="32" t="s">
        <v>47</v>
      </c>
    </row>
    <row r="48" spans="1:2" ht="12.75" customHeight="1" x14ac:dyDescent="0.25">
      <c r="A48" s="32">
        <f t="shared" si="0"/>
        <v>23</v>
      </c>
      <c r="B48" s="32" t="s">
        <v>47</v>
      </c>
    </row>
    <row r="49" spans="1:2" ht="12.75" customHeight="1" x14ac:dyDescent="0.25">
      <c r="A49" s="32">
        <f t="shared" si="0"/>
        <v>24</v>
      </c>
      <c r="B49" s="32" t="s">
        <v>47</v>
      </c>
    </row>
    <row r="50" spans="1:2" ht="12.75" customHeight="1" x14ac:dyDescent="0.25">
      <c r="A50" s="32">
        <f t="shared" si="0"/>
        <v>25</v>
      </c>
      <c r="B50" s="32" t="s">
        <v>47</v>
      </c>
    </row>
    <row r="51" spans="1:2" ht="12.75" customHeight="1" x14ac:dyDescent="0.25">
      <c r="A51" s="32">
        <f t="shared" si="0"/>
        <v>26</v>
      </c>
      <c r="B51" s="32" t="s">
        <v>47</v>
      </c>
    </row>
    <row r="52" spans="1:2" ht="12.75" customHeight="1" x14ac:dyDescent="0.25">
      <c r="A52" s="32">
        <f t="shared" si="0"/>
        <v>27</v>
      </c>
      <c r="B52" s="32" t="s">
        <v>47</v>
      </c>
    </row>
    <row r="53" spans="1:2" ht="12.75" customHeight="1" x14ac:dyDescent="0.25">
      <c r="A53" s="32">
        <f t="shared" si="0"/>
        <v>28</v>
      </c>
      <c r="B53" s="32" t="s">
        <v>47</v>
      </c>
    </row>
    <row r="54" spans="1:2" ht="12.75" customHeight="1" x14ac:dyDescent="0.25">
      <c r="A54" s="32">
        <f t="shared" si="0"/>
        <v>29</v>
      </c>
      <c r="B54" s="32" t="s">
        <v>47</v>
      </c>
    </row>
    <row r="55" spans="1:2" ht="12.75" customHeight="1" x14ac:dyDescent="0.25">
      <c r="A55" s="32">
        <f t="shared" si="0"/>
        <v>30</v>
      </c>
      <c r="B55" s="32" t="s">
        <v>47</v>
      </c>
    </row>
    <row r="56" spans="1:2" ht="12.75" customHeight="1" x14ac:dyDescent="0.25">
      <c r="A56" s="32">
        <f t="shared" si="0"/>
        <v>31</v>
      </c>
      <c r="B56" s="32" t="s">
        <v>47</v>
      </c>
    </row>
    <row r="57" spans="1:2" ht="12.75" customHeight="1" x14ac:dyDescent="0.25">
      <c r="A57" s="32">
        <f t="shared" si="0"/>
        <v>32</v>
      </c>
      <c r="B57" s="32" t="s">
        <v>47</v>
      </c>
    </row>
    <row r="58" spans="1:2" ht="12.75" customHeight="1" x14ac:dyDescent="0.25">
      <c r="A58" s="32">
        <f t="shared" si="0"/>
        <v>33</v>
      </c>
      <c r="B58" s="32" t="s">
        <v>47</v>
      </c>
    </row>
    <row r="59" spans="1:2" ht="12.75" customHeight="1" x14ac:dyDescent="0.25">
      <c r="A59" s="32">
        <f t="shared" si="0"/>
        <v>34</v>
      </c>
      <c r="B59" s="32" t="s">
        <v>47</v>
      </c>
    </row>
    <row r="60" spans="1:2" ht="12.75" customHeight="1" x14ac:dyDescent="0.25">
      <c r="A60" s="32">
        <f t="shared" si="0"/>
        <v>35</v>
      </c>
      <c r="B60" s="32" t="s">
        <v>47</v>
      </c>
    </row>
    <row r="61" spans="1:2" ht="12.75" customHeight="1" x14ac:dyDescent="0.25">
      <c r="A61" s="32">
        <f t="shared" si="0"/>
        <v>36</v>
      </c>
      <c r="B61" s="32" t="s">
        <v>47</v>
      </c>
    </row>
    <row r="62" spans="1:2" ht="12.75" customHeight="1" x14ac:dyDescent="0.25">
      <c r="A62" s="32">
        <f t="shared" si="0"/>
        <v>37</v>
      </c>
      <c r="B62" s="32" t="s">
        <v>47</v>
      </c>
    </row>
    <row r="63" spans="1:2" ht="12.75" customHeight="1" x14ac:dyDescent="0.25">
      <c r="A63" s="32">
        <f t="shared" si="0"/>
        <v>38</v>
      </c>
      <c r="B63" s="32" t="s">
        <v>47</v>
      </c>
    </row>
    <row r="64" spans="1:2" ht="12.75" customHeight="1" x14ac:dyDescent="0.25">
      <c r="A64" s="32">
        <f t="shared" si="0"/>
        <v>39</v>
      </c>
      <c r="B64" s="32" t="s">
        <v>47</v>
      </c>
    </row>
    <row r="65" spans="1:2" ht="12.75" customHeight="1" x14ac:dyDescent="0.25">
      <c r="A65" s="32">
        <f t="shared" si="0"/>
        <v>40</v>
      </c>
      <c r="B65" s="32" t="s">
        <v>47</v>
      </c>
    </row>
    <row r="66" spans="1:2" ht="12.75" customHeight="1" x14ac:dyDescent="0.25">
      <c r="A66" s="32">
        <f t="shared" si="0"/>
        <v>41</v>
      </c>
      <c r="B66" s="32" t="s">
        <v>47</v>
      </c>
    </row>
    <row r="67" spans="1:2" ht="12.75" customHeight="1" x14ac:dyDescent="0.25">
      <c r="A67" s="32">
        <f t="shared" si="0"/>
        <v>42</v>
      </c>
      <c r="B67" s="32" t="s">
        <v>47</v>
      </c>
    </row>
    <row r="68" spans="1:2" ht="12.75" customHeight="1" x14ac:dyDescent="0.25">
      <c r="A68" s="32">
        <f t="shared" si="0"/>
        <v>43</v>
      </c>
      <c r="B68" s="32" t="s">
        <v>47</v>
      </c>
    </row>
    <row r="69" spans="1:2" ht="12.75" customHeight="1" x14ac:dyDescent="0.25">
      <c r="A69" s="32">
        <f t="shared" si="0"/>
        <v>44</v>
      </c>
      <c r="B69" s="32" t="s">
        <v>47</v>
      </c>
    </row>
    <row r="70" spans="1:2" ht="12.75" customHeight="1" x14ac:dyDescent="0.25">
      <c r="A70" s="32">
        <f t="shared" si="0"/>
        <v>45</v>
      </c>
      <c r="B70" s="32" t="s">
        <v>47</v>
      </c>
    </row>
    <row r="71" spans="1:2" ht="12.75" customHeight="1" x14ac:dyDescent="0.25">
      <c r="A71" s="32">
        <f t="shared" si="0"/>
        <v>46</v>
      </c>
      <c r="B71" s="32" t="s">
        <v>47</v>
      </c>
    </row>
    <row r="72" spans="1:2" ht="12.75" customHeight="1" x14ac:dyDescent="0.25">
      <c r="A72" s="32">
        <f t="shared" si="0"/>
        <v>47</v>
      </c>
      <c r="B72" s="32" t="s">
        <v>47</v>
      </c>
    </row>
    <row r="73" spans="1:2" ht="12.75" customHeight="1" x14ac:dyDescent="0.25">
      <c r="A73" s="32">
        <f t="shared" si="0"/>
        <v>48</v>
      </c>
      <c r="B73" s="32" t="s">
        <v>47</v>
      </c>
    </row>
    <row r="74" spans="1:2" ht="12.75" customHeight="1" x14ac:dyDescent="0.25">
      <c r="A74" s="32">
        <f t="shared" si="0"/>
        <v>49</v>
      </c>
      <c r="B74" s="32" t="s">
        <v>47</v>
      </c>
    </row>
    <row r="75" spans="1:2" ht="12.75" customHeight="1" x14ac:dyDescent="0.25">
      <c r="A75" s="32">
        <f t="shared" si="0"/>
        <v>50</v>
      </c>
      <c r="B75" s="32" t="s">
        <v>47</v>
      </c>
    </row>
    <row r="76" spans="1:2" ht="12.75" customHeight="1" x14ac:dyDescent="0.25">
      <c r="A76" s="32">
        <f t="shared" si="0"/>
        <v>51</v>
      </c>
      <c r="B76" s="32" t="s">
        <v>48</v>
      </c>
    </row>
    <row r="77" spans="1:2" ht="12.75" customHeight="1" x14ac:dyDescent="0.25">
      <c r="A77" s="32">
        <f t="shared" si="0"/>
        <v>52</v>
      </c>
      <c r="B77" s="32" t="s">
        <v>48</v>
      </c>
    </row>
    <row r="78" spans="1:2" ht="12.75" customHeight="1" x14ac:dyDescent="0.25">
      <c r="A78" s="32">
        <f t="shared" si="0"/>
        <v>53</v>
      </c>
      <c r="B78" s="32" t="s">
        <v>49</v>
      </c>
    </row>
    <row r="79" spans="1:2" ht="12.75" customHeight="1" x14ac:dyDescent="0.25">
      <c r="A79" s="32">
        <f t="shared" si="0"/>
        <v>54</v>
      </c>
      <c r="B79" s="32" t="s">
        <v>49</v>
      </c>
    </row>
    <row r="80" spans="1:2" ht="12.75" customHeight="1" x14ac:dyDescent="0.25">
      <c r="A80" s="32">
        <f t="shared" si="0"/>
        <v>55</v>
      </c>
      <c r="B80" s="32" t="s">
        <v>50</v>
      </c>
    </row>
    <row r="81" spans="1:2" ht="12.75" customHeight="1" x14ac:dyDescent="0.25">
      <c r="A81" s="32">
        <f t="shared" si="0"/>
        <v>56</v>
      </c>
      <c r="B81" s="32" t="s">
        <v>50</v>
      </c>
    </row>
    <row r="82" spans="1:2" ht="12.75" customHeight="1" x14ac:dyDescent="0.25">
      <c r="A82" s="32">
        <f t="shared" si="0"/>
        <v>57</v>
      </c>
      <c r="B82" s="32" t="s">
        <v>51</v>
      </c>
    </row>
    <row r="83" spans="1:2" ht="12.75" customHeight="1" x14ac:dyDescent="0.25">
      <c r="A83" s="32">
        <f t="shared" si="0"/>
        <v>58</v>
      </c>
      <c r="B83" s="32" t="s">
        <v>51</v>
      </c>
    </row>
    <row r="84" spans="1:2" ht="12.75" customHeight="1" x14ac:dyDescent="0.25">
      <c r="A84" s="32">
        <f t="shared" si="0"/>
        <v>59</v>
      </c>
      <c r="B84" s="32" t="s">
        <v>52</v>
      </c>
    </row>
    <row r="85" spans="1:2" ht="12.75" customHeight="1" x14ac:dyDescent="0.25">
      <c r="A85" s="32">
        <f t="shared" si="0"/>
        <v>60</v>
      </c>
      <c r="B85" s="32" t="s">
        <v>52</v>
      </c>
    </row>
    <row r="86" spans="1:2" ht="12.75" customHeight="1" x14ac:dyDescent="0.25">
      <c r="A86" s="32">
        <f t="shared" si="0"/>
        <v>61</v>
      </c>
      <c r="B86" s="32" t="s">
        <v>52</v>
      </c>
    </row>
    <row r="87" spans="1:2" ht="12.75" customHeight="1" x14ac:dyDescent="0.25">
      <c r="A87" s="32">
        <f t="shared" si="0"/>
        <v>62</v>
      </c>
      <c r="B87" s="32" t="s">
        <v>52</v>
      </c>
    </row>
    <row r="88" spans="1:2" ht="12.75" customHeight="1" x14ac:dyDescent="0.25">
      <c r="A88" s="32">
        <f t="shared" si="0"/>
        <v>63</v>
      </c>
      <c r="B88" s="32" t="s">
        <v>52</v>
      </c>
    </row>
    <row r="89" spans="1:2" ht="12.75" customHeight="1" x14ac:dyDescent="0.25">
      <c r="A89" s="32">
        <f t="shared" si="0"/>
        <v>64</v>
      </c>
      <c r="B89" s="32" t="s">
        <v>52</v>
      </c>
    </row>
    <row r="90" spans="1:2" ht="12.75" customHeight="1" x14ac:dyDescent="0.25">
      <c r="A90" s="32">
        <f t="shared" si="0"/>
        <v>65</v>
      </c>
      <c r="B90" s="32" t="s">
        <v>52</v>
      </c>
    </row>
    <row r="91" spans="1:2" ht="12.75" customHeight="1" x14ac:dyDescent="0.25">
      <c r="A91" s="32">
        <f t="shared" ref="A91:A130" si="1">+A90+1</f>
        <v>66</v>
      </c>
      <c r="B91" s="32" t="s">
        <v>52</v>
      </c>
    </row>
    <row r="92" spans="1:2" ht="12.75" customHeight="1" x14ac:dyDescent="0.25">
      <c r="A92" s="32">
        <f t="shared" si="1"/>
        <v>67</v>
      </c>
      <c r="B92" s="32" t="s">
        <v>52</v>
      </c>
    </row>
    <row r="93" spans="1:2" ht="12.75" customHeight="1" x14ac:dyDescent="0.25">
      <c r="A93" s="32">
        <f t="shared" si="1"/>
        <v>68</v>
      </c>
      <c r="B93" s="32" t="s">
        <v>52</v>
      </c>
    </row>
    <row r="94" spans="1:2" ht="12.75" customHeight="1" x14ac:dyDescent="0.25">
      <c r="A94" s="32">
        <f t="shared" si="1"/>
        <v>69</v>
      </c>
      <c r="B94" s="32" t="s">
        <v>52</v>
      </c>
    </row>
    <row r="95" spans="1:2" ht="12.75" customHeight="1" x14ac:dyDescent="0.25">
      <c r="A95" s="32">
        <f t="shared" si="1"/>
        <v>70</v>
      </c>
      <c r="B95" s="32" t="s">
        <v>52</v>
      </c>
    </row>
    <row r="96" spans="1:2" ht="12.75" customHeight="1" x14ac:dyDescent="0.25">
      <c r="A96" s="32">
        <f t="shared" si="1"/>
        <v>71</v>
      </c>
      <c r="B96" s="32" t="s">
        <v>52</v>
      </c>
    </row>
    <row r="97" spans="1:2" ht="12.75" customHeight="1" x14ac:dyDescent="0.25">
      <c r="A97" s="32">
        <f t="shared" si="1"/>
        <v>72</v>
      </c>
      <c r="B97" s="32" t="s">
        <v>52</v>
      </c>
    </row>
    <row r="98" spans="1:2" ht="12.75" customHeight="1" x14ac:dyDescent="0.25">
      <c r="A98" s="32">
        <f t="shared" si="1"/>
        <v>73</v>
      </c>
      <c r="B98" s="32" t="s">
        <v>52</v>
      </c>
    </row>
    <row r="99" spans="1:2" ht="12.75" customHeight="1" x14ac:dyDescent="0.25">
      <c r="A99" s="32">
        <f t="shared" si="1"/>
        <v>74</v>
      </c>
      <c r="B99" s="32" t="s">
        <v>52</v>
      </c>
    </row>
    <row r="100" spans="1:2" ht="12.75" customHeight="1" x14ac:dyDescent="0.25">
      <c r="A100" s="32">
        <f t="shared" si="1"/>
        <v>75</v>
      </c>
      <c r="B100" s="32" t="s">
        <v>52</v>
      </c>
    </row>
    <row r="101" spans="1:2" ht="12.75" customHeight="1" x14ac:dyDescent="0.25">
      <c r="A101" s="32">
        <f t="shared" si="1"/>
        <v>76</v>
      </c>
      <c r="B101" s="32" t="s">
        <v>52</v>
      </c>
    </row>
    <row r="102" spans="1:2" ht="12.75" customHeight="1" x14ac:dyDescent="0.25">
      <c r="A102" s="32">
        <f t="shared" si="1"/>
        <v>77</v>
      </c>
      <c r="B102" s="32" t="s">
        <v>52</v>
      </c>
    </row>
    <row r="103" spans="1:2" ht="12.75" customHeight="1" x14ac:dyDescent="0.25">
      <c r="A103" s="32">
        <f t="shared" si="1"/>
        <v>78</v>
      </c>
      <c r="B103" s="32" t="s">
        <v>52</v>
      </c>
    </row>
    <row r="104" spans="1:2" ht="12.75" customHeight="1" x14ac:dyDescent="0.25">
      <c r="A104" s="32">
        <f t="shared" si="1"/>
        <v>79</v>
      </c>
      <c r="B104" s="32" t="s">
        <v>52</v>
      </c>
    </row>
    <row r="105" spans="1:2" ht="12.75" customHeight="1" x14ac:dyDescent="0.25">
      <c r="A105" s="32">
        <f t="shared" si="1"/>
        <v>80</v>
      </c>
      <c r="B105" s="32" t="s">
        <v>52</v>
      </c>
    </row>
    <row r="106" spans="1:2" ht="12.75" customHeight="1" x14ac:dyDescent="0.25">
      <c r="A106" s="32">
        <f t="shared" si="1"/>
        <v>81</v>
      </c>
      <c r="B106" s="32" t="s">
        <v>51</v>
      </c>
    </row>
    <row r="107" spans="1:2" ht="12.75" customHeight="1" x14ac:dyDescent="0.25">
      <c r="A107" s="32">
        <f t="shared" si="1"/>
        <v>82</v>
      </c>
      <c r="B107" s="32" t="s">
        <v>50</v>
      </c>
    </row>
    <row r="108" spans="1:2" ht="12.75" customHeight="1" x14ac:dyDescent="0.25">
      <c r="A108" s="32">
        <f t="shared" si="1"/>
        <v>83</v>
      </c>
      <c r="B108" s="32" t="s">
        <v>50</v>
      </c>
    </row>
    <row r="109" spans="1:2" ht="12.75" customHeight="1" x14ac:dyDescent="0.25">
      <c r="A109" s="32">
        <f t="shared" si="1"/>
        <v>84</v>
      </c>
      <c r="B109" s="32" t="s">
        <v>49</v>
      </c>
    </row>
    <row r="110" spans="1:2" ht="12.75" customHeight="1" x14ac:dyDescent="0.25">
      <c r="A110" s="32">
        <f t="shared" si="1"/>
        <v>85</v>
      </c>
      <c r="B110" s="32" t="s">
        <v>48</v>
      </c>
    </row>
    <row r="111" spans="1:2" ht="12.75" customHeight="1" x14ac:dyDescent="0.25">
      <c r="A111" s="32">
        <f t="shared" si="1"/>
        <v>86</v>
      </c>
      <c r="B111" s="32" t="s">
        <v>53</v>
      </c>
    </row>
    <row r="112" spans="1:2" ht="12.75" customHeight="1" x14ac:dyDescent="0.25">
      <c r="A112" s="32">
        <f t="shared" si="1"/>
        <v>87</v>
      </c>
      <c r="B112" s="32" t="s">
        <v>54</v>
      </c>
    </row>
    <row r="113" spans="1:2" ht="12.75" customHeight="1" x14ac:dyDescent="0.25">
      <c r="A113" s="32">
        <f t="shared" si="1"/>
        <v>88</v>
      </c>
      <c r="B113" s="32" t="s">
        <v>54</v>
      </c>
    </row>
    <row r="114" spans="1:2" ht="12.75" customHeight="1" x14ac:dyDescent="0.25">
      <c r="A114" s="32">
        <f t="shared" si="1"/>
        <v>89</v>
      </c>
      <c r="B114" s="32" t="s">
        <v>55</v>
      </c>
    </row>
    <row r="115" spans="1:2" ht="12.75" customHeight="1" x14ac:dyDescent="0.25">
      <c r="A115" s="32">
        <f t="shared" si="1"/>
        <v>90</v>
      </c>
      <c r="B115" s="32" t="s">
        <v>56</v>
      </c>
    </row>
    <row r="116" spans="1:2" ht="12.75" customHeight="1" x14ac:dyDescent="0.25">
      <c r="A116" s="32">
        <f t="shared" si="1"/>
        <v>91</v>
      </c>
      <c r="B116" s="32" t="s">
        <v>56</v>
      </c>
    </row>
    <row r="117" spans="1:2" ht="12.75" customHeight="1" x14ac:dyDescent="0.25">
      <c r="A117" s="32">
        <f t="shared" si="1"/>
        <v>92</v>
      </c>
      <c r="B117" s="32" t="s">
        <v>57</v>
      </c>
    </row>
    <row r="118" spans="1:2" ht="12.75" customHeight="1" x14ac:dyDescent="0.25">
      <c r="A118" s="32">
        <f t="shared" si="1"/>
        <v>93</v>
      </c>
      <c r="B118" s="32" t="s">
        <v>58</v>
      </c>
    </row>
    <row r="119" spans="1:2" ht="12.75" customHeight="1" x14ac:dyDescent="0.25">
      <c r="A119" s="32">
        <f t="shared" si="1"/>
        <v>94</v>
      </c>
      <c r="B119" s="32" t="s">
        <v>58</v>
      </c>
    </row>
    <row r="120" spans="1:2" ht="12.75" customHeight="1" x14ac:dyDescent="0.25">
      <c r="A120" s="32">
        <f t="shared" si="1"/>
        <v>95</v>
      </c>
      <c r="B120" s="32" t="s">
        <v>59</v>
      </c>
    </row>
    <row r="121" spans="1:2" ht="12.75" customHeight="1" x14ac:dyDescent="0.25">
      <c r="A121" s="32">
        <f t="shared" si="1"/>
        <v>96</v>
      </c>
      <c r="B121" s="32" t="s">
        <v>59</v>
      </c>
    </row>
    <row r="122" spans="1:2" ht="12.75" customHeight="1" x14ac:dyDescent="0.25">
      <c r="A122" s="32">
        <f t="shared" si="1"/>
        <v>97</v>
      </c>
      <c r="B122" s="32" t="s">
        <v>60</v>
      </c>
    </row>
    <row r="123" spans="1:2" ht="12.75" customHeight="1" x14ac:dyDescent="0.25">
      <c r="A123" s="32">
        <f t="shared" si="1"/>
        <v>98</v>
      </c>
      <c r="B123" s="32" t="s">
        <v>60</v>
      </c>
    </row>
    <row r="124" spans="1:2" ht="12.75" customHeight="1" x14ac:dyDescent="0.25">
      <c r="A124" s="32">
        <f t="shared" si="1"/>
        <v>99</v>
      </c>
      <c r="B124" s="32" t="s">
        <v>61</v>
      </c>
    </row>
    <row r="125" spans="1:2" ht="12.75" customHeight="1" x14ac:dyDescent="0.25">
      <c r="A125" s="32">
        <f t="shared" si="1"/>
        <v>100</v>
      </c>
      <c r="B125" s="32" t="s">
        <v>61</v>
      </c>
    </row>
    <row r="126" spans="1:2" ht="12.75" customHeight="1" x14ac:dyDescent="0.25">
      <c r="A126" s="32">
        <f t="shared" si="1"/>
        <v>101</v>
      </c>
      <c r="B126" s="32" t="s">
        <v>61</v>
      </c>
    </row>
    <row r="127" spans="1:2" ht="12.75" customHeight="1" x14ac:dyDescent="0.25">
      <c r="A127" s="32">
        <f t="shared" si="1"/>
        <v>102</v>
      </c>
      <c r="B127" s="32" t="s">
        <v>62</v>
      </c>
    </row>
    <row r="128" spans="1:2" ht="12.75" customHeight="1" x14ac:dyDescent="0.25">
      <c r="A128" s="32">
        <f t="shared" si="1"/>
        <v>103</v>
      </c>
      <c r="B128" s="32" t="s">
        <v>62</v>
      </c>
    </row>
    <row r="129" spans="1:2" ht="12.75" customHeight="1" x14ac:dyDescent="0.25">
      <c r="A129" s="32">
        <f t="shared" si="1"/>
        <v>104</v>
      </c>
      <c r="B129" s="32" t="s">
        <v>63</v>
      </c>
    </row>
    <row r="130" spans="1:2" ht="12.75" customHeight="1" x14ac:dyDescent="0.25">
      <c r="A130" s="32">
        <f t="shared" si="1"/>
        <v>105</v>
      </c>
      <c r="B130" s="32" t="s">
        <v>63</v>
      </c>
    </row>
    <row r="131" spans="1:2" ht="12.75" customHeight="1" x14ac:dyDescent="0.25">
      <c r="A131" s="32">
        <f t="shared" ref="A131:A143" si="2">+A130+1</f>
        <v>106</v>
      </c>
      <c r="B131" s="32" t="s">
        <v>63</v>
      </c>
    </row>
    <row r="132" spans="1:2" ht="12.75" customHeight="1" x14ac:dyDescent="0.25">
      <c r="A132" s="32">
        <f t="shared" si="2"/>
        <v>107</v>
      </c>
      <c r="B132" s="32" t="s">
        <v>63</v>
      </c>
    </row>
    <row r="133" spans="1:2" ht="12.75" customHeight="1" x14ac:dyDescent="0.25">
      <c r="A133" s="32">
        <f t="shared" si="2"/>
        <v>108</v>
      </c>
      <c r="B133" s="32" t="s">
        <v>63</v>
      </c>
    </row>
    <row r="134" spans="1:2" ht="12.75" customHeight="1" x14ac:dyDescent="0.25">
      <c r="A134" s="32">
        <f t="shared" si="2"/>
        <v>109</v>
      </c>
      <c r="B134" s="32" t="s">
        <v>63</v>
      </c>
    </row>
    <row r="135" spans="1:2" ht="12.75" customHeight="1" x14ac:dyDescent="0.25">
      <c r="A135" s="32">
        <f t="shared" si="2"/>
        <v>110</v>
      </c>
      <c r="B135" s="32" t="s">
        <v>63</v>
      </c>
    </row>
    <row r="136" spans="1:2" ht="12.75" customHeight="1" x14ac:dyDescent="0.25">
      <c r="A136" s="32">
        <f t="shared" si="2"/>
        <v>111</v>
      </c>
      <c r="B136" s="32" t="s">
        <v>63</v>
      </c>
    </row>
    <row r="137" spans="1:2" ht="12.75" customHeight="1" x14ac:dyDescent="0.25">
      <c r="A137" s="32">
        <f t="shared" si="2"/>
        <v>112</v>
      </c>
      <c r="B137" s="32" t="s">
        <v>63</v>
      </c>
    </row>
    <row r="138" spans="1:2" ht="12.75" customHeight="1" x14ac:dyDescent="0.25">
      <c r="A138" s="32">
        <f t="shared" si="2"/>
        <v>113</v>
      </c>
      <c r="B138" s="32" t="s">
        <v>63</v>
      </c>
    </row>
    <row r="139" spans="1:2" ht="12.75" customHeight="1" x14ac:dyDescent="0.25">
      <c r="A139" s="32">
        <f t="shared" si="2"/>
        <v>114</v>
      </c>
      <c r="B139" s="32" t="s">
        <v>63</v>
      </c>
    </row>
    <row r="140" spans="1:2" ht="12.75" customHeight="1" x14ac:dyDescent="0.25">
      <c r="A140" s="32">
        <f t="shared" si="2"/>
        <v>115</v>
      </c>
      <c r="B140" s="32" t="s">
        <v>63</v>
      </c>
    </row>
    <row r="141" spans="1:2" ht="12.75" customHeight="1" x14ac:dyDescent="0.25">
      <c r="A141" s="32">
        <f t="shared" si="2"/>
        <v>116</v>
      </c>
      <c r="B141" s="32" t="s">
        <v>63</v>
      </c>
    </row>
    <row r="142" spans="1:2" ht="12.75" customHeight="1" x14ac:dyDescent="0.25">
      <c r="A142" s="32">
        <f t="shared" si="2"/>
        <v>117</v>
      </c>
      <c r="B142" s="32" t="s">
        <v>63</v>
      </c>
    </row>
    <row r="143" spans="1:2" ht="12.75" customHeight="1" x14ac:dyDescent="0.25">
      <c r="A143" s="32">
        <f t="shared" si="2"/>
        <v>118</v>
      </c>
      <c r="B143" s="32" t="s">
        <v>63</v>
      </c>
    </row>
    <row r="144" spans="1:2" ht="12.75" customHeight="1" x14ac:dyDescent="0.25">
      <c r="A144" s="32">
        <f t="shared" ref="A144:A150" si="3">+A143+1</f>
        <v>119</v>
      </c>
      <c r="B144" s="32" t="s">
        <v>63</v>
      </c>
    </row>
    <row r="145" spans="1:2" ht="12.75" customHeight="1" x14ac:dyDescent="0.25">
      <c r="A145" s="32">
        <f t="shared" si="3"/>
        <v>120</v>
      </c>
      <c r="B145" s="32" t="s">
        <v>63</v>
      </c>
    </row>
    <row r="146" spans="1:2" ht="12.75" customHeight="1" x14ac:dyDescent="0.25">
      <c r="A146" s="32">
        <f t="shared" si="3"/>
        <v>121</v>
      </c>
      <c r="B146" s="32" t="s">
        <v>63</v>
      </c>
    </row>
    <row r="147" spans="1:2" ht="12.75" customHeight="1" x14ac:dyDescent="0.25">
      <c r="A147" s="32">
        <f t="shared" si="3"/>
        <v>122</v>
      </c>
      <c r="B147" s="32" t="s">
        <v>63</v>
      </c>
    </row>
    <row r="148" spans="1:2" ht="12.75" customHeight="1" x14ac:dyDescent="0.25">
      <c r="A148" s="32">
        <f t="shared" si="3"/>
        <v>123</v>
      </c>
      <c r="B148" s="32" t="s">
        <v>63</v>
      </c>
    </row>
    <row r="149" spans="1:2" ht="12.75" customHeight="1" x14ac:dyDescent="0.25">
      <c r="A149" s="32">
        <f t="shared" si="3"/>
        <v>124</v>
      </c>
      <c r="B149" s="32" t="s">
        <v>63</v>
      </c>
    </row>
    <row r="150" spans="1:2" ht="12.75" customHeight="1" x14ac:dyDescent="0.25">
      <c r="A150" s="32">
        <f t="shared" si="3"/>
        <v>125</v>
      </c>
      <c r="B150" s="32" t="s">
        <v>63</v>
      </c>
    </row>
  </sheetData>
  <pageMargins left="0.75" right="0.75" top="1" bottom="1" header="0.5" footer="0.5"/>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50"/>
  <sheetViews>
    <sheetView tabSelected="1" workbookViewId="0">
      <selection activeCell="J34" sqref="J34"/>
    </sheetView>
  </sheetViews>
  <sheetFormatPr defaultColWidth="9.109375" defaultRowHeight="12.75" customHeight="1" x14ac:dyDescent="0.25"/>
  <cols>
    <col min="1" max="16384" width="9.109375" style="32"/>
  </cols>
  <sheetData>
    <row r="1" spans="1:2" ht="12.75" customHeight="1" x14ac:dyDescent="0.25">
      <c r="A1" s="32" t="s">
        <v>11</v>
      </c>
      <c r="B1" s="32" t="s">
        <v>64</v>
      </c>
    </row>
    <row r="2" spans="1:2" ht="12.75" customHeight="1" x14ac:dyDescent="0.25">
      <c r="A2" s="32" t="s">
        <v>13</v>
      </c>
      <c r="B2" s="32" t="s">
        <v>65</v>
      </c>
    </row>
    <row r="3" spans="1:2" ht="12.75" customHeight="1" x14ac:dyDescent="0.25">
      <c r="A3" s="32" t="s">
        <v>15</v>
      </c>
      <c r="B3" s="32" t="s">
        <v>16</v>
      </c>
    </row>
    <row r="4" spans="1:2" ht="12.75" customHeight="1" x14ac:dyDescent="0.25">
      <c r="A4" s="32" t="s">
        <v>17</v>
      </c>
      <c r="B4" s="32" t="s">
        <v>18</v>
      </c>
    </row>
    <row r="5" spans="1:2" ht="12.75" customHeight="1" x14ac:dyDescent="0.25">
      <c r="A5" s="32" t="s">
        <v>19</v>
      </c>
      <c r="B5" s="32" t="s">
        <v>20</v>
      </c>
    </row>
    <row r="6" spans="1:2" ht="12.75" customHeight="1" x14ac:dyDescent="0.25">
      <c r="A6" s="32" t="s">
        <v>21</v>
      </c>
      <c r="B6" s="32" t="s">
        <v>22</v>
      </c>
    </row>
    <row r="7" spans="1:2" ht="12.75" customHeight="1" x14ac:dyDescent="0.25">
      <c r="A7" s="32" t="s">
        <v>23</v>
      </c>
      <c r="B7" s="32" t="s">
        <v>66</v>
      </c>
    </row>
    <row r="8" spans="1:2" ht="12.75" customHeight="1" x14ac:dyDescent="0.25">
      <c r="A8" s="32" t="s">
        <v>25</v>
      </c>
      <c r="B8" s="32" t="s">
        <v>26</v>
      </c>
    </row>
    <row r="9" spans="1:2" ht="12.75" customHeight="1" x14ac:dyDescent="0.25">
      <c r="A9" s="32" t="s">
        <v>27</v>
      </c>
      <c r="B9" s="32" t="s">
        <v>28</v>
      </c>
    </row>
    <row r="10" spans="1:2" ht="12.75" customHeight="1" x14ac:dyDescent="0.25">
      <c r="A10" s="32" t="s">
        <v>29</v>
      </c>
      <c r="B10" s="32" t="s">
        <v>30</v>
      </c>
    </row>
    <row r="12" spans="1:2" ht="12.75" customHeight="1" x14ac:dyDescent="0.25">
      <c r="A12" s="32" t="s">
        <v>31</v>
      </c>
      <c r="B12" s="32" t="s">
        <v>32</v>
      </c>
    </row>
    <row r="13" spans="1:2" ht="12.75" customHeight="1" x14ac:dyDescent="0.25">
      <c r="A13" s="32" t="s">
        <v>23</v>
      </c>
      <c r="B13" s="32" t="s">
        <v>66</v>
      </c>
    </row>
    <row r="14" spans="1:2" ht="12.75" customHeight="1" x14ac:dyDescent="0.25">
      <c r="A14" s="32" t="s">
        <v>33</v>
      </c>
      <c r="B14" s="32" t="s">
        <v>34</v>
      </c>
    </row>
    <row r="15" spans="1:2" ht="12.75" customHeight="1" x14ac:dyDescent="0.25">
      <c r="A15" s="32" t="s">
        <v>35</v>
      </c>
      <c r="B15" s="32" t="s">
        <v>36</v>
      </c>
    </row>
    <row r="16" spans="1:2" ht="12.75" customHeight="1" x14ac:dyDescent="0.25">
      <c r="A16" s="32" t="s">
        <v>37</v>
      </c>
      <c r="B16" s="32" t="s">
        <v>38</v>
      </c>
    </row>
    <row r="17" spans="1:2" ht="12.75" customHeight="1" x14ac:dyDescent="0.25">
      <c r="A17" s="32" t="s">
        <v>39</v>
      </c>
      <c r="B17" s="32" t="s">
        <v>5</v>
      </c>
    </row>
    <row r="18" spans="1:2" ht="12.75" customHeight="1" x14ac:dyDescent="0.25">
      <c r="A18" s="32" t="s">
        <v>40</v>
      </c>
      <c r="B18" s="32" t="s">
        <v>5</v>
      </c>
    </row>
    <row r="19" spans="1:2" ht="12.75" customHeight="1" x14ac:dyDescent="0.25">
      <c r="A19" s="32" t="s">
        <v>41</v>
      </c>
      <c r="B19" s="32" t="s">
        <v>5</v>
      </c>
    </row>
    <row r="20" spans="1:2" ht="12.75" customHeight="1" x14ac:dyDescent="0.25">
      <c r="A20" s="32" t="s">
        <v>42</v>
      </c>
      <c r="B20" s="32" t="s">
        <v>36</v>
      </c>
    </row>
    <row r="21" spans="1:2" ht="12.75" customHeight="1" x14ac:dyDescent="0.25">
      <c r="A21" s="32" t="s">
        <v>43</v>
      </c>
      <c r="B21" s="32" t="s">
        <v>44</v>
      </c>
    </row>
    <row r="22" spans="1:2" ht="12.75" customHeight="1" x14ac:dyDescent="0.25">
      <c r="A22" s="32" t="s">
        <v>45</v>
      </c>
      <c r="B22" s="32" t="s">
        <v>32</v>
      </c>
    </row>
    <row r="24" spans="1:2" ht="12.75" customHeight="1" x14ac:dyDescent="0.25">
      <c r="A24" s="32" t="s">
        <v>46</v>
      </c>
      <c r="B24" s="32" t="s">
        <v>32</v>
      </c>
    </row>
    <row r="25" spans="1:2" ht="12.75" customHeight="1" x14ac:dyDescent="0.25">
      <c r="A25" s="32">
        <v>0</v>
      </c>
      <c r="B25" s="32" t="s">
        <v>47</v>
      </c>
    </row>
    <row r="26" spans="1:2" ht="12.75" customHeight="1" x14ac:dyDescent="0.25">
      <c r="A26" s="32">
        <f>+A25+1</f>
        <v>1</v>
      </c>
      <c r="B26" s="32" t="s">
        <v>47</v>
      </c>
    </row>
    <row r="27" spans="1:2" ht="12.75" customHeight="1" x14ac:dyDescent="0.25">
      <c r="A27" s="32">
        <f t="shared" ref="A27:A90" si="0">+A26+1</f>
        <v>2</v>
      </c>
      <c r="B27" s="32" t="s">
        <v>47</v>
      </c>
    </row>
    <row r="28" spans="1:2" ht="12.75" customHeight="1" x14ac:dyDescent="0.25">
      <c r="A28" s="32">
        <f t="shared" si="0"/>
        <v>3</v>
      </c>
      <c r="B28" s="32" t="s">
        <v>47</v>
      </c>
    </row>
    <row r="29" spans="1:2" ht="12.75" customHeight="1" x14ac:dyDescent="0.25">
      <c r="A29" s="32">
        <f t="shared" si="0"/>
        <v>4</v>
      </c>
      <c r="B29" s="32" t="s">
        <v>47</v>
      </c>
    </row>
    <row r="30" spans="1:2" ht="12.75" customHeight="1" x14ac:dyDescent="0.25">
      <c r="A30" s="32">
        <f t="shared" si="0"/>
        <v>5</v>
      </c>
      <c r="B30" s="32" t="s">
        <v>47</v>
      </c>
    </row>
    <row r="31" spans="1:2" ht="12.75" customHeight="1" x14ac:dyDescent="0.25">
      <c r="A31" s="32">
        <f t="shared" si="0"/>
        <v>6</v>
      </c>
      <c r="B31" s="32" t="s">
        <v>47</v>
      </c>
    </row>
    <row r="32" spans="1:2" ht="12.75" customHeight="1" x14ac:dyDescent="0.25">
      <c r="A32" s="32">
        <f t="shared" si="0"/>
        <v>7</v>
      </c>
      <c r="B32" s="32" t="s">
        <v>47</v>
      </c>
    </row>
    <row r="33" spans="1:2" ht="12.75" customHeight="1" x14ac:dyDescent="0.25">
      <c r="A33" s="32">
        <f t="shared" si="0"/>
        <v>8</v>
      </c>
      <c r="B33" s="32" t="s">
        <v>47</v>
      </c>
    </row>
    <row r="34" spans="1:2" ht="12.75" customHeight="1" x14ac:dyDescent="0.25">
      <c r="A34" s="32">
        <f t="shared" si="0"/>
        <v>9</v>
      </c>
      <c r="B34" s="32" t="s">
        <v>47</v>
      </c>
    </row>
    <row r="35" spans="1:2" ht="12.75" customHeight="1" x14ac:dyDescent="0.25">
      <c r="A35" s="32">
        <f t="shared" si="0"/>
        <v>10</v>
      </c>
      <c r="B35" s="32" t="s">
        <v>47</v>
      </c>
    </row>
    <row r="36" spans="1:2" ht="12.75" customHeight="1" x14ac:dyDescent="0.25">
      <c r="A36" s="32">
        <f t="shared" si="0"/>
        <v>11</v>
      </c>
      <c r="B36" s="32" t="s">
        <v>47</v>
      </c>
    </row>
    <row r="37" spans="1:2" ht="12.75" customHeight="1" x14ac:dyDescent="0.25">
      <c r="A37" s="32">
        <f t="shared" si="0"/>
        <v>12</v>
      </c>
      <c r="B37" s="32" t="s">
        <v>47</v>
      </c>
    </row>
    <row r="38" spans="1:2" ht="12.75" customHeight="1" x14ac:dyDescent="0.25">
      <c r="A38" s="32">
        <f t="shared" si="0"/>
        <v>13</v>
      </c>
      <c r="B38" s="32" t="s">
        <v>47</v>
      </c>
    </row>
    <row r="39" spans="1:2" ht="12.75" customHeight="1" x14ac:dyDescent="0.25">
      <c r="A39" s="32">
        <f t="shared" si="0"/>
        <v>14</v>
      </c>
      <c r="B39" s="32" t="s">
        <v>47</v>
      </c>
    </row>
    <row r="40" spans="1:2" ht="12.75" customHeight="1" x14ac:dyDescent="0.25">
      <c r="A40" s="32">
        <f t="shared" si="0"/>
        <v>15</v>
      </c>
      <c r="B40" s="32" t="s">
        <v>47</v>
      </c>
    </row>
    <row r="41" spans="1:2" ht="12.75" customHeight="1" x14ac:dyDescent="0.25">
      <c r="A41" s="32">
        <f t="shared" si="0"/>
        <v>16</v>
      </c>
      <c r="B41" s="32" t="s">
        <v>47</v>
      </c>
    </row>
    <row r="42" spans="1:2" ht="12.75" customHeight="1" x14ac:dyDescent="0.25">
      <c r="A42" s="32">
        <f t="shared" si="0"/>
        <v>17</v>
      </c>
      <c r="B42" s="32" t="s">
        <v>47</v>
      </c>
    </row>
    <row r="43" spans="1:2" ht="12.75" customHeight="1" x14ac:dyDescent="0.25">
      <c r="A43" s="32">
        <f t="shared" si="0"/>
        <v>18</v>
      </c>
      <c r="B43" s="32" t="s">
        <v>47</v>
      </c>
    </row>
    <row r="44" spans="1:2" ht="12.75" customHeight="1" x14ac:dyDescent="0.25">
      <c r="A44" s="32">
        <f t="shared" si="0"/>
        <v>19</v>
      </c>
      <c r="B44" s="32" t="s">
        <v>47</v>
      </c>
    </row>
    <row r="45" spans="1:2" ht="12.75" customHeight="1" x14ac:dyDescent="0.25">
      <c r="A45" s="32">
        <f t="shared" si="0"/>
        <v>20</v>
      </c>
      <c r="B45" s="32" t="s">
        <v>47</v>
      </c>
    </row>
    <row r="46" spans="1:2" ht="12.75" customHeight="1" x14ac:dyDescent="0.25">
      <c r="A46" s="32">
        <f t="shared" si="0"/>
        <v>21</v>
      </c>
      <c r="B46" s="32" t="s">
        <v>47</v>
      </c>
    </row>
    <row r="47" spans="1:2" ht="12.75" customHeight="1" x14ac:dyDescent="0.25">
      <c r="A47" s="32">
        <f t="shared" si="0"/>
        <v>22</v>
      </c>
      <c r="B47" s="32" t="s">
        <v>47</v>
      </c>
    </row>
    <row r="48" spans="1:2" ht="12.75" customHeight="1" x14ac:dyDescent="0.25">
      <c r="A48" s="32">
        <f t="shared" si="0"/>
        <v>23</v>
      </c>
      <c r="B48" s="32" t="s">
        <v>47</v>
      </c>
    </row>
    <row r="49" spans="1:2" ht="12.75" customHeight="1" x14ac:dyDescent="0.25">
      <c r="A49" s="32">
        <f t="shared" si="0"/>
        <v>24</v>
      </c>
      <c r="B49" s="32" t="s">
        <v>47</v>
      </c>
    </row>
    <row r="50" spans="1:2" ht="12.75" customHeight="1" x14ac:dyDescent="0.25">
      <c r="A50" s="32">
        <f t="shared" si="0"/>
        <v>25</v>
      </c>
      <c r="B50" s="32" t="s">
        <v>47</v>
      </c>
    </row>
    <row r="51" spans="1:2" ht="12.75" customHeight="1" x14ac:dyDescent="0.25">
      <c r="A51" s="32">
        <f t="shared" si="0"/>
        <v>26</v>
      </c>
      <c r="B51" s="32" t="s">
        <v>47</v>
      </c>
    </row>
    <row r="52" spans="1:2" ht="12.75" customHeight="1" x14ac:dyDescent="0.25">
      <c r="A52" s="32">
        <f t="shared" si="0"/>
        <v>27</v>
      </c>
      <c r="B52" s="32" t="s">
        <v>47</v>
      </c>
    </row>
    <row r="53" spans="1:2" ht="12.75" customHeight="1" x14ac:dyDescent="0.25">
      <c r="A53" s="32">
        <f t="shared" si="0"/>
        <v>28</v>
      </c>
      <c r="B53" s="32" t="s">
        <v>47</v>
      </c>
    </row>
    <row r="54" spans="1:2" ht="12.75" customHeight="1" x14ac:dyDescent="0.25">
      <c r="A54" s="32">
        <f t="shared" si="0"/>
        <v>29</v>
      </c>
      <c r="B54" s="32" t="s">
        <v>47</v>
      </c>
    </row>
    <row r="55" spans="1:2" ht="12.75" customHeight="1" x14ac:dyDescent="0.25">
      <c r="A55" s="32">
        <f t="shared" si="0"/>
        <v>30</v>
      </c>
      <c r="B55" s="32" t="s">
        <v>47</v>
      </c>
    </row>
    <row r="56" spans="1:2" ht="12.75" customHeight="1" x14ac:dyDescent="0.25">
      <c r="A56" s="32">
        <f t="shared" si="0"/>
        <v>31</v>
      </c>
      <c r="B56" s="32" t="s">
        <v>47</v>
      </c>
    </row>
    <row r="57" spans="1:2" ht="12.75" customHeight="1" x14ac:dyDescent="0.25">
      <c r="A57" s="32">
        <f t="shared" si="0"/>
        <v>32</v>
      </c>
      <c r="B57" s="32" t="s">
        <v>47</v>
      </c>
    </row>
    <row r="58" spans="1:2" ht="12.75" customHeight="1" x14ac:dyDescent="0.25">
      <c r="A58" s="32">
        <f t="shared" si="0"/>
        <v>33</v>
      </c>
      <c r="B58" s="32" t="s">
        <v>47</v>
      </c>
    </row>
    <row r="59" spans="1:2" ht="12.75" customHeight="1" x14ac:dyDescent="0.25">
      <c r="A59" s="32">
        <f t="shared" si="0"/>
        <v>34</v>
      </c>
      <c r="B59" s="32" t="s">
        <v>47</v>
      </c>
    </row>
    <row r="60" spans="1:2" ht="12.75" customHeight="1" x14ac:dyDescent="0.25">
      <c r="A60" s="32">
        <f t="shared" si="0"/>
        <v>35</v>
      </c>
      <c r="B60" s="32" t="s">
        <v>47</v>
      </c>
    </row>
    <row r="61" spans="1:2" ht="12.75" customHeight="1" x14ac:dyDescent="0.25">
      <c r="A61" s="32">
        <f t="shared" si="0"/>
        <v>36</v>
      </c>
      <c r="B61" s="32" t="s">
        <v>47</v>
      </c>
    </row>
    <row r="62" spans="1:2" ht="12.75" customHeight="1" x14ac:dyDescent="0.25">
      <c r="A62" s="32">
        <f t="shared" si="0"/>
        <v>37</v>
      </c>
      <c r="B62" s="32" t="s">
        <v>47</v>
      </c>
    </row>
    <row r="63" spans="1:2" ht="12.75" customHeight="1" x14ac:dyDescent="0.25">
      <c r="A63" s="32">
        <f t="shared" si="0"/>
        <v>38</v>
      </c>
      <c r="B63" s="32" t="s">
        <v>47</v>
      </c>
    </row>
    <row r="64" spans="1:2" ht="12.75" customHeight="1" x14ac:dyDescent="0.25">
      <c r="A64" s="32">
        <f t="shared" si="0"/>
        <v>39</v>
      </c>
      <c r="B64" s="32" t="s">
        <v>47</v>
      </c>
    </row>
    <row r="65" spans="1:2" ht="12.75" customHeight="1" x14ac:dyDescent="0.25">
      <c r="A65" s="32">
        <f t="shared" si="0"/>
        <v>40</v>
      </c>
      <c r="B65" s="32" t="s">
        <v>47</v>
      </c>
    </row>
    <row r="66" spans="1:2" ht="12.75" customHeight="1" x14ac:dyDescent="0.25">
      <c r="A66" s="32">
        <f t="shared" si="0"/>
        <v>41</v>
      </c>
      <c r="B66" s="32" t="s">
        <v>47</v>
      </c>
    </row>
    <row r="67" spans="1:2" ht="12.75" customHeight="1" x14ac:dyDescent="0.25">
      <c r="A67" s="32">
        <f t="shared" si="0"/>
        <v>42</v>
      </c>
      <c r="B67" s="32" t="s">
        <v>47</v>
      </c>
    </row>
    <row r="68" spans="1:2" ht="12.75" customHeight="1" x14ac:dyDescent="0.25">
      <c r="A68" s="32">
        <f t="shared" si="0"/>
        <v>43</v>
      </c>
      <c r="B68" s="32" t="s">
        <v>47</v>
      </c>
    </row>
    <row r="69" spans="1:2" ht="12.75" customHeight="1" x14ac:dyDescent="0.25">
      <c r="A69" s="32">
        <f t="shared" si="0"/>
        <v>44</v>
      </c>
      <c r="B69" s="32" t="s">
        <v>47</v>
      </c>
    </row>
    <row r="70" spans="1:2" ht="12.75" customHeight="1" x14ac:dyDescent="0.25">
      <c r="A70" s="32">
        <f t="shared" si="0"/>
        <v>45</v>
      </c>
      <c r="B70" s="32" t="s">
        <v>47</v>
      </c>
    </row>
    <row r="71" spans="1:2" ht="12.75" customHeight="1" x14ac:dyDescent="0.25">
      <c r="A71" s="32">
        <f t="shared" si="0"/>
        <v>46</v>
      </c>
      <c r="B71" s="32" t="s">
        <v>47</v>
      </c>
    </row>
    <row r="72" spans="1:2" ht="12.75" customHeight="1" x14ac:dyDescent="0.25">
      <c r="A72" s="32">
        <f t="shared" si="0"/>
        <v>47</v>
      </c>
      <c r="B72" s="32" t="s">
        <v>47</v>
      </c>
    </row>
    <row r="73" spans="1:2" ht="12.75" customHeight="1" x14ac:dyDescent="0.25">
      <c r="A73" s="32">
        <f t="shared" si="0"/>
        <v>48</v>
      </c>
      <c r="B73" s="32" t="s">
        <v>47</v>
      </c>
    </row>
    <row r="74" spans="1:2" ht="12.75" customHeight="1" x14ac:dyDescent="0.25">
      <c r="A74" s="32">
        <f t="shared" si="0"/>
        <v>49</v>
      </c>
      <c r="B74" s="32" t="s">
        <v>47</v>
      </c>
    </row>
    <row r="75" spans="1:2" ht="12.75" customHeight="1" x14ac:dyDescent="0.25">
      <c r="A75" s="32">
        <f t="shared" si="0"/>
        <v>50</v>
      </c>
      <c r="B75" s="32" t="s">
        <v>47</v>
      </c>
    </row>
    <row r="76" spans="1:2" ht="12.75" customHeight="1" x14ac:dyDescent="0.25">
      <c r="A76" s="32">
        <f t="shared" si="0"/>
        <v>51</v>
      </c>
      <c r="B76" s="32" t="s">
        <v>47</v>
      </c>
    </row>
    <row r="77" spans="1:2" ht="12.75" customHeight="1" x14ac:dyDescent="0.25">
      <c r="A77" s="32">
        <f t="shared" si="0"/>
        <v>52</v>
      </c>
      <c r="B77" s="32" t="s">
        <v>48</v>
      </c>
    </row>
    <row r="78" spans="1:2" ht="12.75" customHeight="1" x14ac:dyDescent="0.25">
      <c r="A78" s="32">
        <f t="shared" si="0"/>
        <v>53</v>
      </c>
      <c r="B78" s="32" t="s">
        <v>48</v>
      </c>
    </row>
    <row r="79" spans="1:2" ht="12.75" customHeight="1" x14ac:dyDescent="0.25">
      <c r="A79" s="32">
        <f t="shared" si="0"/>
        <v>54</v>
      </c>
      <c r="B79" s="32" t="s">
        <v>48</v>
      </c>
    </row>
    <row r="80" spans="1:2" ht="12.75" customHeight="1" x14ac:dyDescent="0.25">
      <c r="A80" s="32">
        <f t="shared" si="0"/>
        <v>55</v>
      </c>
      <c r="B80" s="32" t="s">
        <v>49</v>
      </c>
    </row>
    <row r="81" spans="1:2" ht="12.75" customHeight="1" x14ac:dyDescent="0.25">
      <c r="A81" s="32">
        <f t="shared" si="0"/>
        <v>56</v>
      </c>
      <c r="B81" s="32" t="s">
        <v>49</v>
      </c>
    </row>
    <row r="82" spans="1:2" ht="12.75" customHeight="1" x14ac:dyDescent="0.25">
      <c r="A82" s="32">
        <f t="shared" si="0"/>
        <v>57</v>
      </c>
      <c r="B82" s="32" t="s">
        <v>49</v>
      </c>
    </row>
    <row r="83" spans="1:2" ht="12.75" customHeight="1" x14ac:dyDescent="0.25">
      <c r="A83" s="32">
        <f t="shared" si="0"/>
        <v>58</v>
      </c>
      <c r="B83" s="32" t="s">
        <v>49</v>
      </c>
    </row>
    <row r="84" spans="1:2" ht="12.75" customHeight="1" x14ac:dyDescent="0.25">
      <c r="A84" s="32">
        <f t="shared" si="0"/>
        <v>59</v>
      </c>
      <c r="B84" s="32" t="s">
        <v>50</v>
      </c>
    </row>
    <row r="85" spans="1:2" ht="12.75" customHeight="1" x14ac:dyDescent="0.25">
      <c r="A85" s="32">
        <f t="shared" si="0"/>
        <v>60</v>
      </c>
      <c r="B85" s="32" t="s">
        <v>50</v>
      </c>
    </row>
    <row r="86" spans="1:2" ht="12.75" customHeight="1" x14ac:dyDescent="0.25">
      <c r="A86" s="32">
        <f t="shared" si="0"/>
        <v>61</v>
      </c>
      <c r="B86" s="32" t="s">
        <v>50</v>
      </c>
    </row>
    <row r="87" spans="1:2" ht="12.75" customHeight="1" x14ac:dyDescent="0.25">
      <c r="A87" s="32">
        <f t="shared" si="0"/>
        <v>62</v>
      </c>
      <c r="B87" s="32" t="s">
        <v>50</v>
      </c>
    </row>
    <row r="88" spans="1:2" ht="12.75" customHeight="1" x14ac:dyDescent="0.25">
      <c r="A88" s="32">
        <f t="shared" si="0"/>
        <v>63</v>
      </c>
      <c r="B88" s="32" t="s">
        <v>50</v>
      </c>
    </row>
    <row r="89" spans="1:2" ht="12.75" customHeight="1" x14ac:dyDescent="0.25">
      <c r="A89" s="32">
        <f t="shared" si="0"/>
        <v>64</v>
      </c>
      <c r="B89" s="32" t="s">
        <v>50</v>
      </c>
    </row>
    <row r="90" spans="1:2" ht="12.75" customHeight="1" x14ac:dyDescent="0.25">
      <c r="A90" s="32">
        <f t="shared" si="0"/>
        <v>65</v>
      </c>
      <c r="B90" s="32" t="s">
        <v>50</v>
      </c>
    </row>
    <row r="91" spans="1:2" ht="12.75" customHeight="1" x14ac:dyDescent="0.25">
      <c r="A91" s="32">
        <f t="shared" ref="A91:A130" si="1">+A90+1</f>
        <v>66</v>
      </c>
      <c r="B91" s="32" t="s">
        <v>50</v>
      </c>
    </row>
    <row r="92" spans="1:2" ht="12.75" customHeight="1" x14ac:dyDescent="0.25">
      <c r="A92" s="32">
        <f t="shared" si="1"/>
        <v>67</v>
      </c>
      <c r="B92" s="32" t="s">
        <v>50</v>
      </c>
    </row>
    <row r="93" spans="1:2" ht="12.75" customHeight="1" x14ac:dyDescent="0.25">
      <c r="A93" s="32">
        <f t="shared" si="1"/>
        <v>68</v>
      </c>
      <c r="B93" s="32" t="s">
        <v>50</v>
      </c>
    </row>
    <row r="94" spans="1:2" ht="12.75" customHeight="1" x14ac:dyDescent="0.25">
      <c r="A94" s="32">
        <f t="shared" si="1"/>
        <v>69</v>
      </c>
      <c r="B94" s="32" t="s">
        <v>50</v>
      </c>
    </row>
    <row r="95" spans="1:2" ht="12.75" customHeight="1" x14ac:dyDescent="0.25">
      <c r="A95" s="32">
        <f t="shared" si="1"/>
        <v>70</v>
      </c>
      <c r="B95" s="32" t="s">
        <v>50</v>
      </c>
    </row>
    <row r="96" spans="1:2" ht="12.75" customHeight="1" x14ac:dyDescent="0.25">
      <c r="A96" s="32">
        <f t="shared" si="1"/>
        <v>71</v>
      </c>
      <c r="B96" s="32" t="s">
        <v>50</v>
      </c>
    </row>
    <row r="97" spans="1:2" ht="12.75" customHeight="1" x14ac:dyDescent="0.25">
      <c r="A97" s="32">
        <f t="shared" si="1"/>
        <v>72</v>
      </c>
      <c r="B97" s="32" t="s">
        <v>50</v>
      </c>
    </row>
    <row r="98" spans="1:2" ht="12.75" customHeight="1" x14ac:dyDescent="0.25">
      <c r="A98" s="32">
        <f t="shared" si="1"/>
        <v>73</v>
      </c>
      <c r="B98" s="32" t="s">
        <v>50</v>
      </c>
    </row>
    <row r="99" spans="1:2" ht="12.75" customHeight="1" x14ac:dyDescent="0.25">
      <c r="A99" s="32">
        <f t="shared" si="1"/>
        <v>74</v>
      </c>
      <c r="B99" s="32" t="s">
        <v>50</v>
      </c>
    </row>
    <row r="100" spans="1:2" ht="12.75" customHeight="1" x14ac:dyDescent="0.25">
      <c r="A100" s="32">
        <f t="shared" si="1"/>
        <v>75</v>
      </c>
      <c r="B100" s="32" t="s">
        <v>50</v>
      </c>
    </row>
    <row r="101" spans="1:2" ht="12.75" customHeight="1" x14ac:dyDescent="0.25">
      <c r="A101" s="32">
        <f t="shared" si="1"/>
        <v>76</v>
      </c>
      <c r="B101" s="32" t="s">
        <v>50</v>
      </c>
    </row>
    <row r="102" spans="1:2" ht="12.75" customHeight="1" x14ac:dyDescent="0.25">
      <c r="A102" s="32">
        <f t="shared" si="1"/>
        <v>77</v>
      </c>
      <c r="B102" s="32" t="s">
        <v>50</v>
      </c>
    </row>
    <row r="103" spans="1:2" ht="12.75" customHeight="1" x14ac:dyDescent="0.25">
      <c r="A103" s="32">
        <f t="shared" si="1"/>
        <v>78</v>
      </c>
      <c r="B103" s="32" t="s">
        <v>50</v>
      </c>
    </row>
    <row r="104" spans="1:2" ht="12.75" customHeight="1" x14ac:dyDescent="0.25">
      <c r="A104" s="32">
        <f t="shared" si="1"/>
        <v>79</v>
      </c>
      <c r="B104" s="32" t="s">
        <v>50</v>
      </c>
    </row>
    <row r="105" spans="1:2" ht="12.75" customHeight="1" x14ac:dyDescent="0.25">
      <c r="A105" s="32">
        <f t="shared" si="1"/>
        <v>80</v>
      </c>
      <c r="B105" s="32" t="s">
        <v>50</v>
      </c>
    </row>
    <row r="106" spans="1:2" ht="12.75" customHeight="1" x14ac:dyDescent="0.25">
      <c r="A106" s="32">
        <f t="shared" si="1"/>
        <v>81</v>
      </c>
      <c r="B106" s="32" t="s">
        <v>49</v>
      </c>
    </row>
    <row r="107" spans="1:2" ht="12.75" customHeight="1" x14ac:dyDescent="0.25">
      <c r="A107" s="32">
        <f t="shared" si="1"/>
        <v>82</v>
      </c>
      <c r="B107" s="32" t="s">
        <v>49</v>
      </c>
    </row>
    <row r="108" spans="1:2" ht="12.75" customHeight="1" x14ac:dyDescent="0.25">
      <c r="A108" s="32">
        <f t="shared" si="1"/>
        <v>83</v>
      </c>
      <c r="B108" s="32" t="s">
        <v>48</v>
      </c>
    </row>
    <row r="109" spans="1:2" ht="12.75" customHeight="1" x14ac:dyDescent="0.25">
      <c r="A109" s="32">
        <f t="shared" si="1"/>
        <v>84</v>
      </c>
      <c r="B109" s="32" t="s">
        <v>53</v>
      </c>
    </row>
    <row r="110" spans="1:2" ht="12.75" customHeight="1" x14ac:dyDescent="0.25">
      <c r="A110" s="32">
        <f t="shared" si="1"/>
        <v>85</v>
      </c>
      <c r="B110" s="32" t="s">
        <v>53</v>
      </c>
    </row>
    <row r="111" spans="1:2" ht="12.75" customHeight="1" x14ac:dyDescent="0.25">
      <c r="A111" s="32">
        <f t="shared" si="1"/>
        <v>86</v>
      </c>
      <c r="B111" s="32" t="s">
        <v>54</v>
      </c>
    </row>
    <row r="112" spans="1:2" ht="12.75" customHeight="1" x14ac:dyDescent="0.25">
      <c r="A112" s="32">
        <f t="shared" si="1"/>
        <v>87</v>
      </c>
      <c r="B112" s="32" t="s">
        <v>55</v>
      </c>
    </row>
    <row r="113" spans="1:2" ht="12.75" customHeight="1" x14ac:dyDescent="0.25">
      <c r="A113" s="32">
        <f t="shared" si="1"/>
        <v>88</v>
      </c>
      <c r="B113" s="32" t="s">
        <v>56</v>
      </c>
    </row>
    <row r="114" spans="1:2" ht="12.75" customHeight="1" x14ac:dyDescent="0.25">
      <c r="A114" s="32">
        <f t="shared" si="1"/>
        <v>89</v>
      </c>
      <c r="B114" s="32" t="s">
        <v>56</v>
      </c>
    </row>
    <row r="115" spans="1:2" ht="12.75" customHeight="1" x14ac:dyDescent="0.25">
      <c r="A115" s="32">
        <f t="shared" si="1"/>
        <v>90</v>
      </c>
      <c r="B115" s="32" t="s">
        <v>57</v>
      </c>
    </row>
    <row r="116" spans="1:2" ht="12.75" customHeight="1" x14ac:dyDescent="0.25">
      <c r="A116" s="32">
        <f t="shared" si="1"/>
        <v>91</v>
      </c>
      <c r="B116" s="32" t="s">
        <v>57</v>
      </c>
    </row>
    <row r="117" spans="1:2" ht="12.75" customHeight="1" x14ac:dyDescent="0.25">
      <c r="A117" s="32">
        <f t="shared" si="1"/>
        <v>92</v>
      </c>
      <c r="B117" s="32" t="s">
        <v>58</v>
      </c>
    </row>
    <row r="118" spans="1:2" ht="12.75" customHeight="1" x14ac:dyDescent="0.25">
      <c r="A118" s="32">
        <f t="shared" si="1"/>
        <v>93</v>
      </c>
      <c r="B118" s="32" t="s">
        <v>58</v>
      </c>
    </row>
    <row r="119" spans="1:2" ht="12.75" customHeight="1" x14ac:dyDescent="0.25">
      <c r="A119" s="32">
        <f t="shared" si="1"/>
        <v>94</v>
      </c>
      <c r="B119" s="32" t="s">
        <v>59</v>
      </c>
    </row>
    <row r="120" spans="1:2" ht="12.75" customHeight="1" x14ac:dyDescent="0.25">
      <c r="A120" s="32">
        <f t="shared" si="1"/>
        <v>95</v>
      </c>
      <c r="B120" s="32" t="s">
        <v>59</v>
      </c>
    </row>
    <row r="121" spans="1:2" ht="12.75" customHeight="1" x14ac:dyDescent="0.25">
      <c r="A121" s="32">
        <f t="shared" si="1"/>
        <v>96</v>
      </c>
      <c r="B121" s="32" t="s">
        <v>59</v>
      </c>
    </row>
    <row r="122" spans="1:2" ht="12.75" customHeight="1" x14ac:dyDescent="0.25">
      <c r="A122" s="32">
        <f t="shared" si="1"/>
        <v>97</v>
      </c>
      <c r="B122" s="32" t="s">
        <v>60</v>
      </c>
    </row>
    <row r="123" spans="1:2" ht="12.75" customHeight="1" x14ac:dyDescent="0.25">
      <c r="A123" s="32">
        <f t="shared" si="1"/>
        <v>98</v>
      </c>
      <c r="B123" s="32" t="s">
        <v>60</v>
      </c>
    </row>
    <row r="124" spans="1:2" ht="12.75" customHeight="1" x14ac:dyDescent="0.25">
      <c r="A124" s="32">
        <f t="shared" si="1"/>
        <v>99</v>
      </c>
      <c r="B124" s="32" t="s">
        <v>61</v>
      </c>
    </row>
    <row r="125" spans="1:2" ht="12.75" customHeight="1" x14ac:dyDescent="0.25">
      <c r="A125" s="32">
        <f t="shared" si="1"/>
        <v>100</v>
      </c>
      <c r="B125" s="32" t="s">
        <v>61</v>
      </c>
    </row>
    <row r="126" spans="1:2" ht="12.75" customHeight="1" x14ac:dyDescent="0.25">
      <c r="A126" s="32">
        <f t="shared" si="1"/>
        <v>101</v>
      </c>
      <c r="B126" s="32" t="s">
        <v>61</v>
      </c>
    </row>
    <row r="127" spans="1:2" ht="12.75" customHeight="1" x14ac:dyDescent="0.25">
      <c r="A127" s="32">
        <f t="shared" si="1"/>
        <v>102</v>
      </c>
      <c r="B127" s="32" t="s">
        <v>62</v>
      </c>
    </row>
    <row r="128" spans="1:2" ht="12.75" customHeight="1" x14ac:dyDescent="0.25">
      <c r="A128" s="32">
        <f t="shared" si="1"/>
        <v>103</v>
      </c>
      <c r="B128" s="32" t="s">
        <v>62</v>
      </c>
    </row>
    <row r="129" spans="1:2" ht="12.75" customHeight="1" x14ac:dyDescent="0.25">
      <c r="A129" s="32">
        <f t="shared" si="1"/>
        <v>104</v>
      </c>
      <c r="B129" s="32" t="s">
        <v>63</v>
      </c>
    </row>
    <row r="130" spans="1:2" ht="12.75" customHeight="1" x14ac:dyDescent="0.25">
      <c r="A130" s="32">
        <f t="shared" si="1"/>
        <v>105</v>
      </c>
      <c r="B130" s="32" t="s">
        <v>63</v>
      </c>
    </row>
    <row r="131" spans="1:2" ht="12.75" customHeight="1" x14ac:dyDescent="0.25">
      <c r="A131" s="32">
        <f t="shared" ref="A131:A150" si="2">+A130+1</f>
        <v>106</v>
      </c>
      <c r="B131" s="32" t="s">
        <v>63</v>
      </c>
    </row>
    <row r="132" spans="1:2" ht="12.75" customHeight="1" x14ac:dyDescent="0.25">
      <c r="A132" s="32">
        <f t="shared" si="2"/>
        <v>107</v>
      </c>
      <c r="B132" s="32" t="s">
        <v>63</v>
      </c>
    </row>
    <row r="133" spans="1:2" ht="12.75" customHeight="1" x14ac:dyDescent="0.25">
      <c r="A133" s="32">
        <f t="shared" si="2"/>
        <v>108</v>
      </c>
      <c r="B133" s="32" t="s">
        <v>63</v>
      </c>
    </row>
    <row r="134" spans="1:2" ht="12.75" customHeight="1" x14ac:dyDescent="0.25">
      <c r="A134" s="32">
        <f t="shared" si="2"/>
        <v>109</v>
      </c>
      <c r="B134" s="32" t="s">
        <v>63</v>
      </c>
    </row>
    <row r="135" spans="1:2" ht="12.75" customHeight="1" x14ac:dyDescent="0.25">
      <c r="A135" s="32">
        <f t="shared" si="2"/>
        <v>110</v>
      </c>
      <c r="B135" s="32" t="s">
        <v>63</v>
      </c>
    </row>
    <row r="136" spans="1:2" ht="12.75" customHeight="1" x14ac:dyDescent="0.25">
      <c r="A136" s="32">
        <f t="shared" si="2"/>
        <v>111</v>
      </c>
      <c r="B136" s="32" t="s">
        <v>63</v>
      </c>
    </row>
    <row r="137" spans="1:2" ht="12.75" customHeight="1" x14ac:dyDescent="0.25">
      <c r="A137" s="32">
        <f t="shared" si="2"/>
        <v>112</v>
      </c>
      <c r="B137" s="32" t="s">
        <v>63</v>
      </c>
    </row>
    <row r="138" spans="1:2" ht="12.75" customHeight="1" x14ac:dyDescent="0.25">
      <c r="A138" s="32">
        <f t="shared" si="2"/>
        <v>113</v>
      </c>
      <c r="B138" s="32" t="s">
        <v>63</v>
      </c>
    </row>
    <row r="139" spans="1:2" ht="12.75" customHeight="1" x14ac:dyDescent="0.25">
      <c r="A139" s="32">
        <f t="shared" si="2"/>
        <v>114</v>
      </c>
      <c r="B139" s="32" t="s">
        <v>63</v>
      </c>
    </row>
    <row r="140" spans="1:2" ht="12.75" customHeight="1" x14ac:dyDescent="0.25">
      <c r="A140" s="32">
        <f t="shared" si="2"/>
        <v>115</v>
      </c>
      <c r="B140" s="32" t="s">
        <v>63</v>
      </c>
    </row>
    <row r="141" spans="1:2" ht="12.75" customHeight="1" x14ac:dyDescent="0.25">
      <c r="A141" s="32">
        <f t="shared" si="2"/>
        <v>116</v>
      </c>
      <c r="B141" s="32" t="s">
        <v>63</v>
      </c>
    </row>
    <row r="142" spans="1:2" ht="12.75" customHeight="1" x14ac:dyDescent="0.25">
      <c r="A142" s="32">
        <f t="shared" si="2"/>
        <v>117</v>
      </c>
      <c r="B142" s="32" t="s">
        <v>63</v>
      </c>
    </row>
    <row r="143" spans="1:2" ht="12.75" customHeight="1" x14ac:dyDescent="0.25">
      <c r="A143" s="32">
        <f t="shared" si="2"/>
        <v>118</v>
      </c>
      <c r="B143" s="32" t="s">
        <v>63</v>
      </c>
    </row>
    <row r="144" spans="1:2" ht="12.75" customHeight="1" x14ac:dyDescent="0.25">
      <c r="A144" s="32">
        <f t="shared" si="2"/>
        <v>119</v>
      </c>
      <c r="B144" s="32" t="s">
        <v>63</v>
      </c>
    </row>
    <row r="145" spans="1:2" ht="12.75" customHeight="1" x14ac:dyDescent="0.25">
      <c r="A145" s="32">
        <f t="shared" si="2"/>
        <v>120</v>
      </c>
      <c r="B145" s="32" t="s">
        <v>63</v>
      </c>
    </row>
    <row r="146" spans="1:2" ht="12.75" customHeight="1" x14ac:dyDescent="0.25">
      <c r="A146" s="32">
        <f t="shared" si="2"/>
        <v>121</v>
      </c>
      <c r="B146" s="32" t="s">
        <v>63</v>
      </c>
    </row>
    <row r="147" spans="1:2" ht="12.75" customHeight="1" x14ac:dyDescent="0.25">
      <c r="A147" s="32">
        <f t="shared" si="2"/>
        <v>122</v>
      </c>
      <c r="B147" s="32" t="s">
        <v>63</v>
      </c>
    </row>
    <row r="148" spans="1:2" ht="12.75" customHeight="1" x14ac:dyDescent="0.25">
      <c r="A148" s="32">
        <f t="shared" si="2"/>
        <v>123</v>
      </c>
      <c r="B148" s="32" t="s">
        <v>63</v>
      </c>
    </row>
    <row r="149" spans="1:2" ht="12.75" customHeight="1" x14ac:dyDescent="0.25">
      <c r="A149" s="32">
        <f t="shared" si="2"/>
        <v>124</v>
      </c>
      <c r="B149" s="32" t="s">
        <v>63</v>
      </c>
    </row>
    <row r="150" spans="1:2" ht="12.75" customHeight="1" x14ac:dyDescent="0.25">
      <c r="A150" s="32">
        <f t="shared" si="2"/>
        <v>125</v>
      </c>
      <c r="B150" s="32" t="s">
        <v>63</v>
      </c>
    </row>
  </sheetData>
  <pageMargins left="0.75" right="0.75" top="1" bottom="1" header="0.5" footer="0.5"/>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Assumptions</vt:lpstr>
      <vt:lpstr>Final Tables</vt:lpstr>
      <vt:lpstr>Base Rate</vt:lpstr>
      <vt:lpstr>Total</vt:lpstr>
      <vt:lpstr>Active</vt:lpstr>
      <vt:lpstr>Pref-Std</vt:lpstr>
      <vt:lpstr>Marital Status</vt:lpstr>
      <vt:lpstr>Projection Scale G2 - M</vt:lpstr>
      <vt:lpstr>Projection Scale G2 - F</vt:lpstr>
      <vt:lpstr>Valuation Margin</vt:lpstr>
    </vt:vector>
  </TitlesOfParts>
  <Company>RGARE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Willeat, Susan</dc:creator>
  <cp:lastModifiedBy>Peggy Hauser (Contractor)</cp:lastModifiedBy>
  <dcterms:created xsi:type="dcterms:W3CDTF">2018-04-10T23:13:17Z</dcterms:created>
  <dcterms:modified xsi:type="dcterms:W3CDTF">2026-06-15T21:21:01Z</dcterms:modified>
</cp:coreProperties>
</file>